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tables/table7.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tables/table8.xml" ContentType="application/vnd.openxmlformats-officedocument.spreadsheetml.table+xml"/>
  <Override PartName="/xl/slicers/slicer2.xml" ContentType="application/vnd.ms-excel.slicer+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mc:AlternateContent xmlns:mc="http://schemas.openxmlformats.org/markup-compatibility/2006">
    <mc:Choice Requires="x15">
      <x15ac:absPath xmlns:x15ac="http://schemas.microsoft.com/office/spreadsheetml/2010/11/ac" url="C:\++Google Drive\Hobbies\Flowers\Files\"/>
    </mc:Choice>
  </mc:AlternateContent>
  <xr:revisionPtr revIDLastSave="0" documentId="13_ncr:1_{DF5465CA-E19A-4FD8-B8FA-6AD8EF93EBC5}" xr6:coauthVersionLast="47" xr6:coauthVersionMax="47" xr10:uidLastSave="{00000000-0000-0000-0000-000000000000}"/>
  <bookViews>
    <workbookView xWindow="21780" yWindow="250" windowWidth="12150" windowHeight="20630" tabRatio="938" xr2:uid="{00000000-000D-0000-FFFF-FFFF00000000}"/>
  </bookViews>
  <sheets>
    <sheet name="SUM Report" sheetId="39" r:id="rId1"/>
    <sheet name="Input Distributor" sheetId="36" r:id="rId2"/>
    <sheet name="Timeline - Calendar" sheetId="63" r:id="rId3"/>
    <sheet name="CollageRequirementTracker" sheetId="38" r:id="rId4"/>
    <sheet name="Book List" sheetId="40" r:id="rId5"/>
    <sheet name="Activity Chart C.A." sheetId="62" r:id="rId6"/>
    <sheet name="Congressional A. Analysis" sheetId="61" r:id="rId7"/>
    <sheet name="Science Fair" sheetId="71" r:id="rId8"/>
    <sheet name="Coding" sheetId="75" r:id="rId9"/>
    <sheet name="SAT|ACT" sheetId="74" r:id="rId10"/>
    <sheet name="AWQ" sheetId="72" r:id="rId11"/>
    <sheet name="|" sheetId="64" r:id="rId12"/>
    <sheet name="College Comparison" sheetId="66" r:id="rId13"/>
    <sheet name="Student" sheetId="70" r:id="rId14"/>
    <sheet name="Category Explanations" sheetId="68" r:id="rId15"/>
    <sheet name="College App. Checklist" sheetId="73" r:id="rId16"/>
    <sheet name="||" sheetId="65" r:id="rId17"/>
    <sheet name="Feedback" sheetId="17" r:id="rId18"/>
  </sheets>
  <externalReferences>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s>
  <definedNames>
    <definedName name="\a">'[1]HUD YOLU DUVAR 8 MT'!$R$2</definedName>
    <definedName name="_" localSheetId="4" hidden="1">[2]Sheet1!#REF!,[2]Sheet1!#REF!</definedName>
    <definedName name="_" hidden="1">[2]Sheet1!#REF!,[2]Sheet1!#REF!</definedName>
    <definedName name="__" localSheetId="4" hidden="1">[3]TESİSAT!#REF!,[3]TESİSAT!#REF!</definedName>
    <definedName name="__" hidden="1">[3]TESİSAT!#REF!,[3]TESİSAT!#REF!</definedName>
    <definedName name="____" localSheetId="4" hidden="1">[3]TESİSAT!#REF!,[3]TESİSAT!#REF!</definedName>
    <definedName name="____" hidden="1">[3]TESİSAT!#REF!,[3]TESİSAT!#REF!</definedName>
    <definedName name="_____" localSheetId="4" hidden="1">[3]TESİSAT!#REF!,[3]TESİSAT!#REF!</definedName>
    <definedName name="_____" hidden="1">[3]TESİSAT!#REF!,[3]TESİSAT!#REF!</definedName>
    <definedName name="______" localSheetId="4" hidden="1">[3]TESİSAT!#REF!,[3]TESİSAT!#REF!</definedName>
    <definedName name="______" hidden="1">[3]TESİSAT!#REF!,[3]TESİSAT!#REF!</definedName>
    <definedName name="____________AS1" hidden="1">{#N/A,#N/A,FALSE,"müş_iç_ihz";#N/A,#N/A,FALSE,"müş_iç_er";#N/A,#N/A,FALSE,"müş_iç_tut"}</definedName>
    <definedName name="___________n76"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__________AS1" hidden="1">{#N/A,#N/A,FALSE,"müş_iç_ihz";#N/A,#N/A,FALSE,"müş_iç_er";#N/A,#N/A,FALSE,"müş_iç_tut"}</definedName>
    <definedName name="_________n76"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________AS1" hidden="1">{#N/A,#N/A,FALSE,"müş_iç_ihz";#N/A,#N/A,FALSE,"müş_iç_er";#N/A,#N/A,FALSE,"müş_iç_tut"}</definedName>
    <definedName name="_______n76"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______AS1" hidden="1">{#N/A,#N/A,FALSE,"müş_iç_ihz";#N/A,#N/A,FALSE,"müş_iç_er";#N/A,#N/A,FALSE,"müş_iç_tut"}</definedName>
    <definedName name="______n76"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_____wrn2"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_____wrn3"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____AS1" hidden="1">{#N/A,#N/A,FALSE,"müş_iç_ihz";#N/A,#N/A,FALSE,"müş_iç_er";#N/A,#N/A,FALSE,"müş_iç_tut"}</definedName>
    <definedName name="____KEY2" localSheetId="4" hidden="1">#REF!</definedName>
    <definedName name="____KEY2" hidden="1">#REF!</definedName>
    <definedName name="____mal2" hidden="1">{"'KABA MALZEME'!$B$5:$G$101","'KABA MALZEME'!$B$5:$G$101"}</definedName>
    <definedName name="____n76"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____rl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___123Graph__AA" hidden="1">'[4]AOP Summary-2'!$A$2:$A$14</definedName>
    <definedName name="___2_._solv" localSheetId="4" hidden="1">[2]Sheet1!#REF!,[2]Sheet1!#REF!</definedName>
    <definedName name="___2_._solv" hidden="1">[2]Sheet1!#REF!,[2]Sheet1!#REF!</definedName>
    <definedName name="___AS1" hidden="1">{#N/A,#N/A,FALSE,"müş_iç_ihz";#N/A,#N/A,FALSE,"müş_iç_er";#N/A,#N/A,FALSE,"müş_iç_tut"}</definedName>
    <definedName name="___KEY2" localSheetId="4" hidden="1">#REF!</definedName>
    <definedName name="___KEY2" hidden="1">#REF!</definedName>
    <definedName name="___mal2" hidden="1">{"'KABA MALZEME'!$B$5:$G$101","'KABA MALZEME'!$B$5:$G$101"}</definedName>
    <definedName name="___n76"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___RL1" hidden="1">'[5]AOP Summary-2'!$A$2:$A$14</definedName>
    <definedName name="__1__123Graph_ACHART_1" hidden="1">[6]Cash2!$G$16:$G$31</definedName>
    <definedName name="__1__123Graph_AChart_1A" localSheetId="4" hidden="1">#REF!</definedName>
    <definedName name="__1__123Graph_AChart_1A" hidden="1">#REF!</definedName>
    <definedName name="__123Grapgh__s" hidden="1">'[4]AOP Summary-2'!$C$2:$C$14</definedName>
    <definedName name="__123Graph_A" hidden="1">'[7]TABLO-3'!$B$4:$B$4</definedName>
    <definedName name="__123Graph_ACURRENT" localSheetId="4" hidden="1">[8]FitOutConfCentre!#REF!</definedName>
    <definedName name="__123Graph_ACURRENT" hidden="1">[8]FitOutConfCentre!#REF!</definedName>
    <definedName name="__123Graph_B" hidden="1">'[7]TABLO-3'!$B$5:$B$5</definedName>
    <definedName name="__123Graph_C" hidden="1">'[7]TABLO-3'!$B$6:$B$6</definedName>
    <definedName name="__123Graph_D" hidden="1">'[7]TABLO-3'!$B$7:$B$7</definedName>
    <definedName name="__123Graph_E" hidden="1">'[7]TABLO-3'!$B$8:$B$8</definedName>
    <definedName name="__123Graph_F" localSheetId="4" hidden="1">[9]LOB!#REF!</definedName>
    <definedName name="__123Graph_F" hidden="1">[9]LOB!#REF!</definedName>
    <definedName name="__123Graph_X" hidden="1">'[7]TABLO-3'!$A$4:$A$8</definedName>
    <definedName name="__2_._solv" localSheetId="4" hidden="1">[2]Sheet1!#REF!,[2]Sheet1!#REF!</definedName>
    <definedName name="__2_._solv" hidden="1">[2]Sheet1!#REF!,[2]Sheet1!#REF!</definedName>
    <definedName name="__2__123Graph_ACHART_2" hidden="1">[6]Z!$T$179:$AH$179</definedName>
    <definedName name="__2__123Graph_BChart_1A" localSheetId="4" hidden="1">#REF!</definedName>
    <definedName name="__2__123Graph_BChart_1A" hidden="1">#REF!</definedName>
    <definedName name="__3__123Graph_ACHART_1" hidden="1">[10]Cash2!$G$16:$G$31</definedName>
    <definedName name="__3__123Graph_BCHART_2" hidden="1">[6]Z!$T$180:$AH$180</definedName>
    <definedName name="__4__123Graph_ACHART_2" hidden="1">[10]Z!$T$179:$AH$179</definedName>
    <definedName name="__4__123Graph_CCHART_1" hidden="1">[6]Cash2!$J$16:$J$36</definedName>
    <definedName name="__5__123Graph_BCHART_2" hidden="1">[10]Z!$T$180:$AH$180</definedName>
    <definedName name="__5__123Graph_DCHART_1" hidden="1">[6]Cash2!$K$16:$K$36</definedName>
    <definedName name="__6__123Graph_CCHART_1" hidden="1">[10]Cash2!$J$16:$J$36</definedName>
    <definedName name="__7__123Graph_DCHART_1" hidden="1">[10]Cash2!$K$16:$K$36</definedName>
    <definedName name="__ab1"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as2" hidden="1">{#N/A,#N/A,FALSE,"SumD";#N/A,#N/A,FALSE,"ElecD";#N/A,#N/A,FALSE,"MechD";#N/A,#N/A,FALSE,"GeotD";#N/A,#N/A,FALSE,"PrcsD";#N/A,#N/A,FALSE,"TunnD";#N/A,#N/A,FALSE,"CivlD";#N/A,#N/A,FALSE,"NtwkD";#N/A,#N/A,FALSE,"EstgD";#N/A,#N/A,FALSE,"PEngD"}</definedName>
    <definedName name="__ccr1" hidden="1">{#N/A,#N/A,TRUE,"Cover";#N/A,#N/A,TRUE,"Conts";#N/A,#N/A,TRUE,"VOS";#N/A,#N/A,TRUE,"Warrington";#N/A,#N/A,TRUE,"Widnes"}</definedName>
    <definedName name="__hk4645" hidden="1">{#N/A,#N/A,FALSE,"ihz. icmal";#N/A,#N/A,FALSE,"avans";#N/A,#N/A,FALSE,"mal_FF_icm";#N/A,#N/A,FALSE,"fat_ihz";#N/A,#N/A,FALSE,"söz_fiy_fark";#N/A,#N/A,FALSE,"kap2"}</definedName>
    <definedName name="__IntlFixup" hidden="1">TRUE</definedName>
    <definedName name="__mal2" hidden="1">{"'KABA MALZEME'!$B$5:$G$101","'KABA MALZEME'!$B$5:$G$101"}</definedName>
    <definedName name="__old3"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OSM2" hidden="1">{#N/A,#N/A,FALSE,"TELEFON"}</definedName>
    <definedName name="__RL1" hidden="1">'[5]AOP Summary-2'!$A$2:$A$14</definedName>
    <definedName name="__rl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__ZA1" hidden="1">{#N/A,#N/A,FALSE,"SumD";#N/A,#N/A,FALSE,"ElecD";#N/A,#N/A,FALSE,"MechD";#N/A,#N/A,FALSE,"GeotD";#N/A,#N/A,FALSE,"PrcsD";#N/A,#N/A,FALSE,"TunnD";#N/A,#N/A,FALSE,"CivlD";#N/A,#N/A,FALSE,"NtwkD";#N/A,#N/A,FALSE,"EstgD";#N/A,#N/A,FALSE,"PEngD"}</definedName>
    <definedName name="__ZA10" hidden="1">{#N/A,#N/A,FALSE,"Summary";#N/A,#N/A,FALSE,"3TJ";#N/A,#N/A,FALSE,"3TN";#N/A,#N/A,FALSE,"3TP";#N/A,#N/A,FALSE,"3SJ";#N/A,#N/A,FALSE,"3CJ";#N/A,#N/A,FALSE,"3CN";#N/A,#N/A,FALSE,"3CP";#N/A,#N/A,FALSE,"3A"}</definedName>
    <definedName name="__ZA11" hidden="1">{#N/A,#N/A,FALSE,"Summary";#N/A,#N/A,FALSE,"3TJ";#N/A,#N/A,FALSE,"3TN";#N/A,#N/A,FALSE,"3TP";#N/A,#N/A,FALSE,"3SJ";#N/A,#N/A,FALSE,"3CJ";#N/A,#N/A,FALSE,"3CN";#N/A,#N/A,FALSE,"3CP";#N/A,#N/A,FALSE,"3A"}</definedName>
    <definedName name="__ZA12" hidden="1">{#N/A,#N/A,FALSE,"SumD";#N/A,#N/A,FALSE,"ElecD";#N/A,#N/A,FALSE,"MechD";#N/A,#N/A,FALSE,"GeotD";#N/A,#N/A,FALSE,"PrcsD";#N/A,#N/A,FALSE,"TunnD";#N/A,#N/A,FALSE,"CivlD";#N/A,#N/A,FALSE,"NtwkD";#N/A,#N/A,FALSE,"EstgD";#N/A,#N/A,FALSE,"PEngD"}</definedName>
    <definedName name="__ZA13" hidden="1">{#N/A,#N/A,FALSE,"SumD";#N/A,#N/A,FALSE,"ElecD";#N/A,#N/A,FALSE,"MechD";#N/A,#N/A,FALSE,"GeotD";#N/A,#N/A,FALSE,"PrcsD";#N/A,#N/A,FALSE,"TunnD";#N/A,#N/A,FALSE,"CivlD";#N/A,#N/A,FALSE,"NtwkD";#N/A,#N/A,FALSE,"EstgD";#N/A,#N/A,FALSE,"PEngD"}</definedName>
    <definedName name="__ZA14" hidden="1">{#N/A,#N/A,FALSE,"SumD";#N/A,#N/A,FALSE,"ElecD";#N/A,#N/A,FALSE,"MechD";#N/A,#N/A,FALSE,"GeotD";#N/A,#N/A,FALSE,"PrcsD";#N/A,#N/A,FALSE,"TunnD";#N/A,#N/A,FALSE,"CivlD";#N/A,#N/A,FALSE,"NtwkD";#N/A,#N/A,FALSE,"EstgD";#N/A,#N/A,FALSE,"PEngD"}</definedName>
    <definedName name="__ZA15" hidden="1">{#N/A,#N/A,FALSE,"SumD";#N/A,#N/A,FALSE,"ElecD";#N/A,#N/A,FALSE,"MechD";#N/A,#N/A,FALSE,"GeotD";#N/A,#N/A,FALSE,"PrcsD";#N/A,#N/A,FALSE,"TunnD";#N/A,#N/A,FALSE,"CivlD";#N/A,#N/A,FALSE,"NtwkD";#N/A,#N/A,FALSE,"EstgD";#N/A,#N/A,FALSE,"PEngD"}</definedName>
    <definedName name="__ZA16" hidden="1">{#N/A,#N/A,FALSE,"SumD";#N/A,#N/A,FALSE,"ElecD";#N/A,#N/A,FALSE,"MechD";#N/A,#N/A,FALSE,"GeotD";#N/A,#N/A,FALSE,"PrcsD";#N/A,#N/A,FALSE,"TunnD";#N/A,#N/A,FALSE,"CivlD";#N/A,#N/A,FALSE,"NtwkD";#N/A,#N/A,FALSE,"EstgD";#N/A,#N/A,FALSE,"PEngD"}</definedName>
    <definedName name="__ZA17" hidden="1">{#N/A,#N/A,FALSE,"SumG";#N/A,#N/A,FALSE,"ElecG";#N/A,#N/A,FALSE,"MechG";#N/A,#N/A,FALSE,"GeotG";#N/A,#N/A,FALSE,"PrcsG";#N/A,#N/A,FALSE,"TunnG";#N/A,#N/A,FALSE,"CivlG";#N/A,#N/A,FALSE,"NtwkG";#N/A,#N/A,FALSE,"EstgG";#N/A,#N/A,FALSE,"PEngG"}</definedName>
    <definedName name="__ZA18" hidden="1">{#N/A,#N/A,FALSE,"SumG";#N/A,#N/A,FALSE,"ElecG";#N/A,#N/A,FALSE,"MechG";#N/A,#N/A,FALSE,"GeotG";#N/A,#N/A,FALSE,"PrcsG";#N/A,#N/A,FALSE,"TunnG";#N/A,#N/A,FALSE,"CivlG";#N/A,#N/A,FALSE,"NtwkG";#N/A,#N/A,FALSE,"EstgG";#N/A,#N/A,FALSE,"PEngG"}</definedName>
    <definedName name="__ZA19" hidden="1">{#N/A,#N/A,FALSE,"SumD";#N/A,#N/A,FALSE,"ElecD";#N/A,#N/A,FALSE,"MechD";#N/A,#N/A,FALSE,"GeotD";#N/A,#N/A,FALSE,"PrcsD";#N/A,#N/A,FALSE,"TunnD";#N/A,#N/A,FALSE,"CivlD";#N/A,#N/A,FALSE,"NtwkD";#N/A,#N/A,FALSE,"EstgD";#N/A,#N/A,FALSE,"PEngD"}</definedName>
    <definedName name="__ZA2" hidden="1">{#N/A,#N/A,FALSE,"SumD";#N/A,#N/A,FALSE,"ElecD";#N/A,#N/A,FALSE,"MechD";#N/A,#N/A,FALSE,"GeotD";#N/A,#N/A,FALSE,"PrcsD";#N/A,#N/A,FALSE,"TunnD";#N/A,#N/A,FALSE,"CivlD";#N/A,#N/A,FALSE,"NtwkD";#N/A,#N/A,FALSE,"EstgD";#N/A,#N/A,FALSE,"PEngD"}</definedName>
    <definedName name="__ZA20" hidden="1">{#N/A,#N/A,FALSE,"SumD";#N/A,#N/A,FALSE,"ElecD";#N/A,#N/A,FALSE,"MechD";#N/A,#N/A,FALSE,"GeotD";#N/A,#N/A,FALSE,"PrcsD";#N/A,#N/A,FALSE,"TunnD";#N/A,#N/A,FALSE,"CivlD";#N/A,#N/A,FALSE,"NtwkD";#N/A,#N/A,FALSE,"EstgD";#N/A,#N/A,FALSE,"PEngD"}</definedName>
    <definedName name="__ZA21" hidden="1">{#N/A,#N/A,FALSE,"SumG";#N/A,#N/A,FALSE,"ElecG";#N/A,#N/A,FALSE,"MechG";#N/A,#N/A,FALSE,"GeotG";#N/A,#N/A,FALSE,"PrcsG";#N/A,#N/A,FALSE,"TunnG";#N/A,#N/A,FALSE,"CivlG";#N/A,#N/A,FALSE,"NtwkG";#N/A,#N/A,FALSE,"EstgG";#N/A,#N/A,FALSE,"PEngG"}</definedName>
    <definedName name="__ZA22" hidden="1">{#N/A,#N/A,FALSE,"SumG";#N/A,#N/A,FALSE,"ElecG";#N/A,#N/A,FALSE,"MechG";#N/A,#N/A,FALSE,"GeotG";#N/A,#N/A,FALSE,"PrcsG";#N/A,#N/A,FALSE,"TunnG";#N/A,#N/A,FALSE,"CivlG";#N/A,#N/A,FALSE,"NtwkG";#N/A,#N/A,FALSE,"EstgG";#N/A,#N/A,FALSE,"PEngG"}</definedName>
    <definedName name="__ZA24" hidden="1">{#N/A,#N/A,FALSE,"SumG";#N/A,#N/A,FALSE,"ElecG";#N/A,#N/A,FALSE,"MechG";#N/A,#N/A,FALSE,"GeotG";#N/A,#N/A,FALSE,"PrcsG";#N/A,#N/A,FALSE,"TunnG";#N/A,#N/A,FALSE,"CivlG";#N/A,#N/A,FALSE,"NtwkG";#N/A,#N/A,FALSE,"EstgG";#N/A,#N/A,FALSE,"PEngG"}</definedName>
    <definedName name="__ZA25" hidden="1">{#N/A,#N/A,FALSE,"SumG";#N/A,#N/A,FALSE,"ElecG";#N/A,#N/A,FALSE,"MechG";#N/A,#N/A,FALSE,"GeotG";#N/A,#N/A,FALSE,"PrcsG";#N/A,#N/A,FALSE,"TunnG";#N/A,#N/A,FALSE,"CivlG";#N/A,#N/A,FALSE,"NtwkG";#N/A,#N/A,FALSE,"EstgG";#N/A,#N/A,FALSE,"PEngG"}</definedName>
    <definedName name="__ZA26" hidden="1">{#N/A,#N/A,FALSE,"SumD";#N/A,#N/A,FALSE,"ElecD";#N/A,#N/A,FALSE,"MechD";#N/A,#N/A,FALSE,"GeotD";#N/A,#N/A,FALSE,"PrcsD";#N/A,#N/A,FALSE,"TunnD";#N/A,#N/A,FALSE,"CivlD";#N/A,#N/A,FALSE,"NtwkD";#N/A,#N/A,FALSE,"EstgD";#N/A,#N/A,FALSE,"PEngD"}</definedName>
    <definedName name="__ZA28" hidden="1">{#N/A,#N/A,FALSE,"SumG";#N/A,#N/A,FALSE,"ElecG";#N/A,#N/A,FALSE,"MechG";#N/A,#N/A,FALSE,"GeotG";#N/A,#N/A,FALSE,"PrcsG";#N/A,#N/A,FALSE,"TunnG";#N/A,#N/A,FALSE,"CivlG";#N/A,#N/A,FALSE,"NtwkG";#N/A,#N/A,FALSE,"EstgG";#N/A,#N/A,FALSE,"PEngG"}</definedName>
    <definedName name="__ZA29" hidden="1">{#N/A,#N/A,FALSE,"SumD";#N/A,#N/A,FALSE,"ElecD";#N/A,#N/A,FALSE,"MechD";#N/A,#N/A,FALSE,"GeotD";#N/A,#N/A,FALSE,"PrcsD";#N/A,#N/A,FALSE,"TunnD";#N/A,#N/A,FALSE,"CivlD";#N/A,#N/A,FALSE,"NtwkD";#N/A,#N/A,FALSE,"EstgD";#N/A,#N/A,FALSE,"PEngD"}</definedName>
    <definedName name="__ZA3" hidden="1">{#N/A,#N/A,FALSE,"Summary";#N/A,#N/A,FALSE,"3TJ";#N/A,#N/A,FALSE,"3TN";#N/A,#N/A,FALSE,"3TP";#N/A,#N/A,FALSE,"3SJ";#N/A,#N/A,FALSE,"3CJ";#N/A,#N/A,FALSE,"3CN";#N/A,#N/A,FALSE,"3CP";#N/A,#N/A,FALSE,"3A"}</definedName>
    <definedName name="__ZA30" hidden="1">{#N/A,#N/A,FALSE,"SumD";#N/A,#N/A,FALSE,"ElecD";#N/A,#N/A,FALSE,"MechD";#N/A,#N/A,FALSE,"GeotD";#N/A,#N/A,FALSE,"PrcsD";#N/A,#N/A,FALSE,"TunnD";#N/A,#N/A,FALSE,"CivlD";#N/A,#N/A,FALSE,"NtwkD";#N/A,#N/A,FALSE,"EstgD";#N/A,#N/A,FALSE,"PEngD"}</definedName>
    <definedName name="__ZA31" hidden="1">{#N/A,#N/A,FALSE,"SumD";#N/A,#N/A,FALSE,"ElecD";#N/A,#N/A,FALSE,"MechD";#N/A,#N/A,FALSE,"GeotD";#N/A,#N/A,FALSE,"PrcsD";#N/A,#N/A,FALSE,"TunnD";#N/A,#N/A,FALSE,"CivlD";#N/A,#N/A,FALSE,"NtwkD";#N/A,#N/A,FALSE,"EstgD";#N/A,#N/A,FALSE,"PEngD"}</definedName>
    <definedName name="__ZA32" hidden="1">{#N/A,#N/A,FALSE,"SumD";#N/A,#N/A,FALSE,"ElecD";#N/A,#N/A,FALSE,"MechD";#N/A,#N/A,FALSE,"GeotD";#N/A,#N/A,FALSE,"PrcsD";#N/A,#N/A,FALSE,"TunnD";#N/A,#N/A,FALSE,"CivlD";#N/A,#N/A,FALSE,"NtwkD";#N/A,#N/A,FALSE,"EstgD";#N/A,#N/A,FALSE,"PEngD"}</definedName>
    <definedName name="__ZA33" hidden="1">{#N/A,#N/A,FALSE,"SumG";#N/A,#N/A,FALSE,"ElecG";#N/A,#N/A,FALSE,"MechG";#N/A,#N/A,FALSE,"GeotG";#N/A,#N/A,FALSE,"PrcsG";#N/A,#N/A,FALSE,"TunnG";#N/A,#N/A,FALSE,"CivlG";#N/A,#N/A,FALSE,"NtwkG";#N/A,#N/A,FALSE,"EstgG";#N/A,#N/A,FALSE,"PEngG"}</definedName>
    <definedName name="__ZA34" hidden="1">{#N/A,#N/A,FALSE,"SumD";#N/A,#N/A,FALSE,"ElecD";#N/A,#N/A,FALSE,"MechD";#N/A,#N/A,FALSE,"GeotD";#N/A,#N/A,FALSE,"PrcsD";#N/A,#N/A,FALSE,"TunnD";#N/A,#N/A,FALSE,"CivlD";#N/A,#N/A,FALSE,"NtwkD";#N/A,#N/A,FALSE,"EstgD";#N/A,#N/A,FALSE,"PEngD"}</definedName>
    <definedName name="__ZA35" hidden="1">{#N/A,#N/A,FALSE,"SumG";#N/A,#N/A,FALSE,"ElecG";#N/A,#N/A,FALSE,"MechG";#N/A,#N/A,FALSE,"GeotG";#N/A,#N/A,FALSE,"PrcsG";#N/A,#N/A,FALSE,"TunnG";#N/A,#N/A,FALSE,"CivlG";#N/A,#N/A,FALSE,"NtwkG";#N/A,#N/A,FALSE,"EstgG";#N/A,#N/A,FALSE,"PEngG"}</definedName>
    <definedName name="__ZA36" hidden="1">{"'Appendix 3 Currency'!$A$1:$U$96"}</definedName>
    <definedName name="__ZA37" hidden="1">{#N/A,#N/A,FALSE,"SumG";#N/A,#N/A,FALSE,"ElecG";#N/A,#N/A,FALSE,"MechG";#N/A,#N/A,FALSE,"GeotG";#N/A,#N/A,FALSE,"PrcsG";#N/A,#N/A,FALSE,"TunnG";#N/A,#N/A,FALSE,"CivlG";#N/A,#N/A,FALSE,"NtwkG";#N/A,#N/A,FALSE,"EstgG";#N/A,#N/A,FALSE,"PEngG"}</definedName>
    <definedName name="__ZA38" hidden="1">{#N/A,#N/A,FALSE,"SumG";#N/A,#N/A,FALSE,"ElecG";#N/A,#N/A,FALSE,"MechG";#N/A,#N/A,FALSE,"GeotG";#N/A,#N/A,FALSE,"PrcsG";#N/A,#N/A,FALSE,"TunnG";#N/A,#N/A,FALSE,"CivlG";#N/A,#N/A,FALSE,"NtwkG";#N/A,#N/A,FALSE,"EstgG";#N/A,#N/A,FALSE,"PEngG"}</definedName>
    <definedName name="__ZA39" hidden="1">{#N/A,#N/A,FALSE,"SumD";#N/A,#N/A,FALSE,"ElecD";#N/A,#N/A,FALSE,"MechD";#N/A,#N/A,FALSE,"GeotD";#N/A,#N/A,FALSE,"PrcsD";#N/A,#N/A,FALSE,"TunnD";#N/A,#N/A,FALSE,"CivlD";#N/A,#N/A,FALSE,"NtwkD";#N/A,#N/A,FALSE,"EstgD";#N/A,#N/A,FALSE,"PEngD"}</definedName>
    <definedName name="__ZA4" hidden="1">{#N/A,#N/A,FALSE,"Summary";#N/A,#N/A,FALSE,"3TJ";#N/A,#N/A,FALSE,"3TN";#N/A,#N/A,FALSE,"3TP";#N/A,#N/A,FALSE,"3SJ";#N/A,#N/A,FALSE,"3CJ";#N/A,#N/A,FALSE,"3CN";#N/A,#N/A,FALSE,"3CP";#N/A,#N/A,FALSE,"3A"}</definedName>
    <definedName name="__ZA40" hidden="1">{#N/A,#N/A,FALSE,"SumG";#N/A,#N/A,FALSE,"ElecG";#N/A,#N/A,FALSE,"MechG";#N/A,#N/A,FALSE,"GeotG";#N/A,#N/A,FALSE,"PrcsG";#N/A,#N/A,FALSE,"TunnG";#N/A,#N/A,FALSE,"CivlG";#N/A,#N/A,FALSE,"NtwkG";#N/A,#N/A,FALSE,"EstgG";#N/A,#N/A,FALSE,"PEngG"}</definedName>
    <definedName name="__ZA41" hidden="1">{#N/A,#N/A,FALSE,"SumG";#N/A,#N/A,FALSE,"ElecG";#N/A,#N/A,FALSE,"MechG";#N/A,#N/A,FALSE,"GeotG";#N/A,#N/A,FALSE,"PrcsG";#N/A,#N/A,FALSE,"TunnG";#N/A,#N/A,FALSE,"CivlG";#N/A,#N/A,FALSE,"NtwkG";#N/A,#N/A,FALSE,"EstgG";#N/A,#N/A,FALSE,"PEngG"}</definedName>
    <definedName name="__ZA42" hidden="1">{#N/A,#N/A,FALSE,"SumD";#N/A,#N/A,FALSE,"ElecD";#N/A,#N/A,FALSE,"MechD";#N/A,#N/A,FALSE,"GeotD";#N/A,#N/A,FALSE,"PrcsD";#N/A,#N/A,FALSE,"TunnD";#N/A,#N/A,FALSE,"CivlD";#N/A,#N/A,FALSE,"NtwkD";#N/A,#N/A,FALSE,"EstgD";#N/A,#N/A,FALSE,"PEngD"}</definedName>
    <definedName name="__ZA43" hidden="1">{#N/A,#N/A,FALSE,"SumG";#N/A,#N/A,FALSE,"ElecG";#N/A,#N/A,FALSE,"MechG";#N/A,#N/A,FALSE,"GeotG";#N/A,#N/A,FALSE,"PrcsG";#N/A,#N/A,FALSE,"TunnG";#N/A,#N/A,FALSE,"CivlG";#N/A,#N/A,FALSE,"NtwkG";#N/A,#N/A,FALSE,"EstgG";#N/A,#N/A,FALSE,"PEngG"}</definedName>
    <definedName name="__ZA44" hidden="1">{#N/A,#N/A,FALSE,"TELEFON"}</definedName>
    <definedName name="__ZA45" hidden="1">{#N/A,#N/A,FALSE,"SumD";#N/A,#N/A,FALSE,"ElecD";#N/A,#N/A,FALSE,"MechD";#N/A,#N/A,FALSE,"GeotD";#N/A,#N/A,FALSE,"PrcsD";#N/A,#N/A,FALSE,"TunnD";#N/A,#N/A,FALSE,"CivlD";#N/A,#N/A,FALSE,"NtwkD";#N/A,#N/A,FALSE,"EstgD";#N/A,#N/A,FALSE,"PEngD"}</definedName>
    <definedName name="__ZA46" hidden="1">{#N/A,#N/A,FALSE,"Summary";#N/A,#N/A,FALSE,"3TJ";#N/A,#N/A,FALSE,"3TN";#N/A,#N/A,FALSE,"3TP";#N/A,#N/A,FALSE,"3SJ";#N/A,#N/A,FALSE,"3CJ";#N/A,#N/A,FALSE,"3CN";#N/A,#N/A,FALSE,"3CP";#N/A,#N/A,FALSE,"3A"}</definedName>
    <definedName name="__ZA47" hidden="1">{#N/A,#N/A,FALSE,"SumG";#N/A,#N/A,FALSE,"ElecG";#N/A,#N/A,FALSE,"MechG";#N/A,#N/A,FALSE,"GeotG";#N/A,#N/A,FALSE,"PrcsG";#N/A,#N/A,FALSE,"TunnG";#N/A,#N/A,FALSE,"CivlG";#N/A,#N/A,FALSE,"NtwkG";#N/A,#N/A,FALSE,"EstgG";#N/A,#N/A,FALSE,"PEngG"}</definedName>
    <definedName name="__ZA48" hidden="1">{#N/A,#N/A,FALSE,"Pricing";#N/A,#N/A,FALSE,"Summary";#N/A,#N/A,FALSE,"CompProd";#N/A,#N/A,FALSE,"CompJobhrs";#N/A,#N/A,FALSE,"Escalation";#N/A,#N/A,FALSE,"Contingency";#N/A,#N/A,FALSE,"GM";#N/A,#N/A,FALSE,"CompWage";#N/A,#N/A,FALSE,"costSum"}</definedName>
    <definedName name="__ZA49" hidden="1">{#N/A,#N/A,FALSE,"SumD";#N/A,#N/A,FALSE,"ElecD";#N/A,#N/A,FALSE,"MechD";#N/A,#N/A,FALSE,"GeotD";#N/A,#N/A,FALSE,"PrcsD";#N/A,#N/A,FALSE,"TunnD";#N/A,#N/A,FALSE,"CivlD";#N/A,#N/A,FALSE,"NtwkD";#N/A,#N/A,FALSE,"EstgD";#N/A,#N/A,FALSE,"PEngD"}</definedName>
    <definedName name="__ZA5" hidden="1">{#N/A,#N/A,FALSE,"Summary";#N/A,#N/A,FALSE,"3TJ";#N/A,#N/A,FALSE,"3TN";#N/A,#N/A,FALSE,"3TP";#N/A,#N/A,FALSE,"3SJ";#N/A,#N/A,FALSE,"3CJ";#N/A,#N/A,FALSE,"3CN";#N/A,#N/A,FALSE,"3CP";#N/A,#N/A,FALSE,"3A"}</definedName>
    <definedName name="__ZA50" hidden="1">{#N/A,#N/A,FALSE,"SumG";#N/A,#N/A,FALSE,"ElecG";#N/A,#N/A,FALSE,"MechG";#N/A,#N/A,FALSE,"GeotG";#N/A,#N/A,FALSE,"PrcsG";#N/A,#N/A,FALSE,"TunnG";#N/A,#N/A,FALSE,"CivlG";#N/A,#N/A,FALSE,"NtwkG";#N/A,#N/A,FALSE,"EstgG";#N/A,#N/A,FALSE,"PEngG"}</definedName>
    <definedName name="__ZA51" hidden="1">{#N/A,#N/A,FALSE,"SumD";#N/A,#N/A,FALSE,"ElecD";#N/A,#N/A,FALSE,"MechD";#N/A,#N/A,FALSE,"GeotD";#N/A,#N/A,FALSE,"PrcsD";#N/A,#N/A,FALSE,"TunnD";#N/A,#N/A,FALSE,"CivlD";#N/A,#N/A,FALSE,"NtwkD";#N/A,#N/A,FALSE,"EstgD";#N/A,#N/A,FALSE,"PEngD"}</definedName>
    <definedName name="__ZA52" hidden="1">{"turbine",#N/A,FALSE,"Option"}</definedName>
    <definedName name="__ZA53" hidden="1">{#N/A,#N/A,TRUE,"arnitower";#N/A,#N/A,TRUE,"arnigarage "}</definedName>
    <definedName name="__ZA54" hidden="1">{#N/A,#N/A,FALSE,"SumG";#N/A,#N/A,FALSE,"ElecG";#N/A,#N/A,FALSE,"MechG";#N/A,#N/A,FALSE,"GeotG";#N/A,#N/A,FALSE,"PrcsG";#N/A,#N/A,FALSE,"TunnG";#N/A,#N/A,FALSE,"CivlG";#N/A,#N/A,FALSE,"NtwkG";#N/A,#N/A,FALSE,"EstgG";#N/A,#N/A,FALSE,"PEngG"}</definedName>
    <definedName name="__ZA55" hidden="1">{#N/A,#N/A,FALSE,"SumD";#N/A,#N/A,FALSE,"ElecD";#N/A,#N/A,FALSE,"MechD";#N/A,#N/A,FALSE,"GeotD";#N/A,#N/A,FALSE,"PrcsD";#N/A,#N/A,FALSE,"TunnD";#N/A,#N/A,FALSE,"CivlD";#N/A,#N/A,FALSE,"NtwkD";#N/A,#N/A,FALSE,"EstgD";#N/A,#N/A,FALSE,"PEngD"}</definedName>
    <definedName name="__ZA56" hidden="1">{#N/A,#N/A,FALSE,"Pricing";#N/A,#N/A,FALSE,"Summary";#N/A,#N/A,FALSE,"CompProd";#N/A,#N/A,FALSE,"CompJobhrs";#N/A,#N/A,FALSE,"Escalation";#N/A,#N/A,FALSE,"Contingency";#N/A,#N/A,FALSE,"GM";#N/A,#N/A,FALSE,"CompWage";#N/A,#N/A,FALSE,"costSum"}</definedName>
    <definedName name="__ZA57" hidden="1">{#N/A,#N/A,FALSE,"Summary";#N/A,#N/A,FALSE,"3TJ";#N/A,#N/A,FALSE,"3TN";#N/A,#N/A,FALSE,"3TP";#N/A,#N/A,FALSE,"3SJ";#N/A,#N/A,FALSE,"3CJ";#N/A,#N/A,FALSE,"3CN";#N/A,#N/A,FALSE,"3CP";#N/A,#N/A,FALSE,"3A"}</definedName>
    <definedName name="__ZA58" hidden="1">{#N/A,#N/A,FALSE,"COVER";#N/A,#N/A,FALSE,"RECAP";#N/A,#N/A,FALSE,"SANTA BARBARA NONMANUAL";#N/A,#N/A,FALSE,"CEQUIP";#N/A,#N/A,FALSE,"WRATE";#N/A,#N/A,FALSE,"INDIRECT";#N/A,#N/A,FALSE,"TRAIN";#N/A,#N/A,FALSE,"MANLOADED SCHEDULE"}</definedName>
    <definedName name="__ZA59" hidden="1">{#N/A,#N/A,FALSE,"TELEFON"}</definedName>
    <definedName name="__ZA6" hidden="1">{#N/A,#N/A,FALSE,"SumD";#N/A,#N/A,FALSE,"ElecD";#N/A,#N/A,FALSE,"MechD";#N/A,#N/A,FALSE,"GeotD";#N/A,#N/A,FALSE,"PrcsD";#N/A,#N/A,FALSE,"TunnD";#N/A,#N/A,FALSE,"CivlD";#N/A,#N/A,FALSE,"NtwkD";#N/A,#N/A,FALSE,"EstgD";#N/A,#N/A,FALSE,"PEngD"}</definedName>
    <definedName name="__ZA60" hidden="1">{#N/A,#N/A,FALSE,"TELEFON"}</definedName>
    <definedName name="__ZA61" hidden="1">{#N/A,#N/A,FALSE,"Q&amp;AE";#N/A,#N/A,FALSE,"Params";#N/A,#N/A,FALSE,"ReconE";#N/A,#N/A,FALSE,"CostCompE";#N/A,#N/A,FALSE,"SummaryE";#N/A,#N/A,FALSE,"Detail";#N/A,#N/A,FALSE,"PayItem"}</definedName>
    <definedName name="__ZA62" hidden="1">{"DBANK",#N/A,FALSE,"PriceE";"CKTS",#N/A,FALSE,"PriceE"}</definedName>
    <definedName name="__ZA63" hidden="1">{#N/A,#N/A,FALSE,"WBS 1.06";#N/A,#N/A,FALSE,"WBS 1.14";#N/A,#N/A,FALSE,"WBS 1.17";#N/A,#N/A,FALSE,"WBS 1.18"}</definedName>
    <definedName name="__ZA64" hidden="1">{#N/A,#N/A,FALSE,"ProjInfo";#N/A,#N/A,FALSE,"Params";#N/A,#N/A,FALSE,"Q&amp;AE";#N/A,#N/A,FALSE,"CostCompE";#N/A,#N/A,FALSE,"SummaryE";#N/A,#N/A,FALSE,"PayItem";#N/A,#N/A,FALSE,"Detail";#N/A,#N/A,FALSE,"ReconE"}</definedName>
    <definedName name="__ZA65" hidden="1">{"FUEL OIL",#N/A,FALSE,"Option"}</definedName>
    <definedName name="__ZA66" hidden="1">{#N/A,#N/A,FALSE,"SumD";#N/A,#N/A,FALSE,"ElecD";#N/A,#N/A,FALSE,"MechD";#N/A,#N/A,FALSE,"GeotD";#N/A,#N/A,FALSE,"PrcsD";#N/A,#N/A,FALSE,"TunnD";#N/A,#N/A,FALSE,"CivlD";#N/A,#N/A,FALSE,"NtwkD";#N/A,#N/A,FALSE,"EstgD";#N/A,#N/A,FALSE,"PEngD"}</definedName>
    <definedName name="__ZA67" hidden="1">{#N/A,#N/A,FALSE,"SumG";#N/A,#N/A,FALSE,"ElecG";#N/A,#N/A,FALSE,"MechG";#N/A,#N/A,FALSE,"GeotG";#N/A,#N/A,FALSE,"PrcsG";#N/A,#N/A,FALSE,"TunnG";#N/A,#N/A,FALSE,"CivlG";#N/A,#N/A,FALSE,"NtwkG";#N/A,#N/A,FALSE,"EstgG";#N/A,#N/A,FALSE,"PEngG"}</definedName>
    <definedName name="__ZA68" hidden="1">{"pumps",#N/A,FALSE,"Option"}</definedName>
    <definedName name="__ZA69" hidden="1">{"turbine",#N/A,FALSE,"Option"}</definedName>
    <definedName name="__ZA70" hidden="1">{#N/A,#N/A,TRUE,"arnitower";#N/A,#N/A,TRUE,"arnigarage "}</definedName>
    <definedName name="__ZA71" hidden="1">{"WESTINGHOUSE",#N/A,FALSE,"Option"}</definedName>
    <definedName name="__ZA72" hidden="1">{#N/A,#N/A,FALSE,"SumD";#N/A,#N/A,FALSE,"ElecD";#N/A,#N/A,FALSE,"MechD";#N/A,#N/A,FALSE,"GeotD";#N/A,#N/A,FALSE,"PrcsD";#N/A,#N/A,FALSE,"TunnD";#N/A,#N/A,FALSE,"CivlD";#N/A,#N/A,FALSE,"NtwkD";#N/A,#N/A,FALSE,"EstgD";#N/A,#N/A,FALSE,"PEngD"}</definedName>
    <definedName name="__ZA73" hidden="1">{#N/A,#N/A,FALSE,"SumD";#N/A,#N/A,FALSE,"ElecD";#N/A,#N/A,FALSE,"MechD";#N/A,#N/A,FALSE,"GeotD";#N/A,#N/A,FALSE,"PrcsD";#N/A,#N/A,FALSE,"TunnD";#N/A,#N/A,FALSE,"CivlD";#N/A,#N/A,FALSE,"NtwkD";#N/A,#N/A,FALSE,"EstgD";#N/A,#N/A,FALSE,"PEngD"}</definedName>
    <definedName name="__ZA74" hidden="1">{#N/A,#N/A,FALSE,"SumG";#N/A,#N/A,FALSE,"ElecG";#N/A,#N/A,FALSE,"MechG";#N/A,#N/A,FALSE,"GeotG";#N/A,#N/A,FALSE,"PrcsG";#N/A,#N/A,FALSE,"TunnG";#N/A,#N/A,FALSE,"CivlG";#N/A,#N/A,FALSE,"NtwkG";#N/A,#N/A,FALSE,"EstgG";#N/A,#N/A,FALSE,"PEngG"}</definedName>
    <definedName name="__ZA75" hidden="1">{#N/A,#N/A,FALSE,"SumD";#N/A,#N/A,FALSE,"ElecD";#N/A,#N/A,FALSE,"MechD";#N/A,#N/A,FALSE,"GeotD";#N/A,#N/A,FALSE,"PrcsD";#N/A,#N/A,FALSE,"TunnD";#N/A,#N/A,FALSE,"CivlD";#N/A,#N/A,FALSE,"NtwkD";#N/A,#N/A,FALSE,"EstgD";#N/A,#N/A,FALSE,"PEngD"}</definedName>
    <definedName name="__ZA8" hidden="1">{#N/A,#N/A,FALSE,"SumD";#N/A,#N/A,FALSE,"ElecD";#N/A,#N/A,FALSE,"MechD";#N/A,#N/A,FALSE,"GeotD";#N/A,#N/A,FALSE,"PrcsD";#N/A,#N/A,FALSE,"TunnD";#N/A,#N/A,FALSE,"CivlD";#N/A,#N/A,FALSE,"NtwkD";#N/A,#N/A,FALSE,"EstgD";#N/A,#N/A,FALSE,"PEngD"}</definedName>
    <definedName name="__ZA9" hidden="1">{#N/A,#N/A,FALSE,"Summary";#N/A,#N/A,FALSE,"3TJ";#N/A,#N/A,FALSE,"3TN";#N/A,#N/A,FALSE,"3TP";#N/A,#N/A,FALSE,"3SJ";#N/A,#N/A,FALSE,"3CJ";#N/A,#N/A,FALSE,"3CN";#N/A,#N/A,FALSE,"3CP";#N/A,#N/A,FALSE,"3A"}</definedName>
    <definedName name="__ZATEST" hidden="1">{#N/A,#N/A,FALSE,"Pricing";#N/A,#N/A,FALSE,"Summary";#N/A,#N/A,FALSE,"CompProd";#N/A,#N/A,FALSE,"CompJobhrs";#N/A,#N/A,FALSE,"Escalation";#N/A,#N/A,FALSE,"Contingency";#N/A,#N/A,FALSE,"GM";#N/A,#N/A,FALSE,"CompWage";#N/A,#N/A,FALSE,"costSum"}</definedName>
    <definedName name="__ZAVARIATION" hidden="1">{#N/A,#N/A,FALSE,"SumD";#N/A,#N/A,FALSE,"ElecD";#N/A,#N/A,FALSE,"MechD";#N/A,#N/A,FALSE,"GeotD";#N/A,#N/A,FALSE,"PrcsD";#N/A,#N/A,FALSE,"TunnD";#N/A,#N/A,FALSE,"CivlD";#N/A,#N/A,FALSE,"NtwkD";#N/A,#N/A,FALSE,"EstgD";#N/A,#N/A,FALSE,"PEngD"}</definedName>
    <definedName name="_1_._solv" localSheetId="4" hidden="1">[2]Sheet1!#REF!,[2]Sheet1!#REF!</definedName>
    <definedName name="_1_._solv" hidden="1">[2]Sheet1!#REF!,[2]Sheet1!#REF!</definedName>
    <definedName name="_1__123Graph_ACHART_1" hidden="1">[6]Cash2!$G$16:$G$31</definedName>
    <definedName name="_1__123Graph_AChart_1A" localSheetId="4" hidden="1">#REF!</definedName>
    <definedName name="_1__123Graph_AChart_1A" hidden="1">#REF!</definedName>
    <definedName name="_1_0___.0solv" localSheetId="4" hidden="1">[3]TESİSAT!#REF!,[3]TESİSAT!#REF!</definedName>
    <definedName name="_1_0___.0solv" hidden="1">[3]TESİSAT!#REF!,[3]TESİSAT!#REF!</definedName>
    <definedName name="_10_0_0K" localSheetId="4" hidden="1">#REF!</definedName>
    <definedName name="_10_0_0K" hidden="1">#REF!</definedName>
    <definedName name="_12_._solv" localSheetId="4" hidden="1">[3]TESİSAT!#REF!,[3]TESİSAT!#REF!</definedName>
    <definedName name="_12_._solv" hidden="1">[3]TESİSAT!#REF!,[3]TESİSAT!#REF!</definedName>
    <definedName name="_12_0_0SO" localSheetId="4" hidden="1">#REF!</definedName>
    <definedName name="_12_0_0SO" hidden="1">#REF!</definedName>
    <definedName name="_123Graph_B" hidden="1">'[4]AOP Summary-2'!$B$2:$B$14</definedName>
    <definedName name="_16K" localSheetId="4" hidden="1">#REF!</definedName>
    <definedName name="_16K" hidden="1">#REF!</definedName>
    <definedName name="_18SO" localSheetId="4" hidden="1">#REF!</definedName>
    <definedName name="_18SO" hidden="1">#REF!</definedName>
    <definedName name="_1K" localSheetId="4" hidden="1">#REF!</definedName>
    <definedName name="_1K" hidden="1">#REF!</definedName>
    <definedName name="_2_._solv" localSheetId="4" hidden="1">[3]TESİSAT!#REF!,[3]TESİSAT!#REF!</definedName>
    <definedName name="_2_._solv" hidden="1">[3]TESİSAT!#REF!,[3]TESİSAT!#REF!</definedName>
    <definedName name="_2__123Graph_ACHART_2" hidden="1">[6]Z!$T$179:$AH$179</definedName>
    <definedName name="_2__123Graph_BChart_1A" localSheetId="4" hidden="1">#REF!</definedName>
    <definedName name="_2__123Graph_BChart_1A" hidden="1">#REF!</definedName>
    <definedName name="_2_0___.0solv" localSheetId="4" hidden="1">[11]SIVA!#REF!,[11]SIVA!#REF!</definedName>
    <definedName name="_2_0___.0solv" hidden="1">[11]SIVA!#REF!,[11]SIVA!#REF!</definedName>
    <definedName name="_234Grapgh_a" hidden="1">'[5]AOP Summary-2'!$C$2:$C$14</definedName>
    <definedName name="_234Graph_AB" hidden="1">'[5]AOP Summary-2'!$A$2:$A$14</definedName>
    <definedName name="_234Graph_B" localSheetId="4" hidden="1">[12]sal!#REF!</definedName>
    <definedName name="_234Graph_B" hidden="1">[12]sal!#REF!</definedName>
    <definedName name="_234Graph_C" hidden="1">'[5]AOP Summary-2'!$B$2:$B$14</definedName>
    <definedName name="_234Graph_D" hidden="1">'[5]AOP Summary-2'!$B$2:$B$14</definedName>
    <definedName name="_234Graph_E" localSheetId="4" hidden="1">[12]sal!#REF!</definedName>
    <definedName name="_234Graph_E" hidden="1">[12]sal!#REF!</definedName>
    <definedName name="_24_0___.0solv" localSheetId="4" hidden="1">#REF!,#REF!</definedName>
    <definedName name="_24_0___.0solv" hidden="1">#REF!,#REF!</definedName>
    <definedName name="_2K" localSheetId="4" hidden="1">#REF!</definedName>
    <definedName name="_2K" hidden="1">#REF!</definedName>
    <definedName name="_2S" localSheetId="4" hidden="1">#REF!</definedName>
    <definedName name="_2S" hidden="1">#REF!</definedName>
    <definedName name="_3_._solv" localSheetId="4" hidden="1">[2]Sheet1!#REF!,[2]Sheet1!#REF!</definedName>
    <definedName name="_3_._solv" hidden="1">[2]Sheet1!#REF!,[2]Sheet1!#REF!</definedName>
    <definedName name="_3__123Graph_ACHART_1" hidden="1">[10]Cash2!$G$16:$G$31</definedName>
    <definedName name="_3__123Graph_BCHART_2" hidden="1">[6]Z!$T$180:$AH$180</definedName>
    <definedName name="_3_0___.0solv" localSheetId="4" hidden="1">[13]Sheet1!#REF!,[13]Sheet1!#REF!</definedName>
    <definedName name="_3_0___.0solv" hidden="1">[13]Sheet1!#REF!,[13]Sheet1!#REF!</definedName>
    <definedName name="_3_0_0_K" localSheetId="4" hidden="1">#REF!</definedName>
    <definedName name="_3_0_0_K" hidden="1">#REF!</definedName>
    <definedName name="_321" localSheetId="4" hidden="1">[8]FitOutConfCentre!#REF!</definedName>
    <definedName name="_321" hidden="1">[8]FitOutConfCentre!#REF!</definedName>
    <definedName name="_4__123Graph_ACHART_2" hidden="1">[10]Z!$T$179:$AH$179</definedName>
    <definedName name="_4__123Graph_CCHART_1" hidden="1">[6]Cash2!$J$16:$J$36</definedName>
    <definedName name="_4_0___.0solv" localSheetId="4" hidden="1">[3]TESİSAT!#REF!,[3]TESİSAT!#REF!</definedName>
    <definedName name="_4_0___.0solv" hidden="1">[3]TESİSAT!#REF!,[3]TESİSAT!#REF!</definedName>
    <definedName name="_4_0_0_S" localSheetId="4" hidden="1">#REF!</definedName>
    <definedName name="_4_0_0_S" hidden="1">#REF!</definedName>
    <definedName name="_4S" localSheetId="4" hidden="1">#REF!</definedName>
    <definedName name="_4S" hidden="1">#REF!</definedName>
    <definedName name="_5__123Graph_BCHART_2" hidden="1">[10]Z!$T$180:$AH$180</definedName>
    <definedName name="_5__123Graph_DCHART_1" hidden="1">[6]Cash2!$K$16:$K$36</definedName>
    <definedName name="_5_0_0K" localSheetId="4" hidden="1">#REF!</definedName>
    <definedName name="_5_0_0K" hidden="1">#REF!</definedName>
    <definedName name="_6__123Graph_CCHART_1" hidden="1">[10]Cash2!$J$16:$J$36</definedName>
    <definedName name="_6_0_0_K" localSheetId="4" hidden="1">#REF!</definedName>
    <definedName name="_6_0_0_K" hidden="1">#REF!</definedName>
    <definedName name="_6_0_0SO" localSheetId="4" hidden="1">#REF!</definedName>
    <definedName name="_6_0_0SO" hidden="1">#REF!</definedName>
    <definedName name="_7__123Graph_DCHART_1" hidden="1">[10]Cash2!$K$16:$K$36</definedName>
    <definedName name="_8_0_0_S" localSheetId="4" hidden="1">#REF!</definedName>
    <definedName name="_8_0_0_S" hidden="1">#REF!</definedName>
    <definedName name="_8K" localSheetId="4" hidden="1">#REF!</definedName>
    <definedName name="_8K" hidden="1">#REF!</definedName>
    <definedName name="_9SO" localSheetId="4" hidden="1">#REF!</definedName>
    <definedName name="_9SO" hidden="1">#REF!</definedName>
    <definedName name="_ab1" hidden="1">{#N/A,#N/A,FALSE,"SumD";#N/A,#N/A,FALSE,"ElecD";#N/A,#N/A,FALSE,"MechD";#N/A,#N/A,FALSE,"GeotD";#N/A,#N/A,FALSE,"PrcsD";#N/A,#N/A,FALSE,"TunnD";#N/A,#N/A,FALSE,"CivlD";#N/A,#N/A,FALSE,"NtwkD";#N/A,#N/A,FALSE,"EstgD";#N/A,#N/A,FALSE,"PEngD"}</definedName>
    <definedName name="_abc" localSheetId="4" hidden="1">[12]sal!#REF!</definedName>
    <definedName name="_abc" hidden="1">[12]sal!#REF!</definedName>
    <definedName name="_AS1" hidden="1">{#N/A,#N/A,FALSE,"müş_iç_ihz";#N/A,#N/A,FALSE,"müş_iç_er";#N/A,#N/A,FALSE,"müş_iç_tut"}</definedName>
    <definedName name="_as2" hidden="1">{#N/A,#N/A,FALSE,"SumD";#N/A,#N/A,FALSE,"ElecD";#N/A,#N/A,FALSE,"MechD";#N/A,#N/A,FALSE,"GeotD";#N/A,#N/A,FALSE,"PrcsD";#N/A,#N/A,FALSE,"TunnD";#N/A,#N/A,FALSE,"CivlD";#N/A,#N/A,FALSE,"NtwkD";#N/A,#N/A,FALSE,"EstgD";#N/A,#N/A,FALSE,"PEngD"}</definedName>
    <definedName name="_ccr1" hidden="1">{#N/A,#N/A,TRUE,"Cover";#N/A,#N/A,TRUE,"Conts";#N/A,#N/A,TRUE,"VOS";#N/A,#N/A,TRUE,"Warrington";#N/A,#N/A,TRUE,"Widnes"}</definedName>
    <definedName name="_Fill" localSheetId="4" hidden="1">[14]CoverPage!#REF!</definedName>
    <definedName name="_Fill" hidden="1">[14]CoverPage!#REF!</definedName>
    <definedName name="_xlnm._FilterDatabase" localSheetId="4" hidden="1">#REF!</definedName>
    <definedName name="_xlnm._FilterDatabase" hidden="1">#REF!</definedName>
    <definedName name="_hk4645" hidden="1">{#N/A,#N/A,FALSE,"ihz. icmal";#N/A,#N/A,FALSE,"avans";#N/A,#N/A,FALSE,"mal_FF_icm";#N/A,#N/A,FALSE,"fat_ihz";#N/A,#N/A,FALSE,"söz_fiy_fark";#N/A,#N/A,FALSE,"kap2"}</definedName>
    <definedName name="_Key1" localSheetId="4" hidden="1">#REF!</definedName>
    <definedName name="_Key1" hidden="1">#REF!</definedName>
    <definedName name="_KEY2" localSheetId="4" hidden="1">#REF!</definedName>
    <definedName name="_KEY2" hidden="1">#REF!</definedName>
    <definedName name="_mal2" hidden="1">{"'KABA MALZEME'!$B$5:$G$101","'KABA MALZEME'!$B$5:$G$101"}</definedName>
    <definedName name="_n76"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_old2" hidden="1">{"'Sheet1'!$A$1:$X$25"}</definedName>
    <definedName name="_old3"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rder1" hidden="1">0</definedName>
    <definedName name="_Order2" hidden="1">255</definedName>
    <definedName name="_OSM2" hidden="1">{#N/A,#N/A,FALSE,"TELEFON"}</definedName>
    <definedName name="_Parse_In" localSheetId="4" hidden="1">[15]PriceSummary!#REF!</definedName>
    <definedName name="_Parse_In" hidden="1">[15]PriceSummary!#REF!</definedName>
    <definedName name="_Regression_Int" hidden="1">1</definedName>
    <definedName name="_Regression_Y" localSheetId="4" hidden="1">#REF!</definedName>
    <definedName name="_Regression_Y" hidden="1">#REF!</definedName>
    <definedName name="_RL1" hidden="1">'[5]AOP Summary-2'!$A$2:$A$14</definedName>
    <definedName name="_rl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_Sort" localSheetId="4" hidden="1">#REF!</definedName>
    <definedName name="_Sort" hidden="1">#REF!</definedName>
    <definedName name="_sss3" hidden="1">{#N/A,#N/A,FALSE,"ihz. icmal";#N/A,#N/A,FALSE,"avans";#N/A,#N/A,FALSE,"mal_FF_icm";#N/A,#N/A,FALSE,"fat_ihz";#N/A,#N/A,FALSE,"söz_fiy_fark";#N/A,#N/A,FALSE,"kap2"}</definedName>
    <definedName name="_ttt1" hidden="1">{#N/A,#N/A,TRUE,"ÝCMAL";#N/A,#N/A,TRUE,"25101CO";#N/A,#N/A,TRUE,"25102CO";#N/A,#N/A,TRUE,"25103CK";#N/A,#N/A,TRUE,"25104CO";#N/A,#N/A,TRUE,"25201BO";#N/A,#N/A,TRUE,"25202BO";#N/A,#N/A,TRUE,"25203BO";#N/A,#N/A,TRUE,"25204BO";#N/A,#N/A,TRUE,"25205BO";#N/A,#N/A,TRUE,"25206BO";#N/A,#N/A,TRUE,"25207BO";#N/A,#N/A,TRUE,"25208BO";#N/A,#N/A,TRUE,"25209BK";#N/A,#N/A,TRUE,"25301BO";#N/A,#N/A,TRUE,"25302BO";#N/A,#N/A,TRUE,"25303BO";#N/A,#N/A,TRUE,"25304BO";#N/A,#N/A,TRUE,"25305BO";#N/A,#N/A,TRUE,"25306BO";#N/A,#N/A,TRUE,"25307BK";#N/A,#N/A,TRUE,"25701CK";#N/A,#N/A,TRUE,"25702CO";#N/A,#N/A,TRUE,"25703BO";#N/A,#N/A,TRUE,"25704BO";#N/A,#N/A,TRUE,"25705BO";#N/A,#N/A,TRUE,"25801BO";#N/A,#N/A,TRUE,"25802BO";#N/A,#N/A,TRUE,"25803BO";#N/A,#N/A,TRUE,"25804CO";#N/A,#N/A,TRUE,"25805CK";#N/A,#N/A,TRUE,"25901CO";#N/A,#N/A,TRUE,"25902CK";#N/A,#N/A,TRUE,"25903CO";#N/A,#N/A,TRUE,"25904CO";#N/A,#N/A,TRUE,"25905CO";#N/A,#N/A,TRUE,"25906CO";#N/A,#N/A,TRUE,"25907CO";#N/A,#N/A,TRUE,"25908CO";#N/A,#N/A,TRUE,"25909CO";#N/A,#N/A,TRUE,"25910CK";#N/A,#N/A,TRUE,"26001CO";#N/A,#N/A,TRUE,"26002CO";#N/A,#N/A,TRUE,"26003CO";#N/A,#N/A,TRUE,"26004CK";#N/A,#N/A,TRUE,"26005CO";#N/A,#N/A,TRUE,"277301CO";#N/A,#N/A,TRUE,"277302CO";#N/A,#N/A,TRUE,"277303CO";#N/A,#N/A,TRUE,"277304CK";#N/A,#N/A,TRUE,"277305CO";#N/A,#N/A,TRUE,"277306CO";#N/A,#N/A,TRUE,"277401CO";#N/A,#N/A,TRUE,"277402CO";#N/A,#N/A,TRUE,"277403CO";#N/A,#N/A,TRUE,"277404CK";#N/A,#N/A,TRUE,"277405CO";#N/A,#N/A,TRUE,"277501CK";#N/A,#N/A,TRUE,"277502CO";#N/A,#N/A,TRUE,"277503CO"}</definedName>
    <definedName name="_wrn2"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_wrn3"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_xlcn.WorksheetConnection_Universal_SPMP_v1.1.xlsmTable51" hidden="1">Table5[]</definedName>
    <definedName name="a" hidden="1">{#N/A,#N/A,FALSE,"SumD";#N/A,#N/A,FALSE,"ElecD";#N/A,#N/A,FALSE,"MechD";#N/A,#N/A,FALSE,"GeotD";#N/A,#N/A,FALSE,"PrcsD";#N/A,#N/A,FALSE,"TunnD";#N/A,#N/A,FALSE,"CivlD";#N/A,#N/A,FALSE,"NtwkD";#N/A,#N/A,FALSE,"EstgD";#N/A,#N/A,FALSE,"PEngD"}</definedName>
    <definedName name="AA"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aaa"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aaa" hidden="1">{"suhaznesi1icmal",#N/A,FALSE,"shicm";"suhaznesi2icmal",#N/A,FALSE,"shicm";"suhaznesi3icmal",#N/A,FALSE,"shicm"}</definedName>
    <definedName name="aaaaaa"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aaaaaaaa"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AAAAAAAAA" hidden="1">{#N/A,#N/A,FALSE,"sıh_iç_ihz";#N/A,#N/A,FALSE,"sıh_iç_er";#N/A,#N/A,FALSE,"sıh_iç_tut"}</definedName>
    <definedName name="AAAAAAAAAAAAAAAAA" localSheetId="4" hidden="1">[8]FitOutConfCentre!#REF!</definedName>
    <definedName name="AAAAAAAAAAAAAAAAA" hidden="1">[8]FitOutConfCentre!#REF!</definedName>
    <definedName name="aaea"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ab" hidden="1">{#N/A,#N/A,FALSE,"SumD";#N/A,#N/A,FALSE,"ElecD";#N/A,#N/A,FALSE,"MechD";#N/A,#N/A,FALSE,"GeotD";#N/A,#N/A,FALSE,"PrcsD";#N/A,#N/A,FALSE,"TunnD";#N/A,#N/A,FALSE,"CivlD";#N/A,#N/A,FALSE,"NtwkD";#N/A,#N/A,FALSE,"EstgD";#N/A,#N/A,FALSE,"PEngD"}</definedName>
    <definedName name="ABABA"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ABADB" hidden="1">{#N/A,#N/A,FALSE,"TELEFON"}</definedName>
    <definedName name="abc" hidden="1">{#N/A,#N/A,FALSE,"Leasing 6A"}</definedName>
    <definedName name="ABCD" hidden="1">[6]Z!$T$179:$AH$179</definedName>
    <definedName name="ac" hidden="1">{#N/A,#N/A,FALSE,"SumD";#N/A,#N/A,FALSE,"ElecD";#N/A,#N/A,FALSE,"MechD";#N/A,#N/A,FALSE,"GeotD";#N/A,#N/A,FALSE,"PrcsD";#N/A,#N/A,FALSE,"TunnD";#N/A,#N/A,FALSE,"CivlD";#N/A,#N/A,FALSE,"NtwkD";#N/A,#N/A,FALSE,"EstgD";#N/A,#N/A,FALSE,"PEngD"}</definedName>
    <definedName name="AccessDatabase" hidden="1">"C:\WIN95\Desktop\Ramesh\AIC\Aic.mdb"</definedName>
    <definedName name="acd" hidden="1">{#N/A,#N/A,TRUE,"Prog. Overview Strategic Input";#N/A,#N/A,TRUE,"Program Overview Financials";#N/A,#N/A,TRUE,"Technology Summary Input";#N/A,#N/A,TRUE,"Mkt &amp; Sales Summary Input";#N/A,#N/A,TRUE,"Delivery Summary Input";#N/A,#N/A,TRUE,"Revenue Assump Input";#N/A,#N/A,TRUE,"Financial Summary"}</definedName>
    <definedName name="ACT" localSheetId="4">#REF!</definedName>
    <definedName name="ACT">#REF!</definedName>
    <definedName name="ActivityList">#REF!</definedName>
    <definedName name="ActivityLookup">#REF!</definedName>
    <definedName name="ADBA" hidden="1">{#N/A,#N/A,FALSE,"müş_iç_ihz";#N/A,#N/A,FALSE,"müş_iç_er";#N/A,#N/A,FALSE,"müş_iç_tut"}</definedName>
    <definedName name="adem" hidden="1">{#N/A,#N/A,FALSE,"müş_iç_ihz";#N/A,#N/A,FALSE,"müş_iç_er";#N/A,#N/A,FALSE,"müş_iç_tut"}</definedName>
    <definedName name="adf" hidden="1">{#N/A,#N/A,FALSE,"HAB1CO";#N/A,#N/A,FALSE,"HAB2CO";#N/A,#N/A,FALSE,"HAB3BO";#N/A,#N/A,FALSE,"HAB4BO";#N/A,#N/A,FALSE,"HAB5BO";#N/A,#N/A,FALSE,"HAB6BK";#N/A,#N/A,FALSE,"HAB7CK";#N/A,#N/A,FALSE,"HAB8CO";#N/A,#N/A,FALSE,"HAC1CO";#N/A,#N/A,FALSE,"HAC2CO";#N/A,#N/A,FALSE,"HAC3CK";#N/A,#N/A,FALSE,"HAC4CO";#N/A,#N/A,FALSE,"HAC5CO";#N/A,#N/A,FALSE,"HAC6CO";#N/A,#N/A,FALSE,"HAC7CO";#N/A,#N/A,FALSE,"HAC8CK";#N/A,#N/A,FALSE,"HAG4BO";#N/A,#N/A,FALSE,"HAG5BK";#N/A,#N/A,FALSE,"HAI1CO";#N/A,#N/A,FALSE,"HAI2CO";#N/A,#N/A,FALSE,"HAI3BO";#N/A,#N/A,FALSE,"HAI4BO";#N/A,#N/A,FALSE,"HAI5CK";#N/A,#N/A,FALSE,"HAI6CO";#N/A,#N/A,FALSE,"ÝCMAL"}</definedName>
    <definedName name="adffg" localSheetId="4" hidden="1">#REF!,#REF!</definedName>
    <definedName name="adffg" hidden="1">#REF!,#REF!</definedName>
    <definedName name="adsf" localSheetId="4">#REF!</definedName>
    <definedName name="adsf">#REF!</definedName>
    <definedName name="ae" hidden="1">{#VALUE!,#N/A,FALSE,0;#N/A,#N/A,FALSE,0;#N/A,#N/A,FALSE,0;#N/A,#N/A,FALSE,0;#N/A,#N/A,FALSE,0;#N/A,#N/A,FALSE,0;#N/A,#N/A,FALSE,0;#N/A,#N/A,FALSE,0;#N/A,#N/A,FALSE,0;#N/A,#N/A,FALSE,0;#N/A,#N/A,FALSE,0;#N/A,#N/A,FALSE,0}</definedName>
    <definedName name="afAF"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afSF" hidden="1">{#N/A,#N/A,FALSE,"Leasing 6A"}</definedName>
    <definedName name="agAG"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AGFD" hidden="1">{#N/A,#N/A,FALSE,"NCS INC SCOT";#N/A,#N/A,FALSE,"NCS";#N/A,#N/A,FALSE,"74 NCS";#N/A,#N/A,FALSE,"75 NCS";#N/A,#N/A,FALSE,"76 NCS "}</definedName>
    <definedName name="ahm" hidden="1">{#N/A,#N/A,FALSE,"TELEFON"}</definedName>
    <definedName name="Ahmet"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aieaü" hidden="1">{#N/A,#N/A,FALSE,"maff_h1";#N/A,#N/A,FALSE,"maff_h2";#N/A,#N/A,FALSE,"maff_h3";#N/A,#N/A,FALSE,"maff_h4";#N/A,#N/A,FALSE,"maff_h5";#N/A,#N/A,FALSE,"maff_h6";#N/A,#N/A,FALSE,"maff_h7"}</definedName>
    <definedName name="aky" hidden="1">{#N/A,#N/A,FALSE,"sıh_iç_ihz";#N/A,#N/A,FALSE,"sıh_iç_er";#N/A,#N/A,FALSE,"sıh_iç_tut"}</definedName>
    <definedName name="al" localSheetId="4" hidden="1">#REF!</definedName>
    <definedName name="al" hidden="1">#REF!</definedName>
    <definedName name="allah" localSheetId="4" hidden="1">#REF!</definedName>
    <definedName name="allah" hidden="1">#REF!</definedName>
    <definedName name="AllOthers">#REF!</definedName>
    <definedName name="anagiderler">'[16]ANA GİDER MERKEZLERİ-GIDERLER-$'!$B$2:$O$26</definedName>
    <definedName name="anscount" hidden="1">1</definedName>
    <definedName name="AppointmentList" localSheetId="4">#REF!</definedName>
    <definedName name="AppointmentList">#REF!</definedName>
    <definedName name="Appointments">IF(LEN([17]calcs!$C$7:$N$43),COUNTIFS([17]!tblAppointments[DATE],[17]calcs!$C$7:$N$43,[17]!tblAppointments[DATE],"&gt;0"),0)</definedName>
    <definedName name="appraisal" hidden="1">{#N/A,#N/A,TRUE,"Cover";#N/A,#N/A,TRUE,"Conts";#N/A,#N/A,TRUE,"VOS";#N/A,#N/A,TRUE,"Warrington";#N/A,#N/A,TRUE,"Widnes"}</definedName>
    <definedName name="aqww" hidden="1">{"mekanik1fiyat",#N/A,FALSE,"mktfiyat";"mekanik2fiyat",#N/A,FALSE,"mktfiyat"}</definedName>
    <definedName name="ARGARG" hidden="1">{#N/A,#N/A,FALSE,"ihz. icmal";#N/A,#N/A,FALSE,"taahhuk";#N/A,#N/A,FALSE,"hak_rapor";#N/A,#N/A,FALSE,"temın";#N/A,#N/A,FALSE,"icmal";#N/A,#N/A,FALSE,"fat_mlz_ihz";#N/A,#N/A,FALSE,"sözleş_fiyatf"}</definedName>
    <definedName name="arrg" hidden="1">{"mekanik1fiyat",#N/A,FALSE,"mktfiyat";"mekanik2fiyat",#N/A,FALSE,"mktfiyat"}</definedName>
    <definedName name="artop" localSheetId="4">#REF!</definedName>
    <definedName name="artop">#REF!</definedName>
    <definedName name="as" hidden="1">{#N/A,#N/A,FALSE,"SumD";#N/A,#N/A,FALSE,"ElecD";#N/A,#N/A,FALSE,"MechD";#N/A,#N/A,FALSE,"GeotD";#N/A,#N/A,FALSE,"PrcsD";#N/A,#N/A,FALSE,"TunnD";#N/A,#N/A,FALSE,"CivlD";#N/A,#N/A,FALSE,"NtwkD";#N/A,#N/A,FALSE,"EstgD";#N/A,#N/A,FALSE,"PEngD"}</definedName>
    <definedName name="AS2DocOpenMode" hidden="1">"AS2DocumentEdit"</definedName>
    <definedName name="ASAS"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asasa" hidden="1">{#N/A,#N/A,FALSE,"ihz. icmal";#N/A,#N/A,FALSE,"avans";#N/A,#N/A,FALSE,"mal_FF_icm";#N/A,#N/A,FALSE,"fat_ihz";#N/A,#N/A,FALSE,"söz_fiy_fark";#N/A,#N/A,FALSE,"kap2"}</definedName>
    <definedName name="asasas" hidden="1">{#VALUE!,#N/A,TRUE,0;#N/A,#N/A,TRUE,0;#N/A,#N/A,TRUE,0;#N/A,#N/A,TRUE,0;#N/A,#N/A,TRUE,0;#N/A,#N/A,TRUE,0;#N/A,#N/A,TRUE,0}</definedName>
    <definedName name="asasasa" hidden="1">{#N/A,#N/A,FALSE,"ihz. icmal";#N/A,#N/A,FALSE,"avans";#N/A,#N/A,FALSE,"mal_FF_icm";#N/A,#N/A,FALSE,"fat_ihz";#N/A,#N/A,FALSE,"söz_fiy_fark";#N/A,#N/A,FALSE,"kap2"}</definedName>
    <definedName name="asd" hidden="1">{"trafo1fiyat",#N/A,FALSE,"trafofiyat"}</definedName>
    <definedName name="asdasd" hidden="1">{#N/A,#N/A,FALSE,"Ejector 1";#N/A,#N/A,FALSE,"Ejector 2"}</definedName>
    <definedName name="asdf" hidden="1">{#N/A,#N/A,TRUE,"ÝCMAL";#N/A,#N/A,TRUE,"12221CO";#N/A,#N/A,TRUE,"12222CO";#N/A,#N/A,TRUE,"12223CK";#N/A,#N/A,TRUE,"12224CO";#N/A,#N/A,TRUE,"12225CO";#N/A,#N/A,TRUE,"12231BO";#N/A,#N/A,TRUE,"12232BO";#N/A,#N/A,TRUE,"12233BO";#N/A,#N/A,TRUE,"12234BO";#N/A,#N/A,TRUE,"12235BO";#N/A,#N/A,TRUE,"12236BO";#N/A,#N/A,TRUE,"12237BK";#N/A,#N/A,TRUE,"12238CK";#N/A,#N/A,TRUE,"12239CO";#N/A,#N/A,TRUE,"12241BO";#N/A,#N/A,TRUE,"12242BK";#N/A,#N/A,TRUE,"12243BO";#N/A,#N/A,TRUE,"12244BO";#N/A,#N/A,TRUE,"12245BO";#N/A,#N/A,TRUE,"12246CK";#N/A,#N/A,TRUE,"12247CO";#N/A,#N/A,TRUE,"12248CO";#N/A,#N/A,TRUE,"12251BO";#N/A,#N/A,TRUE,"12252BO";#N/A,#N/A,TRUE,"12253BO";#N/A,#N/A,TRUE,"12254BO";#N/A,#N/A,TRUE,"12255CK";#N/A,#N/A,TRUE,"12256CO";#N/A,#N/A,TRUE,"12257CO";#N/A,#N/A,TRUE,"12261BO";#N/A,#N/A,TRUE,"12262BO";#N/A,#N/A,TRUE,"12263BO";#N/A,#N/A,TRUE,"12264CK";#N/A,#N/A,TRUE,"12265CO";#N/A,#N/A,TRUE,"12266CO";#N/A,#N/A,TRUE,"12271CO";#N/A,#N/A,TRUE,"12272CK";#N/A,#N/A,TRUE,"12273BO";#N/A,#N/A,TRUE,"12274BO";#N/A,#N/A,TRUE,"12275BO";#N/A,#N/A,TRUE,"12276CO";#N/A,#N/A,TRUE,"12277CO";#N/A,#N/A,TRUE,"12321CO";#N/A,#N/A,TRUE,"12322CK";#N/A,#N/A,TRUE,"12323CO";#N/A,#N/A,TRUE,"12324CK";#N/A,#N/A,TRUE,"12325CO";#N/A,#N/A,TRUE,"12326CO";#N/A,#N/A,TRUE,"12327CO";#N/A,#N/A,TRUE,"12328CO";#N/A,#N/A,TRUE,"12331CO";#N/A,#N/A,TRUE,"12332CO";#N/A,#N/A,TRUE,"12333CO";#N/A,#N/A,TRUE,"12334CK";#N/A,#N/A,TRUE,"12335CO";#N/A,#N/A,TRUE,"12336CO"}</definedName>
    <definedName name="asdfadf"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asdfasdf" hidden="1">{#N/A,#N/A,FALSE,"ihz. icmal";#N/A,#N/A,FALSE,"avans";#N/A,#N/A,FALSE,"mal_FF_icm";#N/A,#N/A,FALSE,"fat_ihz";#N/A,#N/A,FALSE,"söz_fiy_fark";#N/A,#N/A,FALSE,"kap2"}</definedName>
    <definedName name="asdff" hidden="1">{#N/A,#N/A,FALSE,"ihz. icmal";#N/A,#N/A,FALSE,"taahhuk";#N/A,#N/A,FALSE,"hak_rapor";#N/A,#N/A,FALSE,"temın";#N/A,#N/A,FALSE,"icmal";#N/A,#N/A,FALSE,"fat_mlz_ihz";#N/A,#N/A,FALSE,"sözleş_fiyatf"}</definedName>
    <definedName name="ase"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askin" hidden="1">{#N/A,#N/A,FALSE,"TELEFON"}</definedName>
    <definedName name="ASS"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aşsajfkasjfalsdjflkasdjflşaksjdflşkasjfşiajsdşflkajsdşlfkjasşlkfjşalskfdjşlaksjfşlaskjdfşlaksjdşfl" hidden="1">{#VALUE!,#N/A,TRUE,0;#N/A,#N/A,TRUE,0;#N/A,#N/A,TRUE,0;#N/A,#N/A,TRUE,0;#N/A,#N/A,TRUE,0;#N/A,#N/A,TRUE,0;#N/A,#N/A,TRUE,0}</definedName>
    <definedName name="ASSSS" hidden="1">{#N/A,#N/A,FALSE,"Ejector 1";#N/A,#N/A,FALSE,"Ejector 2"}</definedName>
    <definedName name="aüeatt" hidden="1">{0,0,0,0;0,0,0,0;0,0,0,0;0,0,0,0;0,0,0,0;0,0,0,0;0,0,0,0;0,0,0,0;0,0,0,0;0,0,0,0;0,0,0,0;0,0,0,0;0,0,0,0;0,0,0,0;0,0,0,0;0,0,0,0;0,0,0,0;0,0,0,0;0,0,0,0;0,0,0,0;0,0,0,0;0,0,0,0;0,0,0,0;0,0,0,0;0,0,0,0;0,0,0,0;0,0,0,0;0,0,0,0;0,0,0,0;0,0,0,0;0,0,0,0;0,0,0,0;0,0,0,0}</definedName>
    <definedName name="aüilüz" hidden="1">{#N/A,#N/A,FALSE,"imalat_kesif";#N/A,#N/A,FALSE,"imalat_seviye";#N/A,#N/A,FALSE,"141";#N/A,#N/A,FALSE,"142";#N/A,#N/A,FALSE,"143";#N/A,#N/A,FALSE,"144";#N/A,#N/A,FALSE,"145";#N/A,#N/A,FALSE,"146";#N/A,#N/A,FALSE,"147";#N/A,#N/A,FALSE,"148";#N/A,#N/A,FALSE,"149"}</definedName>
    <definedName name="axsdfgf" hidden="1">{"elektrik1fiyat",#N/A,FALSE,"elcfiyat";"elektrik2fiyat",#N/A,FALSE,"elcfiyat";"elektrik3fiyat",#N/A,FALSE,"elcfiyat"}</definedName>
    <definedName name="AYTOPSAAT" localSheetId="4">#REF!</definedName>
    <definedName name="AYTOPSAAT">#REF!</definedName>
    <definedName name="b" hidden="1">{#N/A,#N/A,TRUE,"Prog. Overview Strategic Input";#N/A,#N/A,TRUE,"Program Overview Financials";#N/A,#N/A,TRUE,"Technology Summary Input";#N/A,#N/A,TRUE,"Mkt &amp; Sales Summary Input";#N/A,#N/A,TRUE,"Delivery Summary Input";#N/A,#N/A,TRUE,"Revenue Assump Input";#N/A,#N/A,TRUE,"Financial Summary"}</definedName>
    <definedName name="B.F.İŞL."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B.F.İŞL.İHZARAT"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B2B" localSheetId="4">#REF!</definedName>
    <definedName name="B2B">#REF!</definedName>
    <definedName name="BacklogEentity"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ntity_new"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YMESKAT" localSheetId="4">#REF!</definedName>
    <definedName name="BAYMESKAT">#REF!</definedName>
    <definedName name="BB" localSheetId="4">#REF!</definedName>
    <definedName name="BB">#REF!</definedName>
    <definedName name="bf"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bfai"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bfd"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h" hidden="1">{#N/A,#N/A,FALSE,"kal_iç_ihz";#N/A,#N/A,FALSE,"kal_iç_er";#N/A,#N/A,FALSE,"kal_iç_tut"}</definedName>
    <definedName name="bhg"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BIGHOMO">#REF!</definedName>
    <definedName name="Biju" hidden="1">{#N/A,#N/A,FALSE,"SumG";#N/A,#N/A,FALSE,"ElecG";#N/A,#N/A,FALSE,"MechG";#N/A,#N/A,FALSE,"GeotG";#N/A,#N/A,FALSE,"PrcsG";#N/A,#N/A,FALSE,"TunnG";#N/A,#N/A,FALSE,"CivlG";#N/A,#N/A,FALSE,"NtwkG";#N/A,#N/A,FALSE,"EstgG";#N/A,#N/A,FALSE,"PEngG"}</definedName>
    <definedName name="Blokaj" hidden="1">{"mekanik1fiyat",#N/A,FALSE,"mktfiyat";"mekanik2fiyat",#N/A,FALSE,"mktfiyat"}</definedName>
    <definedName name="BNBNBNV" hidden="1">{#N/A,#N/A,FALSE,"imalat_keşif";#N/A,#N/A,FALSE,"imalat_seviye";#N/A,#N/A,FALSE,"141";#N/A,#N/A,FALSE,"142";#N/A,#N/A,FALSE,"143";#N/A,#N/A,FALSE,"144";#N/A,#N/A,FALSE,"145";#N/A,#N/A,FALSE,"146";#N/A,#N/A,FALSE,"147";#N/A,#N/A,FALSE,"148";#N/A,#N/A,FALSE,"149"}</definedName>
    <definedName name="BOLGE" localSheetId="4">#REF!</definedName>
    <definedName name="BOLGE">#REF!</definedName>
    <definedName name="BOLGE1" localSheetId="4">#REF!</definedName>
    <definedName name="BOLGE1">#REF!</definedName>
    <definedName name="BTGB" hidden="1">{#N/A,#N/A,FALSE,"imalat_kesif";#N/A,#N/A,FALSE,"imalat_seviye";#N/A,#N/A,FALSE,"141";#N/A,#N/A,FALSE,"142";#N/A,#N/A,FALSE,"143";#N/A,#N/A,FALSE,"144";#N/A,#N/A,FALSE,"145";#N/A,#N/A,FALSE,"146";#N/A,#N/A,FALSE,"147";#N/A,#N/A,FALSE,"148";#N/A,#N/A,FALSE,"149"}</definedName>
    <definedName name="bu_ay" localSheetId="4">[18]is_prog!#REF!</definedName>
    <definedName name="bu_ay">[18]is_prog!#REF!</definedName>
    <definedName name="büz" localSheetId="4" hidden="1">#REF!</definedName>
    <definedName name="büz" hidden="1">#REF!</definedName>
    <definedName name="ç" hidden="1">{#VALUE!,#N/A,FALSE,0;#N/A,#N/A,FALSE,0;#N/A,#N/A,FALSE,0;#N/A,#N/A,FALSE,0;#N/A,#N/A,FALSE,0;#N/A,#N/A,FALSE,0;#N/A,#N/A,FALSE,0;#N/A,#N/A,FALSE,0;#N/A,#N/A,FALSE,0;#N/A,#N/A,FALSE,0;#N/A,#N/A,FALSE,0;#N/A,#N/A,FALSE,0;#N/A,#N/A,FALSE,0;#N/A,#N/A,FALSE,0;#N/A,#N/A,FALSE,0;#N/A,#N/A,FALSE,0;#N/A,#N/A,FALSE,0;#N/A,#N/A,FALSE,0}</definedName>
    <definedName name="CA" hidden="1">[6]Cash2!$J$16:$J$36</definedName>
    <definedName name="Calendar_Year">#REF!</definedName>
    <definedName name="CalendarGrid" localSheetId="4">#REF!</definedName>
    <definedName name="CalendarGrid">#REF!</definedName>
    <definedName name="cashfl" hidden="1">{#N/A,#N/A,TRUE,"Cover";#N/A,#N/A,TRUE,"Conts";#N/A,#N/A,TRUE,"VOS";#N/A,#N/A,TRUE,"Warrington";#N/A,#N/A,TRUE,"Widnes"}</definedName>
    <definedName name="Category1">#REF!</definedName>
    <definedName name="Category1Unit">#REF!</definedName>
    <definedName name="Category2">#REF!</definedName>
    <definedName name="Category2Unit">#REF!</definedName>
    <definedName name="Category3">#REF!</definedName>
    <definedName name="Category3Unit">#REF!</definedName>
    <definedName name="Category4">#REF!</definedName>
    <definedName name="Category4Unit">#REF!</definedName>
    <definedName name="Category5">#REF!</definedName>
    <definedName name="Category5Unit">#REF!</definedName>
    <definedName name="çatı" hidden="1">{#N/A,#N/A,FALSE,"avans";#N/A,#N/A,FALSE,"teminat_mektubu";#N/A,#N/A,FALSE,"ihz. icmal";#N/A,#N/A,FALSE,"söz_fiy_fark";#N/A,#N/A,FALSE,"kap2";#N/A,#N/A,FALSE,"mal_FF_icm";#N/A,#N/A,FALSE,"kap1"}</definedName>
    <definedName name="çç" hidden="1">{#N/A,#N/A,FALSE,"maff_h1";#N/A,#N/A,FALSE,"maff_h2";#N/A,#N/A,FALSE,"maff_h3";#N/A,#N/A,FALSE,"maff_h4";#N/A,#N/A,FALSE,"maff_h5";#N/A,#N/A,FALSE,"maff_h6";#N/A,#N/A,FALSE,"maff_h7"}</definedName>
    <definedName name="ccc" hidden="1">{#N/A,#N/A,FALSE,"SumD";#N/A,#N/A,FALSE,"ElecD";#N/A,#N/A,FALSE,"MechD";#N/A,#N/A,FALSE,"GeotD";#N/A,#N/A,FALSE,"PrcsD";#N/A,#N/A,FALSE,"TunnD";#N/A,#N/A,FALSE,"CivlD";#N/A,#N/A,FALSE,"NtwkD";#N/A,#N/A,FALSE,"EstgD";#N/A,#N/A,FALSE,"PEngD"}</definedName>
    <definedName name="ÇÇÇ" hidden="1">{#N/A,#N/A,FALSE,"sıh_iç_ihz";#N/A,#N/A,FALSE,"sıh_iç_er";#N/A,#N/A,FALSE,"sıh_iç_tut"}</definedName>
    <definedName name="ÇÇÇÇ"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CCR" hidden="1">{#N/A,#N/A,TRUE,"Cover";#N/A,#N/A,TRUE,"Conts";#N/A,#N/A,TRUE,"VOS";#N/A,#N/A,TRUE,"Warrington";#N/A,#N/A,TRUE,"Widnes"}</definedName>
    <definedName name="cd"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CDH" hidden="1">{#N/A,#N/A,TRUE,"Prog. Overview Strategic Input";#N/A,#N/A,TRUE,"Program Overview Financials";#N/A,#N/A,TRUE,"Technology Summary Input";#N/A,#N/A,TRUE,"Mkt &amp; Sales Summary Input";#N/A,#N/A,TRUE,"Delivery Summary Input";#N/A,#N/A,TRUE,"Revenue Assump Input";#N/A,#N/A,TRUE,"Financial Summary"}</definedName>
    <definedName name="cds" hidden="1">{#N/A,#N/A,TRUE,"kapak";#N/A,#N/A,TRUE,"Paylaşım";#N/A,#N/A,TRUE,"Nakit Değerlendirme";#N/A,#N/A,TRUE,"Grafik";#N/A,#N/A,TRUE,"Nakit";#N/A,#N/A,TRUE," Nakit Tablosu";#N/A,#N/A,TRUE,"K-Z";#N/A,#N/A,TRUE,"Satış";#N/A,#N/A,TRUE,"Peşinat+Taksitler (2)";#N/A,#N/A,TRUE,"Peşinat+Taksitler";#N/A,#N/A,TRUE,"Maliyet";#N/A,#N/A,TRUE,"Maliyet Analizi 1.Etap";#N/A,#N/A,TRUE,"Maliyet Analizi 2.Etap ";#N/A,#N/A,TRUE,"iş Programı 1.Etap";#N/A,#N/A,TRUE,"iş Programı 2.Etap"}</definedName>
    <definedName name="ch" hidden="1">{#N/A,#N/A,TRUE,"Prog. Overview Strategic Input";#N/A,#N/A,TRUE,"Program Overview Financials";#N/A,#N/A,TRUE,"Technology Summary Input";#N/A,#N/A,TRUE,"Mkt &amp; Sales Summary Input";#N/A,#N/A,TRUE,"Delivery Summary Input";#N/A,#N/A,TRUE,"Revenue Assump Input";#N/A,#N/A,TRUE,"Financial Summary"}</definedName>
    <definedName name="CHU" hidden="1">{#N/A,#N/A,TRUE,"Prog. Overview Strategic Input";#N/A,#N/A,TRUE,"Program Overview Financials";#N/A,#N/A,TRUE,"Technology Summary Input";#N/A,#N/A,TRUE,"Mkt &amp; Sales Summary Input";#N/A,#N/A,TRUE,"Delivery Summary Input";#N/A,#N/A,TRUE,"Revenue Assump Input";#N/A,#N/A,TRUE,"Financial Summary"}</definedName>
    <definedName name="clComplete">#REF!</definedName>
    <definedName name="clCustom1">#REF!</definedName>
    <definedName name="clCustom2">#REF!</definedName>
    <definedName name="clCustom3">#REF!</definedName>
    <definedName name="clCustom4">#REF!</definedName>
    <definedName name="clDelayed">#REF!</definedName>
    <definedName name="clInProgress">#REF!</definedName>
    <definedName name="clNotStarted">#REF!</definedName>
    <definedName name="COCUK" localSheetId="4">#REF!</definedName>
    <definedName name="COCUK">#REF!</definedName>
    <definedName name="ColumnTitle1">#REF!</definedName>
    <definedName name="ColumnTitle2">[19]!People[[#Headers],[NAME]]</definedName>
    <definedName name="ColumnTitleRegion1..K4.1">#REF!</definedName>
    <definedName name="Complete" localSheetId="4">[20]Data!#REF!</definedName>
    <definedName name="Complete">[20]Data!#REF!</definedName>
    <definedName name="COVER1" hidden="1">{#N/A,#N/A,FALSE,"Ejector 1";#N/A,#N/A,FALSE,"Ejector 2"}</definedName>
    <definedName name="cu" hidden="1">{#N/A,#N/A,FALSE,"kal_iç_ihz";#N/A,#N/A,FALSE,"kal_iç_er";#N/A,#N/A,FALSE,"kal_iç_tut"}</definedName>
    <definedName name="D" hidden="1">{#N/A,#N/A,FALSE,"ihz. icmal";#N/A,#N/A,FALSE,"avans";#N/A,#N/A,FALSE,"mal_FF_icm";#N/A,#N/A,FALSE,"fat_ihz";#N/A,#N/A,FALSE,"söz_fiy_fark";#N/A,#N/A,FALSE,"kap2"}</definedName>
    <definedName name="dAppointments">[17]!tblAppointments[#All]</definedName>
    <definedName name="dasdasd" hidden="1">{#N/A,#N/A,FALSE,"ihz. icmal";#N/A,#N/A,FALSE,"avans";#N/A,#N/A,FALSE,"mal_FF_icm";#N/A,#N/A,FALSE,"fat_ihz";#N/A,#N/A,FALSE,"söz_fiy_fark";#N/A,#N/A,FALSE,"kap2"}</definedName>
    <definedName name="dasf"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ATA_01" localSheetId="4">#REF!</definedName>
    <definedName name="DATA_01">#REF!</definedName>
    <definedName name="DATA_02" localSheetId="4">#REF!</definedName>
    <definedName name="DATA_02">#REF!</definedName>
    <definedName name="DATA_03" localSheetId="4">#REF!</definedName>
    <definedName name="DATA_03">#REF!</definedName>
    <definedName name="DATA_04" localSheetId="4">#REF!</definedName>
    <definedName name="DATA_04">#REF!</definedName>
    <definedName name="DATA_05" localSheetId="4">#REF!</definedName>
    <definedName name="DATA_05">#REF!</definedName>
    <definedName name="_xlnm.Database" localSheetId="4">[21]DENEME!#REF!</definedName>
    <definedName name="_xlnm.Database">[21]DENEME!#REF!</definedName>
    <definedName name="DayGlance" localSheetId="4">#REF!</definedName>
    <definedName name="DayGlance">#REF!</definedName>
    <definedName name="DayHeader_Values">ROW([17]calcs!$1:$32)</definedName>
    <definedName name="DayHeaders" localSheetId="4">#REF!</definedName>
    <definedName name="DayHeaders">#REF!</definedName>
    <definedName name="DCBDFHF"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DCF" localSheetId="4" hidden="1">#REF!</definedName>
    <definedName name="DCF" hidden="1">#REF!</definedName>
    <definedName name="dd" hidden="1">{#N/A,#N/A,TRUE,"Prog. Overview Strategic Input";#N/A,#N/A,TRUE,"Program Overview Financials";#N/A,#N/A,TRUE,"Technology Summary Input";#N/A,#N/A,TRUE,"Mkt &amp; Sales Summary Input";#N/A,#N/A,TRUE,"Delivery Summary Input";#N/A,#N/A,TRUE,"Revenue Assump Input";#N/A,#N/A,TRUE,"Financial Summary"}</definedName>
    <definedName name="ddd" hidden="1">{"terfi1icmal",#N/A,FALSE,"tericm";"terfi2icmal",#N/A,FALSE,"tericm";"terfi3icmal",#N/A,FALSE,"tericm"}</definedName>
    <definedName name="DDDD" hidden="1">{#VALUE!,#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definedName>
    <definedName name="ddddd" hidden="1">{#N/A,#N/A,FALSE,"SumD";#N/A,#N/A,FALSE,"ElecD";#N/A,#N/A,FALSE,"MechD";#N/A,#N/A,FALSE,"GeotD";#N/A,#N/A,FALSE,"PrcsD";#N/A,#N/A,FALSE,"TunnD";#N/A,#N/A,FALSE,"CivlD";#N/A,#N/A,FALSE,"NtwkD";#N/A,#N/A,FALSE,"EstgD";#N/A,#N/A,FALSE,"PEngD"}</definedName>
    <definedName name="ddf"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DDGDFGDFG" hidden="1">{#VALUE!,#N/A,FALSE,0;#N/A,#N/A,FALSE,0;#N/A,#N/A,FALSE,0;#N/A,#N/A,FALSE,0;#N/A,#N/A,FALSE,0;#N/A,#N/A,FALSE,0;#N/A,#N/A,FALSE,0;#N/A,#N/A,FALSE,0;#N/A,#N/A,FALSE,0;#N/A,#N/A,FALSE,0;#N/A,#N/A,FALSE,0;#N/A,#N/A,FALSE,0}</definedName>
    <definedName name="de" hidden="1">{#N/A,#N/A,FALSE,"Ejector 1";#N/A,#N/A,FALSE,"Ejector 2"}</definedName>
    <definedName name="deee" hidden="1">{#N/A,#N/A,FALSE,"ihz. icmal";#N/A,#N/A,FALSE,"avans";#N/A,#N/A,FALSE,"mal_FF_icm";#N/A,#N/A,FALSE,"fat_ihz";#N/A,#N/A,FALSE,"söz_fiy_fark";#N/A,#N/A,FALSE,"kap2"}</definedName>
    <definedName name="department" localSheetId="4">[20]Data!#REF!</definedName>
    <definedName name="department">[20]Data!#REF!</definedName>
    <definedName name="dfdfdf" hidden="1">{#VALUE!,#N/A,FALSE,0;#N/A,#N/A,FALSE,0;#N/A,#N/A,FALSE,0;#N/A,#N/A,FALSE,0;#N/A,#N/A,FALSE,0;#N/A,#N/A,FALSE,0;#N/A,#N/A,FALSE,0;#N/A,#N/A,FALSE,0;#N/A,#N/A,FALSE,0;#N/A,#N/A,FALSE,0;#N/A,#N/A,FALSE,0;#N/A,#N/A,FALSE,0;#N/A,#N/A,FALSE,0;#N/A,#N/A,FALSE,0;#N/A,#N/A,FALSE,0;#N/A,#N/A,FALSE,0;#N/A,#N/A,FALSE,0;#N/A,#N/A,FALSE,0;#N/A,#N/A,FALSE,0;#N/A,#N/A,FALSE,0;#N/A,#N/A,FALSE,0;#N/A,#N/A,FALSE,0}</definedName>
    <definedName name="dfds" hidden="1">{#VALUE!,#N/A,FALSE,0;#N/A,#N/A,FALSE,0;#N/A,#N/A,FALSE,0;#N/A,#N/A,FALSE,0;#N/A,#N/A,FALSE,0;#N/A,#N/A,FALSE,0;#N/A,#N/A,FALSE,0;#N/A,#N/A,FALSE,0}</definedName>
    <definedName name="dfdsf" hidden="1">{#VALUE!,#N/A,FALSE,0;#N/A,#N/A,FALSE,0;#N/A,#N/A,FALSE,0;#N/A,#N/A,FALSE,0;#N/A,#N/A,FALSE,0;#N/A,#N/A,FALSE,0;#N/A,#N/A,FALSE,0;#N/A,#N/A,FALSE,0;#N/A,#N/A,FALSE,0;#N/A,#N/A,FALSE,0;#N/A,#N/A,FALSE,0;#N/A,#N/A,FALSE,0}</definedName>
    <definedName name="DFF" hidden="1">{#N/A,#N/A,FALSE,"kal_iç_ihz";#N/A,#N/A,FALSE,"kal_iç_er";#N/A,#N/A,FALSE,"kal_iç_tut"}</definedName>
    <definedName name="dffef" hidden="1">{#VALUE!,#N/A,FALSE,0;#N/A,#N/A,FALSE,0;#N/A,#N/A,FALSE,0;#N/A,#N/A,FALSE,0;#N/A,#N/A,FALSE,0;#N/A,#N/A,FALSE,0;#N/A,#N/A,FALSE,0;#N/A,#N/A,FALSE,0;#N/A,#N/A,FALSE,0;#N/A,#N/A,FALSE,0;#N/A,#N/A,FALSE,0;#N/A,#N/A,FALSE,0;#N/A,#N/A,FALSE,0;#N/A,#N/A,FALSE,0;#N/A,#N/A,FALSE,0;#N/A,#N/A,FALSE,0;#N/A,#N/A,FALSE,0}</definedName>
    <definedName name="dfffff" hidden="1">{#N/A,#N/A,FALSE,"SumG";#N/A,#N/A,FALSE,"ElecG";#N/A,#N/A,FALSE,"MechG";#N/A,#N/A,FALSE,"GeotG";#N/A,#N/A,FALSE,"PrcsG";#N/A,#N/A,FALSE,"TunnG";#N/A,#N/A,FALSE,"CivlG";#N/A,#N/A,FALSE,"NtwkG";#N/A,#N/A,FALSE,"EstgG";#N/A,#N/A,FALSE,"PEngG"}</definedName>
    <definedName name="dfg"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dfgasgv"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dfsdfsdf" hidden="1">{#VALUE!,#N/A,FALSE,0;#N/A,#N/A,FALSE,0;#N/A,#N/A,FALSE,0;#N/A,#N/A,FALSE,0;#N/A,#N/A,FALSE,0;#N/A,#N/A,FALSE,0;#N/A,#N/A,FALSE,0}</definedName>
    <definedName name="dgfd" hidden="1">{#N/A,#N/A,FALSE,"SumG";#N/A,#N/A,FALSE,"ElecG";#N/A,#N/A,FALSE,"MechG";#N/A,#N/A,FALSE,"GeotG";#N/A,#N/A,FALSE,"PrcsG";#N/A,#N/A,FALSE,"TunnG";#N/A,#N/A,FALSE,"CivlG";#N/A,#N/A,FALSE,"NtwkG";#N/A,#N/A,FALSE,"EstgG";#N/A,#N/A,FALSE,"PEngG"}</definedName>
    <definedName name="dgfsdg"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ir_gid">'[18]1995_but'!$O$29</definedName>
    <definedName name="Dir_gid_1">'[18]1995_but'!$C$29</definedName>
    <definedName name="Dir_gid_10">'[18]1995_but'!$L$29</definedName>
    <definedName name="Dir_gid_11">'[18]1995_but'!$M$29</definedName>
    <definedName name="Dir_gid_12">'[18]1995_but'!$N$29</definedName>
    <definedName name="Dir_gid_2">'[18]1995_but'!$D$29</definedName>
    <definedName name="Dir_gid_3">'[18]1995_but'!$E$29</definedName>
    <definedName name="Dir_gid_4">'[18]1995_but'!$F$29</definedName>
    <definedName name="Dir_gid_5">'[18]1995_but'!$G$29</definedName>
    <definedName name="Dir_gid_6">'[18]1995_but'!$H$29</definedName>
    <definedName name="Dir_gid_7">'[18]1995_but'!$I$29</definedName>
    <definedName name="Dir_gid_8">'[18]1995_but'!$J$29</definedName>
    <definedName name="Dir_gid_9">'[18]1995_but'!$K$29</definedName>
    <definedName name="DOLAS">'[1]HUD YOLU DUVAR 8 MT'!$R$18</definedName>
    <definedName name="Doncaster" hidden="1">{#N/A,#N/A,FALSE,"Extension Title";#N/A,#N/A,FALSE,"Extensions Main";#N/A,#N/A,FALSE,"Christchurst";#N/A,#N/A,FALSE,"Larkfield Extension";#N/A,#N/A,FALSE,"Taunton";#N/A,#N/A,FALSE,"Farlington";#N/A,#N/A,FALSE,"Sidney Street";#N/A,#N/A,FALSE,"Tamworth";#N/A,#N/A,FALSE,"New Build Main"}</definedName>
    <definedName name="Doncaster1" hidden="1">{#N/A,#N/A,FALSE,"Extension Title";#N/A,#N/A,FALSE,"Extensions Main";#N/A,#N/A,FALSE,"Christchurst";#N/A,#N/A,FALSE,"Larkfield Extension";#N/A,#N/A,FALSE,"Taunton";#N/A,#N/A,FALSE,"Farlington";#N/A,#N/A,FALSE,"Sidney Street";#N/A,#N/A,FALSE,"Tamworth";#N/A,#N/A,FALSE,"New Build Main"}</definedName>
    <definedName name="DOSYA">'[1]HUD YOLU DUVAR 8 MT'!$V$4</definedName>
    <definedName name="dren" hidden="1">{"suhaznesi1fiyat",#N/A,FALSE,"shfiyat";"suhaznesi2fiyat",#N/A,FALSE,"shfiyat"}</definedName>
    <definedName name="dsadasd" hidden="1">{#N/A,#N/A,FALSE,"SumD";#N/A,#N/A,FALSE,"ElecD";#N/A,#N/A,FALSE,"MechD";#N/A,#N/A,FALSE,"GeotD";#N/A,#N/A,FALSE,"PrcsD";#N/A,#N/A,FALSE,"TunnD";#N/A,#N/A,FALSE,"CivlD";#N/A,#N/A,FALSE,"NtwkD";#N/A,#N/A,FALSE,"EstgD";#N/A,#N/A,FALSE,"PEngD"}</definedName>
    <definedName name="DSDSD" hidden="1">{#N/A,#N/A,TRUE,"ÞIA1BO";#N/A,#N/A,TRUE,"ÞIA2BO";#N/A,#N/A,TRUE,"ÞIA3BO";#N/A,#N/A,TRUE,"ÞIA4BK";#N/A,#N/A,TRUE,"ÞIB1BK";#N/A,#N/A,TRUE,"ÞIB2BO";#N/A,#N/A,TRUE,"ÞIG1BO";#N/A,#N/A,TRUE,"ÞIG2BO";#N/A,#N/A,TRUE,"ÞIG3BO";#N/A,#N/A,TRUE,"ÞIG4CO";#N/A,#N/A,TRUE,"ÞIG5CO";#N/A,#N/A,TRUE,"ÞIG6CO";#N/A,#N/A,TRUE,"ÞIG7CO";#N/A,#N/A,TRUE,"ÞIG8CK";#N/A,#N/A,TRUE,"ÞIG9CO";#N/A,#N/A,TRUE,"ÞIG10CK";#N/A,#N/A,TRUE,"ÞIH1CO";#N/A,#N/A,TRUE,"ÞIH2CO";#N/A,#N/A,TRUE,"ÞIH3CO";#N/A,#N/A,TRUE,"ÞIH4CO";#N/A,#N/A,TRUE,"ÞIH5CO";#N/A,#N/A,TRUE,"ÞIH7CO";#N/A,#N/A,TRUE,"ÝCMAL";#N/A,#N/A,TRUE,"A Adasý";#N/A,#N/A,TRUE,"B Adasý";#N/A,#N/A,TRUE,"G Adasý";#N/A,#N/A,TRUE,"H Adasý";#N/A,#N/A,TRUE,"J Adasý"}</definedName>
    <definedName name="DSDSDS"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dsfsdfdf" hidden="1">{#VALUE!,#N/A,TRUE,0;#N/A,#N/A,TRUE,0;#N/A,#N/A,TRUE,0;#N/A,#N/A,TRUE,0;#N/A,#N/A,TRUE,0;#N/A,#N/A,TRUE,0;#N/A,#N/A,TRUE,0}</definedName>
    <definedName name="dsfsdfsdf" hidden="1">{#VALUE!,#N/A,FALSE,0;#N/A,#N/A,FALSE,0;#N/A,#N/A,FALSE,0;#N/A,#N/A,FALSE,0;#N/A,#N/A,FALSE,0;#N/A,#N/A,FALSE,0;#N/A,#N/A,FALSE,0;#N/A,#N/A,FALSE,0;#N/A,#N/A,FALSE,0;#N/A,#N/A,FALSE,0;#N/A,#N/A,FALSE,0;#N/A,#N/A,FALSE,0;#N/A,#N/A,FALSE,0;#N/A,#N/A,FALSE,0;#N/A,#N/A,FALSE,0;#N/A,#N/A,FALSE,0;#N/A,#N/A,FALSE,0;#N/A,#N/A,FALSE,0;#N/A,#N/A,FALSE,0;#N/A,#N/A,FALSE,0;#N/A,#N/A,FALSE,0;#N/A,#N/A,FALSE,0}</definedName>
    <definedName name="du" hidden="1">{#N/A,#N/A,FALSE,"maff_h1";#N/A,#N/A,FALSE,"maff_h2";#N/A,#N/A,FALSE,"maff_h3";#N/A,#N/A,FALSE,"maff_h4";#N/A,#N/A,FALSE,"maff_h5";#N/A,#N/A,FALSE,"maff_h6";#N/A,#N/A,FALSE,"maff_h7"}</definedName>
    <definedName name="dvbgf" hidden="1">{#N/A,#N/A,FALSE,"SumD";#N/A,#N/A,FALSE,"ElecD";#N/A,#N/A,FALSE,"MechD";#N/A,#N/A,FALSE,"GeotD";#N/A,#N/A,FALSE,"PrcsD";#N/A,#N/A,FALSE,"TunnD";#N/A,#N/A,FALSE,"CivlD";#N/A,#N/A,FALSE,"NtwkD";#N/A,#N/A,FALSE,"EstgD";#N/A,#N/A,FALSE,"PEngD"}</definedName>
    <definedName name="dvfasdf" hidden="1">{#N/A,#N/A,FALSE,"TELEFON"}</definedName>
    <definedName name="é"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ea" hidden="1">{#VALUE!,#N/A,FALSE,0;#N/A,#N/A,FALSE,0;#N/A,#N/A,FALSE,0;#N/A,#N/A,FALSE,0;#N/A,#N/A,FALSE,0;#N/A,#N/A,FALSE,0;#N/A,#N/A,FALSE,0;#N/A,#N/A,FALSE,0;#N/A,#N/A,FALSE,0;#N/A,#N/A,FALSE,0;#N/A,#N/A,FALSE,0;#N/A,#N/A,FALSE,0}</definedName>
    <definedName name="eai" hidden="1">{#N/A,#N/A,FALSE,"kal_iç_ihz";#N/A,#N/A,FALSE,"kal_iç_er";#N/A,#N/A,FALSE,"kal_iç_tut"}</definedName>
    <definedName name="eatüa" hidden="1">{#VALUE!,#N/A,FALSE,0;#N/A,#N/A,FALSE,0;#N/A,#N/A,FALSE,0;#N/A,#N/A,FALSE,0}</definedName>
    <definedName name="eaüaü.l"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ED" hidden="1">{#N/A,#N/A,TRUE,"kapak";#N/A,#N/A,TRUE,"Paylaşım";#N/A,#N/A,TRUE,"Nakit Değerlendirme";#N/A,#N/A,TRUE,"Grafik";#N/A,#N/A,TRUE,"Nakit";#N/A,#N/A,TRUE," Nakit Tablosu";#N/A,#N/A,TRUE,"K-Z";#N/A,#N/A,TRUE,"Satış";#N/A,#N/A,TRUE,"Peşinat+Taksitler (2)";#N/A,#N/A,TRUE,"Peşinat+Taksitler";#N/A,#N/A,TRUE,"Maliyet";#N/A,#N/A,TRUE,"Maliyet Analizi 1.Etap";#N/A,#N/A,TRUE,"Maliyet Analizi 2.Etap ";#N/A,#N/A,TRUE,"iş Programı 1.Etap";#N/A,#N/A,TRUE,"iş Programı 2.Etap"}</definedName>
    <definedName name="edcvfr" hidden="1">{"mekanik1fiyat",#N/A,FALSE,"mktfiyat";"mekanik2fiyat",#N/A,FALSE,"mktfiyat"}</definedName>
    <definedName name="edcxsw" hidden="1">{"elektrik1fiyat",#N/A,FALSE,"elcfiyat";"elektrik2fiyat",#N/A,FALSE,"elcfiyat";"elektrik3fiyat",#N/A,FALSE,"elcfiyat"}</definedName>
    <definedName name="edf" hidden="1">{#N/A,#N/A,FALSE,"ihz. icmal";#N/A,#N/A,FALSE,"avans";#N/A,#N/A,FALSE,"mal_FF_icm";#N/A,#N/A,FALSE,"fat_ihz";#N/A,#N/A,FALSE,"söz_fiy_fark";#N/A,#N/A,FALSE,"kap2"}</definedName>
    <definedName name="edsc"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ee" hidden="1">{#N/A,#N/A,TRUE,"ÞIA1BO";#N/A,#N/A,TRUE,"ÞIA2BO";#N/A,#N/A,TRUE,"ÞIA3BO";#N/A,#N/A,TRUE,"ÞIA4BK";#N/A,#N/A,TRUE,"ÞIB1BK";#N/A,#N/A,TRUE,"ÞIB2BO";#N/A,#N/A,TRUE,"ÞIG1BO";#N/A,#N/A,TRUE,"ÞIG2BO";#N/A,#N/A,TRUE,"ÞIG3BO";#N/A,#N/A,TRUE,"ÞIG4CO";#N/A,#N/A,TRUE,"ÞIG5CO";#N/A,#N/A,TRUE,"ÞIG6CO";#N/A,#N/A,TRUE,"ÞIG7CO";#N/A,#N/A,TRUE,"ÞIG8CK";#N/A,#N/A,TRUE,"ÞIG9CO";#N/A,#N/A,TRUE,"ÞIG10CK";#N/A,#N/A,TRUE,"ÞIH1CO";#N/A,#N/A,TRUE,"ÞIH2CO";#N/A,#N/A,TRUE,"ÞIH3CO";#N/A,#N/A,TRUE,"ÞIH4CO";#N/A,#N/A,TRUE,"ÞIH5CO";#N/A,#N/A,TRUE,"ÞIH7CO";#N/A,#N/A,TRUE,"ÝCMAL";#N/A,#N/A,TRUE,"A Adasý";#N/A,#N/A,TRUE,"B Adasý";#N/A,#N/A,TRUE,"G Adasý";#N/A,#N/A,TRUE,"H Adasý";#N/A,#N/A,TRUE,"J Adasý"}</definedName>
    <definedName name="eee" hidden="1">{#N/A,#N/A,FALSE,"YAGSU_HAT_ICMAL";#N/A,#N/A,FALSE,"YAGMUR_236 (1)";#N/A,#N/A,FALSE,"YAGMUR_236 (2)";#N/A,#N/A,FALSE,"YAGMUR_238 (1)";#N/A,#N/A,FALSE,"YAGMUR_238 (2)";#N/A,#N/A,FALSE,"YAGMUR_244 (1)";#N/A,#N/A,FALSE,"YAGMUR_244 (2)";#N/A,#N/A,FALSE,"YAGMUR_245 (1)";#N/A,#N/A,FALSE,"YAGMUR_245 (2)";#N/A,#N/A,FALSE,"YAGMUR_246 (1)";#N/A,#N/A,FALSE,"YAGMUR_246 (2)"}</definedName>
    <definedName name="eeeee" hidden="1">{"'Sheet1'!$A$1:$X$25"}</definedName>
    <definedName name="eefedf"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EF" localSheetId="4">#REF!</definedName>
    <definedName name="EF">#REF!</definedName>
    <definedName name="EFA" localSheetId="4">#REF!</definedName>
    <definedName name="EFA">#REF!</definedName>
    <definedName name="ELBISE" localSheetId="4">#REF!</definedName>
    <definedName name="ELBISE">#REF!</definedName>
    <definedName name="Ele" hidden="1">{"'Break down'!$A$4"}</definedName>
    <definedName name="Eltes" hidden="1">{#N/A,#N/A,FALSE,"YAGSU_HAT_ICMAL";#N/A,#N/A,FALSE,"YAGMUR_236 (1)";#N/A,#N/A,FALSE,"YAGMUR_236 (2)";#N/A,#N/A,FALSE,"YAGMUR_238 (1)";#N/A,#N/A,FALSE,"YAGMUR_238 (2)";#N/A,#N/A,FALSE,"YAGMUR_244 (1)";#N/A,#N/A,FALSE,"YAGMUR_244 (2)";#N/A,#N/A,FALSE,"YAGMUR_245 (1)";#N/A,#N/A,FALSE,"YAGMUR_245 (2)";#N/A,#N/A,FALSE,"YAGMUR_246 (1)";#N/A,#N/A,FALSE,"YAGMUR_246 (2)"}</definedName>
    <definedName name="emir" hidden="1">{#N/A,#N/A,FALSE,"95 YILI SAT-MAL";#N/A,#N/A,FALSE,"1995 CIRO";#N/A,#N/A,FALSE,"1994-1995 ÜRETİM KARŞ.";#N/A,#N/A,FALSE,"NAK.XLS";#N/A,#N/A,FALSE,"1995 NAKITBAKIYE";#N/A,#N/A,FALSE,"AYLIK ÜRETİM";#N/A,#N/A,FALSE,"AYLIK MALİYET";#N/A,#N/A,FALSE,"AYLIK M2";#N/A,#N/A,FALSE,"AYLIK ADAMSAAT";#N/A,#N/A,FALSE,"ÜRETİM";#N/A,#N/A,FALSE,"ÜRETİM MALİYETİ";#N/A,#N/A,FALSE,"M2 İMALAT";#N/A,#N/A,FALSE,"ADAM-SAAT TABLOSU";#N/A,#N/A,FALSE,"KREDİ TL"}</definedName>
    <definedName name="EPR" hidden="1">{#N/A,#N/A,FALSE,"Extension Title";#N/A,#N/A,FALSE,"Extensions Main";#N/A,#N/A,FALSE,"Christchurst";#N/A,#N/A,FALSE,"Larkfield Extension";#N/A,#N/A,FALSE,"Taunton";#N/A,#N/A,FALSE,"Farlington";#N/A,#N/A,FALSE,"Sidney Street";#N/A,#N/A,FALSE,"Tamworth";#N/A,#N/A,FALSE,"New Build Main"}</definedName>
    <definedName name="er" hidden="1">{#N/A,#N/A,FALSE,"SumG";#N/A,#N/A,FALSE,"ElecG";#N/A,#N/A,FALSE,"MechG";#N/A,#N/A,FALSE,"GeotG";#N/A,#N/A,FALSE,"PrcsG";#N/A,#N/A,FALSE,"TunnG";#N/A,#N/A,FALSE,"CivlG";#N/A,#N/A,FALSE,"NtwkG";#N/A,#N/A,FALSE,"EstgG";#N/A,#N/A,FALSE,"PEngG"}</definedName>
    <definedName name="ercan" localSheetId="4" hidden="1">#REF!</definedName>
    <definedName name="ercan" hidden="1">#REF!</definedName>
    <definedName name="erere"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erfer" hidden="1">{"elektrik1fiyat",#N/A,FALSE,"elcfiyat";"elektrik2fiyat",#N/A,FALSE,"elcfiyat";"elektrik3fiyat",#N/A,FALSE,"elcfiyat"}</definedName>
    <definedName name="ERR" localSheetId="4" hidden="1">[3]TESİSAT!#REF!,[3]TESİSAT!#REF!</definedName>
    <definedName name="ERR" hidden="1">[3]TESİSAT!#REF!,[3]TESİSAT!#REF!</definedName>
    <definedName name="erw"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erwerwere" hidden="1">{#VALUE!,#N/A,FALSE,0;#N/A,#N/A,FALSE,0;#N/A,#N/A,FALSE,0;#N/A,#N/A,FALSE,0;#N/A,#N/A,FALSE,0}</definedName>
    <definedName name="ES" localSheetId="4">#REF!</definedName>
    <definedName name="ES">#REF!</definedName>
    <definedName name="ESA" localSheetId="4">#REF!</definedName>
    <definedName name="ESA">#REF!</definedName>
    <definedName name="estimateb" hidden="1">{#N/A,#N/A,TRUE,"Cover";#N/A,#N/A,TRUE,"Conts";#N/A,#N/A,TRUE,"VOS";#N/A,#N/A,TRUE,"Warrington";#N/A,#N/A,TRUE,"Widnes"}</definedName>
    <definedName name="EUR">'[22]Y-SUM'!$C$41</definedName>
    <definedName name="EventCosts" localSheetId="0">#REF!</definedName>
    <definedName name="EventCosts">'[23]MARKETING PLAN'!$D$5</definedName>
    <definedName name="ewew"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ewewew" hidden="1">{#VALUE!,#N/A,FALSE,0;#N/A,#N/A,FALSE,0;#N/A,#N/A,FALSE,0;#N/A,#N/A,FALSE,0;#N/A,#N/A,FALSE,0;#N/A,#N/A,FALSE,0;#N/A,#N/A,FALSE,0;#N/A,#N/A,FALSE,0;#N/A,#N/A,FALSE,0;#N/A,#N/A,FALSE,0;#N/A,#N/A,FALSE,0;#N/A,#N/A,FALSE,0}</definedName>
    <definedName name="EWRWERE" hidden="1">{#VALUE!,#N/A,FALSE,0;#N/A,#N/A,FALSE,0;#N/A,#N/A,FALSE,0;#N/A,#N/A,FALSE,0;#N/A,#N/A,FALSE,0;#N/A,#N/A,FALSE,0;#N/A,#N/A,FALSE,0;#N/A,#N/A,FALSE,0;#N/A,#N/A,FALSE,0;#N/A,#N/A,FALSE,0;#N/A,#N/A,FALSE,0;#N/A,#N/A,FALSE,0;#N/A,#N/A,FALSE,0;#N/A,#N/A,FALSE,0;#N/A,#N/A,FALSE,0;#N/A,#N/A,FALSE,0;#N/A,#N/A,FALSE,0;#N/A,#N/A,FALSE,0}</definedName>
    <definedName name="ewrwerq" hidden="1">{#VALUE!,#N/A,TRUE,0;#N/A,#N/A,TRUE,0;#N/A,#N/A,TRUE,0;#N/A,#N/A,TRUE,0;#N/A,#N/A,TRUE,0;#N/A,#N/A,TRUE,0;#N/A,#N/A,TRUE,0}</definedName>
    <definedName name="ewww"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eXCLUSIONS" hidden="1">{#N/A,#N/A,TRUE,"Cover";#N/A,#N/A,TRUE,"Conts";#N/A,#N/A,TRUE,"VOS";#N/A,#N/A,TRUE,"Warrington";#N/A,#N/A,TRUE,"Widnes"}</definedName>
    <definedName name="F" hidden="1">{#N/A,#N/A,FALSE,"maff_h1";#N/A,#N/A,FALSE,"maff_h2";#N/A,#N/A,FALSE,"maff_h3";#N/A,#N/A,FALSE,"maff_h4";#N/A,#N/A,FALSE,"maff_h5";#N/A,#N/A,FALSE,"maff_h6";#N/A,#N/A,FALSE,"maff_h7"}</definedName>
    <definedName name="faerrsegersg" hidden="1">{"trafo1fiyat",#N/A,FALSE,"trafofiyat"}</definedName>
    <definedName name="Farlington" hidden="1">{#N/A,#N/A,FALSE,"Extension Title";#N/A,#N/A,FALSE,"Extensions Main";#N/A,#N/A,FALSE,"Christchurst";#N/A,#N/A,FALSE,"Larkfield Extension";#N/A,#N/A,FALSE,"Taunton";#N/A,#N/A,FALSE,"Farlington";#N/A,#N/A,FALSE,"Sidney Street";#N/A,#N/A,FALSE,"Tamworth";#N/A,#N/A,FALSE,"New Build Main"}</definedName>
    <definedName name="fddfdfdf" hidden="1">{#N/A,#N/A,TRUE,"Prog. Overview Strategic Input";#N/A,#N/A,TRUE,"Program Overview Financials";#N/A,#N/A,TRUE,"Technology Summary Input";#N/A,#N/A,TRUE,"Mkt &amp; Sales Summary Input";#N/A,#N/A,TRUE,"Delivery Summary Input";#N/A,#N/A,TRUE,"Revenue Assump Input";#N/A,#N/A,TRUE,"Financial Summary"}</definedName>
    <definedName name="fdff" hidden="1">{#N/A,#N/A,FALSE,"SumG";#N/A,#N/A,FALSE,"ElecG";#N/A,#N/A,FALSE,"MechG";#N/A,#N/A,FALSE,"GeotG";#N/A,#N/A,FALSE,"PrcsG";#N/A,#N/A,FALSE,"TunnG";#N/A,#N/A,FALSE,"CivlG";#N/A,#N/A,FALSE,"NtwkG";#N/A,#N/A,FALSE,"EstgG";#N/A,#N/A,FALSE,"PEngG"}</definedName>
    <definedName name="fdffffffff" hidden="1">{#VALUE!,#N/A,FALSE,0;#N/A,#N/A,FALSE,0;#N/A,#N/A,FALSE,0;#N/A,#N/A,FALSE,0;#N/A,#N/A,FALSE,0;#N/A,#N/A,FALSE,0;#N/A,#N/A,FALSE,0;#N/A,#N/A,FALSE,0}</definedName>
    <definedName name="fff" hidden="1">{"trafo1icmal",#N/A,FALSE,"trafoicmal";"trafo2icmal",#N/A,FALSE,"trafoicmal"}</definedName>
    <definedName name="FG" hidden="1">{#N/A,#N/A,FALSE,"imalat_kesif";#N/A,#N/A,FALSE,"imalat_seviye";#N/A,#N/A,FALSE,"141";#N/A,#N/A,FALSE,"142";#N/A,#N/A,FALSE,"143";#N/A,#N/A,FALSE,"144";#N/A,#N/A,FALSE,"145";#N/A,#N/A,FALSE,"146";#N/A,#N/A,FALSE,"147";#N/A,#N/A,FALSE,"148";#N/A,#N/A,FALSE,"149"}</definedName>
    <definedName name="fgdfg" hidden="1">{#N/A,#N/A,FALSE,"SumD";#N/A,#N/A,FALSE,"ElecD";#N/A,#N/A,FALSE,"MechD";#N/A,#N/A,FALSE,"GeotD";#N/A,#N/A,FALSE,"PrcsD";#N/A,#N/A,FALSE,"TunnD";#N/A,#N/A,FALSE,"CivlD";#N/A,#N/A,FALSE,"NtwkD";#N/A,#N/A,FALSE,"EstgD";#N/A,#N/A,FALSE,"PEngD"}</definedName>
    <definedName name="fgfdg" hidden="1">{#N/A,#N/A,FALSE,"SumG";#N/A,#N/A,FALSE,"ElecG";#N/A,#N/A,FALSE,"MechG";#N/A,#N/A,FALSE,"GeotG";#N/A,#N/A,FALSE,"PrcsG";#N/A,#N/A,FALSE,"TunnG";#N/A,#N/A,FALSE,"CivlG";#N/A,#N/A,FALSE,"NtwkG";#N/A,#N/A,FALSE,"EstgG";#N/A,#N/A,FALSE,"PEngG"}</definedName>
    <definedName name="fgfg" hidden="1">{#N/A,#N/A,TRUE,"ÝCMAL";#N/A,#N/A,TRUE,"12221CO";#N/A,#N/A,TRUE,"12222CO";#N/A,#N/A,TRUE,"12223CK";#N/A,#N/A,TRUE,"12224CO";#N/A,#N/A,TRUE,"12225CO";#N/A,#N/A,TRUE,"12231BO";#N/A,#N/A,TRUE,"12232BO";#N/A,#N/A,TRUE,"12233BO";#N/A,#N/A,TRUE,"12234BO";#N/A,#N/A,TRUE,"12235BO";#N/A,#N/A,TRUE,"12236BO";#N/A,#N/A,TRUE,"12237BK";#N/A,#N/A,TRUE,"12238CK";#N/A,#N/A,TRUE,"12239CO";#N/A,#N/A,TRUE,"12241BO";#N/A,#N/A,TRUE,"12242BK";#N/A,#N/A,TRUE,"12243BO";#N/A,#N/A,TRUE,"12244BO";#N/A,#N/A,TRUE,"12245BO";#N/A,#N/A,TRUE,"12246CK";#N/A,#N/A,TRUE,"12247CO";#N/A,#N/A,TRUE,"12248CO";#N/A,#N/A,TRUE,"12251BO";#N/A,#N/A,TRUE,"12252BO";#N/A,#N/A,TRUE,"12253BO";#N/A,#N/A,TRUE,"12254BO";#N/A,#N/A,TRUE,"12255CK";#N/A,#N/A,TRUE,"12256CO";#N/A,#N/A,TRUE,"12257CO";#N/A,#N/A,TRUE,"12261BO";#N/A,#N/A,TRUE,"12262BO";#N/A,#N/A,TRUE,"12263BO";#N/A,#N/A,TRUE,"12264CK";#N/A,#N/A,TRUE,"12265CO";#N/A,#N/A,TRUE,"12266CO";#N/A,#N/A,TRUE,"12271CO";#N/A,#N/A,TRUE,"12272CK";#N/A,#N/A,TRUE,"12273BO";#N/A,#N/A,TRUE,"12274BO";#N/A,#N/A,TRUE,"12275BO";#N/A,#N/A,TRUE,"12276CO";#N/A,#N/A,TRUE,"12277CO";#N/A,#N/A,TRUE,"12321CO";#N/A,#N/A,TRUE,"12322CK";#N/A,#N/A,TRUE,"12323CO";#N/A,#N/A,TRUE,"12324CK";#N/A,#N/A,TRUE,"12325CO";#N/A,#N/A,TRUE,"12326CO";#N/A,#N/A,TRUE,"12327CO";#N/A,#N/A,TRUE,"12328CO";#N/A,#N/A,TRUE,"12331CO";#N/A,#N/A,TRUE,"12332CO";#N/A,#N/A,TRUE,"12333CO";#N/A,#N/A,TRUE,"12334CK";#N/A,#N/A,TRUE,"12335CO";#N/A,#N/A,TRUE,"12336CO"}</definedName>
    <definedName name="fgh" hidden="1">{#N/A,#N/A,TRUE,"ÝCMAL";#N/A,#N/A,TRUE,"25101CO";#N/A,#N/A,TRUE,"25102CO";#N/A,#N/A,TRUE,"25103CK";#N/A,#N/A,TRUE,"25104CO";#N/A,#N/A,TRUE,"25201BO";#N/A,#N/A,TRUE,"25202BO";#N/A,#N/A,TRUE,"25203BO";#N/A,#N/A,TRUE,"25204BO";#N/A,#N/A,TRUE,"25205BO";#N/A,#N/A,TRUE,"25206BO";#N/A,#N/A,TRUE,"25207BO";#N/A,#N/A,TRUE,"25208BO";#N/A,#N/A,TRUE,"25209BK";#N/A,#N/A,TRUE,"25301BO";#N/A,#N/A,TRUE,"25302BO";#N/A,#N/A,TRUE,"25303BO";#N/A,#N/A,TRUE,"25304BO";#N/A,#N/A,TRUE,"25305BO";#N/A,#N/A,TRUE,"25306BO";#N/A,#N/A,TRUE,"25307BK";#N/A,#N/A,TRUE,"25701CK";#N/A,#N/A,TRUE,"25702CO";#N/A,#N/A,TRUE,"25703BO";#N/A,#N/A,TRUE,"25704BO";#N/A,#N/A,TRUE,"25705BO";#N/A,#N/A,TRUE,"25801BO";#N/A,#N/A,TRUE,"25802BO";#N/A,#N/A,TRUE,"25803BO";#N/A,#N/A,TRUE,"25804CO";#N/A,#N/A,TRUE,"25805CK";#N/A,#N/A,TRUE,"25901CO";#N/A,#N/A,TRUE,"25902CK";#N/A,#N/A,TRUE,"25903CO";#N/A,#N/A,TRUE,"25904CO";#N/A,#N/A,TRUE,"25905CO";#N/A,#N/A,TRUE,"25906CO";#N/A,#N/A,TRUE,"25907CO";#N/A,#N/A,TRUE,"25908CO";#N/A,#N/A,TRUE,"25909CO";#N/A,#N/A,TRUE,"25910CK";#N/A,#N/A,TRUE,"26001CO";#N/A,#N/A,TRUE,"26002CO";#N/A,#N/A,TRUE,"26003CO";#N/A,#N/A,TRUE,"26004CK";#N/A,#N/A,TRUE,"26005CO";#N/A,#N/A,TRUE,"277301CO";#N/A,#N/A,TRUE,"277302CO";#N/A,#N/A,TRUE,"277303CO";#N/A,#N/A,TRUE,"277304CK";#N/A,#N/A,TRUE,"277305CO";#N/A,#N/A,TRUE,"277306CO";#N/A,#N/A,TRUE,"277401CO";#N/A,#N/A,TRUE,"277402CO";#N/A,#N/A,TRUE,"277403CO";#N/A,#N/A,TRUE,"277404CK";#N/A,#N/A,TRUE,"277405CO";#N/A,#N/A,TRUE,"277501CK";#N/A,#N/A,TRUE,"277502CO";#N/A,#N/A,TRUE,"277503CO"}</definedName>
    <definedName name="fghfg"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vgvb" hidden="1">{#N/A,#N/A,FALSE,"1_Executive Summary";#N/A,#N/A,FALSE,"2_Assumptions";#N/A,#N/A,FALSE,"3_Footnotes";#N/A,#N/A,FALSE,"4_Cash Flow";#N/A,#N/A,FALSE,"6_Residual - Marketing";#N/A,#N/A,FALSE,"7_Residual Matrix";#N/A,#N/A,FALSE,"8_Pricing Matrix";#N/A,#N/A,FALSE,"9_Value Matrix";#N/A,#N/A,FALSE,"10_Vacancy Detail";#N/A,#N/A,FALSE,"11_Basic Expiration"}</definedName>
    <definedName name="fgy"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FiscalYearStartDate">'[24]Cash Flow Statement'!$B$4</definedName>
    <definedName name="fngfn" hidden="1">{"taşkınsuyu1icmal",#N/A,FALSE,"tsicm";"taşkınsuyu2icmal",#N/A,FALSE,"tsicm"}</definedName>
    <definedName name="ForestHill" hidden="1">{#N/A,#N/A,FALSE,"Extension Title";#N/A,#N/A,FALSE,"Extensions Main";#N/A,#N/A,FALSE,"Christchurst";#N/A,#N/A,FALSE,"Larkfield Extension";#N/A,#N/A,FALSE,"Taunton";#N/A,#N/A,FALSE,"Farlington";#N/A,#N/A,FALSE,"Sidney Street";#N/A,#N/A,FALSE,"Tamworth";#N/A,#N/A,FALSE,"New Build Main"}</definedName>
    <definedName name="foresthilll" hidden="1">{#N/A,#N/A,FALSE,"Extension Title";#N/A,#N/A,FALSE,"Extensions Main";#N/A,#N/A,FALSE,"Christchurst";#N/A,#N/A,FALSE,"Larkfield Extension";#N/A,#N/A,FALSE,"Taunton";#N/A,#N/A,FALSE,"Farlington";#N/A,#N/A,FALSE,"Sidney Street";#N/A,#N/A,FALSE,"Tamworth";#N/A,#N/A,FALSE,"New Build Main"}</definedName>
    <definedName name="fransızca" hidden="1">{#N/A,#N/A,FALSE,"Ejector 1";#N/A,#N/A,FALSE,"Ejector 2"}</definedName>
    <definedName name="fre" hidden="1">{#N/A,#N/A,TRUE,"Cover";#N/A,#N/A,TRUE,"Conts";#N/A,#N/A,TRUE,"VOS";#N/A,#N/A,TRUE,"Warrington";#N/A,#N/A,TRUE,"Widnes"}</definedName>
    <definedName name="fvcasdv"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g" hidden="1">{#N/A,#N/A,TRUE,"Prog. Overview Strategic Input";#N/A,#N/A,TRUE,"Program Overview Financials";#N/A,#N/A,TRUE,"Technology Summary Input";#N/A,#N/A,TRUE,"Mkt &amp; Sales Summary Input";#N/A,#N/A,TRUE,"Delivery Summary Input";#N/A,#N/A,TRUE,"Revenue Assump Input";#N/A,#N/A,TRUE,"Financial Summary"}</definedName>
    <definedName name="ğ" hidden="1">{"çewre1icmal",#N/A,FALSE,"çticm";"çewre2icmal",#N/A,FALSE,"çticm"}</definedName>
    <definedName name="G2G2G" hidden="1">{#N/A,#N/A,FALSE,"TELEFON"}</definedName>
    <definedName name="gbf"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gdsf" hidden="1">{#N/A,#N/A,TRUE,"ÞIA1BO";#N/A,#N/A,TRUE,"ÞIA2BO";#N/A,#N/A,TRUE,"ÞIA3BO";#N/A,#N/A,TRUE,"ÞIA4BK";#N/A,#N/A,TRUE,"ÞIB1BK";#N/A,#N/A,TRUE,"ÞIB2BO";#N/A,#N/A,TRUE,"ÞIG1BO";#N/A,#N/A,TRUE,"ÞIG2BO";#N/A,#N/A,TRUE,"ÞIG3BO";#N/A,#N/A,TRUE,"ÞIG4CO";#N/A,#N/A,TRUE,"ÞIG5CO";#N/A,#N/A,TRUE,"ÞIG6CO";#N/A,#N/A,TRUE,"ÞIG7CO";#N/A,#N/A,TRUE,"ÞIG8CK";#N/A,#N/A,TRUE,"ÞIG9CO";#N/A,#N/A,TRUE,"ÞIG10CK";#N/A,#N/A,TRUE,"ÞIH1CO";#N/A,#N/A,TRUE,"ÞIH2CO";#N/A,#N/A,TRUE,"ÞIH3CO";#N/A,#N/A,TRUE,"ÞIH4CO";#N/A,#N/A,TRUE,"ÞIH5CO";#N/A,#N/A,TRUE,"ÞIH7CO";#N/A,#N/A,TRUE,"ÝCMAL";#N/A,#N/A,TRUE,"A Adasý";#N/A,#N/A,TRUE,"B Adasý";#N/A,#N/A,TRUE,"G Adasý";#N/A,#N/A,TRUE,"H Adasý";#N/A,#N/A,TRUE,"J Adasý"}</definedName>
    <definedName name="gfdgfdg" hidden="1">{#N/A,#N/A,FALSE,"SumD";#N/A,#N/A,FALSE,"ElecD";#N/A,#N/A,FALSE,"MechD";#N/A,#N/A,FALSE,"GeotD";#N/A,#N/A,FALSE,"PrcsD";#N/A,#N/A,FALSE,"TunnD";#N/A,#N/A,FALSE,"CivlD";#N/A,#N/A,FALSE,"NtwkD";#N/A,#N/A,FALSE,"EstgD";#N/A,#N/A,FALSE,"PEngD"}</definedName>
    <definedName name="gfgf" hidden="1">{#VALUE!,#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definedName>
    <definedName name="gfgfgfgfg" hidden="1">{#N/A,#N/A,FALSE,"SumD";#N/A,#N/A,FALSE,"ElecD";#N/A,#N/A,FALSE,"MechD";#N/A,#N/A,FALSE,"GeotD";#N/A,#N/A,FALSE,"PrcsD";#N/A,#N/A,FALSE,"TunnD";#N/A,#N/A,FALSE,"CivlD";#N/A,#N/A,FALSE,"NtwkD";#N/A,#N/A,FALSE,"EstgD";#N/A,#N/A,FALSE,"PEngD"}</definedName>
    <definedName name="gfgfgfgss" hidden="1">{#N/A,#N/A,FALSE,"SumG";#N/A,#N/A,FALSE,"ElecG";#N/A,#N/A,FALSE,"MechG";#N/A,#N/A,FALSE,"GeotG";#N/A,#N/A,FALSE,"PrcsG";#N/A,#N/A,FALSE,"TunnG";#N/A,#N/A,FALSE,"CivlG";#N/A,#N/A,FALSE,"NtwkG";#N/A,#N/A,FALSE,"EstgG";#N/A,#N/A,FALSE,"PEngG"}</definedName>
    <definedName name="gg" hidden="1">{#N/A,#N/A,FALSE,"SumG";#N/A,#N/A,FALSE,"ElecG";#N/A,#N/A,FALSE,"MechG";#N/A,#N/A,FALSE,"GeotG";#N/A,#N/A,FALSE,"PrcsG";#N/A,#N/A,FALSE,"TunnG";#N/A,#N/A,FALSE,"CivlG";#N/A,#N/A,FALSE,"NtwkG";#N/A,#N/A,FALSE,"EstgG";#N/A,#N/A,FALSE,"PEngG"}</definedName>
    <definedName name="ggg" hidden="1">{"mekanik1fiyat",#N/A,FALSE,"mktfiyat";"mekanik2fiyat",#N/A,FALSE,"mktfiyat"}</definedName>
    <definedName name="gggg" localSheetId="4" hidden="1">[3]TESİSAT!#REF!,[3]TESİSAT!#REF!</definedName>
    <definedName name="gggg" hidden="1">[3]TESİSAT!#REF!,[3]TESİSAT!#REF!</definedName>
    <definedName name="gğıieau" hidden="1">{#VALUE!,#N/A,FALSE,0;#N/A,#N/A,FALSE,0;#N/A,#N/A,FALSE,0;#N/A,#N/A,FALSE,0;#N/A,#N/A,FALSE,0;#N/A,#N/A,FALSE,0;#N/A,#N/A,FALSE,0;#N/A,#N/A,FALSE,0;#N/A,#N/A,FALSE,0;#N/A,#N/A,FALSE,0}</definedName>
    <definedName name="GGK">'[22]Y-SUM'!$C$48</definedName>
    <definedName name="ggreen" hidden="1">{#N/A,#N/A,FALSE,"Extension Title";#N/A,#N/A,FALSE,"Extensions Main";#N/A,#N/A,FALSE,"Christchurst";#N/A,#N/A,FALSE,"Larkfield Extension";#N/A,#N/A,FALSE,"Taunton";#N/A,#N/A,FALSE,"Farlington";#N/A,#N/A,FALSE,"Sidney Street";#N/A,#N/A,FALSE,"Tamworth";#N/A,#N/A,FALSE,"New Build Main"}</definedName>
    <definedName name="ghfghfgh" hidden="1">{#VALUE!,#N/A,FALSE,0;#N/A,#N/A,FALSE,0;#N/A,#N/A,FALSE,0;#N/A,#N/A,FALSE,0;#N/A,#N/A,FALSE,0;#N/A,#N/A,FALSE,0;#N/A,#N/A,FALSE,0;#N/A,#N/A,FALSE,0}</definedName>
    <definedName name="GHGFHGFH" hidden="1">{#VALUE!,#N/A,FALSE,0;#N/A,#N/A,FALSE,0;#N/A,#N/A,FALSE,0;#N/A,#N/A,FALSE,0;#N/A,#N/A,FALSE,0;#N/A,#N/A,FALSE,0;#N/A,#N/A,FALSE,0;#N/A,#N/A,FALSE,0;#N/A,#N/A,FALSE,0;#N/A,#N/A,FALSE,0}</definedName>
    <definedName name="ghggg" hidden="1">{#N/A,#N/A,FALSE,"SumG";#N/A,#N/A,FALSE,"ElecG";#N/A,#N/A,FALSE,"MechG";#N/A,#N/A,FALSE,"GeotG";#N/A,#N/A,FALSE,"PrcsG";#N/A,#N/A,FALSE,"TunnG";#N/A,#N/A,FALSE,"CivlG";#N/A,#N/A,FALSE,"NtwkG";#N/A,#N/A,FALSE,"EstgG";#N/A,#N/A,FALSE,"PEngG"}</definedName>
    <definedName name="ghj" localSheetId="4" hidden="1">[8]FitOutConfCentre!#REF!</definedName>
    <definedName name="ghj" hidden="1">[8]FitOutConfCentre!#REF!</definedName>
    <definedName name="ghngfn" hidden="1">{"suhaznesi1icmal",#N/A,FALSE,"shicm";"suhaznesi2icmal",#N/A,FALSE,"shicm";"suhaznesi3icmal",#N/A,FALSE,"shicm"}</definedName>
    <definedName name="ğı" hidden="1">{#N/A,#N/A,FALSE,"imalat_keşif";#N/A,#N/A,FALSE,"imalat_seviye";#N/A,#N/A,FALSE,"141";#N/A,#N/A,FALSE,"142";#N/A,#N/A,FALSE,"143";#N/A,#N/A,FALSE,"144";#N/A,#N/A,FALSE,"145";#N/A,#N/A,FALSE,"146";#N/A,#N/A,FALSE,"147";#N/A,#N/A,FALSE,"148";#N/A,#N/A,FALSE,"149"}</definedName>
    <definedName name="gmo" hidden="1">{#N/A,#N/A,FALSE,"SumD";#N/A,#N/A,FALSE,"ElecD";#N/A,#N/A,FALSE,"MechD";#N/A,#N/A,FALSE,"GeotD";#N/A,#N/A,FALSE,"PrcsD";#N/A,#N/A,FALSE,"TunnD";#N/A,#N/A,FALSE,"CivlD";#N/A,#N/A,FALSE,"NtwkD";#N/A,#N/A,FALSE,"EstgD";#N/A,#N/A,FALSE,"PEngD"}</definedName>
    <definedName name="GRADE">[25]GRADETAB!$B$3:$L$19</definedName>
    <definedName name="GRADE1">[25]GRADETAB!$B$56:$P$59</definedName>
    <definedName name="GrandTotal" localSheetId="4">SUM(#REF!)</definedName>
    <definedName name="GrandTotal">SUM(#REF!)</definedName>
    <definedName name="grc_abone">[18]ay_rapor!$O$38</definedName>
    <definedName name="grc_amorti">[18]ay_rapor!$O$28</definedName>
    <definedName name="grc_bağış">[18]ay_rapor!$O$58</definedName>
    <definedName name="grc_bp">[18]ay_rapor!$O$62</definedName>
    <definedName name="grc_çeşit">[18]ay_rapor!$O$48</definedName>
    <definedName name="grc_dir_giderler">[18]ay_rapor!$O$30</definedName>
    <definedName name="grc_dir_işçi">[18]ay_rapor!$O$20</definedName>
    <definedName name="grc_dir_makina">[18]ay_rapor!$O$24</definedName>
    <definedName name="grc_dir_malzeme">[18]ay_rapor!$O$18</definedName>
    <definedName name="grc_dir_taser">[18]ay_rapor!$O$22</definedName>
    <definedName name="grc_diş_fayda">[18]ay_rapor!$O$56</definedName>
    <definedName name="grc_end_fayda">[18]ay_rapor!$O$46</definedName>
    <definedName name="grc_end_gider">[18]ay_rapor!$O$68</definedName>
    <definedName name="grc_end_işçi">[18]ay_rapor!$O$32</definedName>
    <definedName name="grc_end_makina">[18]ay_rapor!$O$44</definedName>
    <definedName name="grc_finans">[18]ay_rapor!$O$52</definedName>
    <definedName name="grc_gider">[18]ay_rapor!$O$72</definedName>
    <definedName name="grc_hukuk">[18]ay_rapor!$O$40</definedName>
    <definedName name="grc_ilk_made">[18]ay_rapor!$O$16</definedName>
    <definedName name="grc_kar">[18]ay_rapor!$O$76</definedName>
    <definedName name="grc_kar_oran">[18]ay_rapor!$O$78</definedName>
    <definedName name="grc_kog">[18]ay_rapor!$O$36</definedName>
    <definedName name="grc_mt">[18]ay_rapor!$O$60</definedName>
    <definedName name="grc_mtp">[18]ay_rapor!$O$60</definedName>
    <definedName name="grc_pig">[18]ay_rapor!$O$34</definedName>
    <definedName name="grc_stfa_kira">[18]ay_rapor!$O$26</definedName>
    <definedName name="grc_tanıtım">[18]ay_rapor!$O$42</definedName>
    <definedName name="grc_top_gel">[18]ay_rapor!$O$13</definedName>
    <definedName name="grc_veri_resim">[18]ay_rapor!$O$50</definedName>
    <definedName name="gregr" hidden="1">{#N/A,#N/A,FALSE,"SUMMARY 4a";#N/A,#N/A,FALSE,"GBA 4b";#N/A,#N/A,FALSE,"TENANT 4c";#N/A,#N/A,FALSE,"BUDGET DETAIL";#N/A,#N/A,FALSE,"PRO FORMA"}</definedName>
    <definedName name="GRWG" hidden="1">{#N/A,#N/A,FALSE,"SUMMARY 4a";#N/A,#N/A,FALSE,"GBA 4b";#N/A,#N/A,FALSE,"TENANT 4c";#N/A,#N/A,FALSE,"BUDGET DETAIL";#N/A,#N/A,FALSE,"PRO FORMA"}</definedName>
    <definedName name="ğşç" hidden="1">{"isalehattı1icmal",#N/A,FALSE,"ihicm";"isalehattı2icmal",#N/A,FALSE,"ihicm";"isalehattı3icmal",#N/A,FALSE,"ihicm";"isalehattı4icmal",#N/A,FALSE,"ihicm";"isalehattı5icmal",#N/A,FALSE,"ihicm";"isalehattı6icmal",#N/A,FALSE,"ihicm";"isalehattı7icmal",#N/A,FALSE,"ihicm";"isalehattı8icmal",#N/A,FALSE,"ihicm";"isalehattı9icmal",#N/A,FALSE,"ihicm";"isalehattı10icmal",#N/A,FALSE,"ihicm"}</definedName>
    <definedName name="gsdgsg" hidden="1">{#N/A,#N/A,FALSE,"TELEFON"}</definedName>
    <definedName name="ğüğopğp" hidden="1">{#VALUE!,#N/A,FALSE,0;#N/A,#N/A,FALSE,0;#N/A,#N/A,FALSE,0;#N/A,#N/A,FALSE,0;#N/A,#N/A,FALSE,0;#N/A,#N/A,FALSE,0;#N/A,#N/A,FALSE,0;#N/A,#N/A,FALSE,0;#N/A,#N/A,FALSE,0;#N/A,#N/A,FALSE,0;#N/A,#N/A,FALSE,0;#N/A,#N/A,FALSE,0;#N/A,#N/A,FALSE,0;#N/A,#N/A,FALSE,0;#N/A,#N/A,FALSE,0;#N/A,#N/A,FALSE,0;#N/A,#N/A,FALSE,0;#N/A,#N/A,FALSE,0;#N/A,#N/A,FALSE,0;#N/A,#N/A,FALSE,0;#N/A,#N/A,FALSE,0;#N/A,#N/A,FALSE,0}</definedName>
    <definedName name="gwag"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h" hidden="1">{#N/A,#N/A,TRUE,"Prog. Overview Strategic Input";#N/A,#N/A,TRUE,"Program Overview Financials";#N/A,#N/A,TRUE,"Technology Summary Input";#N/A,#N/A,TRUE,"Mkt &amp; Sales Summary Input";#N/A,#N/A,TRUE,"Delivery Summary Input";#N/A,#N/A,TRUE,"Revenue Assump Input";#N/A,#N/A,TRUE,"Financial Summary"}</definedName>
    <definedName name="hans"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harlow" hidden="1">{#N/A,#N/A,FALSE,"Extension Title";#N/A,#N/A,FALSE,"Extensions Main";#N/A,#N/A,FALSE,"Christchurst";#N/A,#N/A,FALSE,"Larkfield Extension";#N/A,#N/A,FALSE,"Taunton";#N/A,#N/A,FALSE,"Farlington";#N/A,#N/A,FALSE,"Sidney Street";#N/A,#N/A,FALSE,"Tamworth";#N/A,#N/A,FALSE,"New Build Main"}</definedName>
    <definedName name="Harpenden" hidden="1">{#N/A,#N/A,FALSE,"Extension Title";#N/A,#N/A,FALSE,"Extensions Main";#N/A,#N/A,FALSE,"Christchurst";#N/A,#N/A,FALSE,"Larkfield Extension";#N/A,#N/A,FALSE,"Taunton";#N/A,#N/A,FALSE,"Farlington";#N/A,#N/A,FALSE,"Sidney Street";#N/A,#N/A,FALSE,"Tamworth";#N/A,#N/A,FALSE,"New Build Main"}</definedName>
    <definedName name="HAVUZ" hidden="1">{"'KABA MALZEME'!$B$5:$G$101","'KABA MALZEME'!$B$5:$G$101"}</definedName>
    <definedName name="Hayes" hidden="1">{#N/A,#N/A,FALSE,"Extension Title";#N/A,#N/A,FALSE,"Extensions Main";#N/A,#N/A,FALSE,"Christchurst";#N/A,#N/A,FALSE,"Larkfield Extension";#N/A,#N/A,FALSE,"Taunton";#N/A,#N/A,FALSE,"Farlington";#N/A,#N/A,FALSE,"Sidney Street";#N/A,#N/A,FALSE,"Tamworth";#N/A,#N/A,FALSE,"New Build Main"}</definedName>
    <definedName name="haziran2006" hidden="1">'[26]TABLO-3'!$B$4:$B$4</definedName>
    <definedName name="hgf" hidden="1">{#N/A,#N/A,FALSE,"Extension Title";#N/A,#N/A,FALSE,"Extensions Main";#N/A,#N/A,FALSE,"Christchurst";#N/A,#N/A,FALSE,"Larkfield Extension";#N/A,#N/A,FALSE,"Taunton";#N/A,#N/A,FALSE,"Farlington";#N/A,#N/A,FALSE,"Sidney Street";#N/A,#N/A,FALSE,"Tamworth";#N/A,#N/A,FALSE,"New Build Main"}</definedName>
    <definedName name="hgfhfgh" hidden="1">{#VALUE!,#N/A,FALSE,0;#N/A,#N/A,FALSE,0;#N/A,#N/A,FALSE,0;#N/A,#N/A,FALSE,0;#N/A,#N/A,FALSE,0;#N/A,#N/A,FALSE,0;#N/A,#N/A,FALSE,0;#N/A,#N/A,FALSE,0;#N/A,#N/A,FALSE,0;#N/A,#N/A,FALSE,0;#N/A,#N/A,FALSE,0;#N/A,#N/A,FALSE,0}</definedName>
    <definedName name="hh" hidden="1">{#N/A,#N/A,FALSE,"10.10";#N/A,#N/A,FALSE,"10.11";#N/A,#N/A,FALSE,"10.12";#N/A,#N/A,FALSE,"10.21";#N/A,#N/A,FALSE,"10.22";#N/A,#N/A,FALSE,"10.23";#N/A,#N/A,FALSE,"10.24";#N/A,#N/A,FALSE,"10.25";#N/A,#N/A,FALSE,"10.26";#N/A,#N/A,FALSE,"10.27";#N/A,#N/A,FALSE,"10.28";#N/A,#N/A,FALSE,"10.29";#N/A,#N/A,FALSE,"10.30";#N/A,#N/A,FALSE,"10.31";#N/A,#N/A,FALSE,"10.32";#N/A,#N/A,FALSE,"10.33";#N/A,#N/A,FALSE,"10.34";#N/A,#N/A,FALSE,"10.35";#N/A,#N/A,FALSE,"10.36";#N/A,#N/A,FALSE,"10.37"}</definedName>
    <definedName name="hi" hidden="1">{#N/A,#N/A,FALSE,"parsel_atıksu_icmal";#N/A,#N/A,FALSE,"parsel_atıksu 236";#N/A,#N/A,FALSE,"parsel_atıksu 238";#N/A,#N/A,FALSE,"parsel_atıksu 244";#N/A,#N/A,FALSE,"parsel_atıksu 245";#N/A,#N/A,FALSE,"parsel_atıksu 246"}</definedName>
    <definedName name="hilmi" hidden="1">{#N/A,#N/A,FALSE,"2 Nolu Hak.";#N/A,#N/A,FALSE,"3 Nolu Hak.";#N/A,#N/A,FALSE,"4 Nolu Hak. ";#N/A,#N/A,FALSE,"5 Nolu Hak.";#N/A,#N/A,FALSE,"6 Nolu Hak.";#N/A,#N/A,FALSE,"7 Nolu Hak. ";#N/A,#N/A,FALSE,"8 Nolu Hak.";#N/A,#N/A,FALSE,"TESBİT";#N/A,#N/A,FALSE,"9 Nolu Hak.";#N/A,#N/A,FALSE,"10 Nolu Hak.";#N/A,#N/A,FALSE,"11 Nolu Hak.";#N/A,#N/A,FALSE,"12 Nolu Hak.";#N/A,#N/A,FALSE,"Fiyat Farkı İcm.";#N/A,#N/A,FALSE,"Demir Mik.";#N/A,#N/A,FALSE,"Demir Fiy.Farkı";#N/A,#N/A,FALSE,"Çim.Mik. ";#N/A,#N/A,FALSE,"Çim.Fiy.Farkı";#N/A,#N/A,FALSE," Akar.Mik.";#N/A,#N/A,FALSE,".Akar.Fiy.Farkı";#N/A,#N/A,FALSE,"MFFE.MİK.";#N/A,#N/A,FALSE,"Birim  miktarlar(1)";#N/A,#N/A,FALSE,"Birim  miktarlar (2)";#N/A,#N/A,FALSE,"Birim  miktarlar (3)";#N/A,#N/A,FALSE,"Birim  miktarlar (4)";#N/A,#N/A,FALSE,"Birim  miktarlar (5)";#N/A,#N/A,FALSE,"Birim  miktarlar (6)";#N/A,#N/A,FALSE,"Birim  miktarlar (7)";#N/A,#N/A,FALSE,"Birim  miktarlar (8)";#N/A,#N/A,FALSE,"Birim  miktarlar (9)";#N/A,#N/A,FALSE,"Birim  miktarlar (10)";#N/A,#N/A,FALSE,"Birim  miktarlar (11)"}</definedName>
    <definedName name="hj" hidden="1">{"isalehattı1icmal",#N/A,FALSE,"ihicm";"isalehattı2icmal",#N/A,FALSE,"ihicm";"isalehattı3icmal",#N/A,FALSE,"ihicm";"isalehattı4icmal",#N/A,FALSE,"ihicm";"isalehattı5icmal",#N/A,FALSE,"ihicm";"isalehattı6icmal",#N/A,FALSE,"ihicm";"isalehattı7icmal",#N/A,FALSE,"ihicm";"isalehattı8icmal",#N/A,FALSE,"ihicm";"isalehattı9icmal",#N/A,FALSE,"ihicm";"isalehattı10icmal",#N/A,FALSE,"ihicm"}</definedName>
    <definedName name="HJGHJFG" hidden="1">{#VALUE!,#N/A,FALSE,0;#N/A,#N/A,FALSE,0;#N/A,#N/A,FALSE,0;#N/A,#N/A,FALSE,0;#N/A,#N/A,FALSE,0;#N/A,#N/A,FALSE,0;#N/A,#N/A,FALSE,0;#N/A,#N/A,FALSE,0;#N/A,#N/A,FALSE,0;#N/A,#N/A,FALSE,0;#N/A,#N/A,FALSE,0;#N/A,#N/A,FALSE,0}</definedName>
    <definedName name="HJGHJHJ" hidden="1">{#VALUE!,#N/A,TRUE,0;#N/A,#N/A,TRUE,0;#N/A,#N/A,TRUE,0;#N/A,#N/A,TRUE,0;#N/A,#N/A,TRUE,0;#N/A,#N/A,TRUE,0;#N/A,#N/A,TRUE,0}</definedName>
    <definedName name="hjhjjhk" hidden="1">{#VALUE!,#N/A,FALSE,0;#N/A,#N/A,FALSE,0;#N/A,#N/A,FALSE,0;#N/A,#N/A,FALSE,0;#N/A,#N/A,FALSE,0;#N/A,#N/A,FALSE,0;#N/A,#N/A,FALSE,0;#N/A,#N/A,FALSE,0;#N/A,#N/A,FALSE,0;#N/A,#N/A,FALSE,0;#N/A,#N/A,FALSE,0;#N/A,#N/A,FALSE,0}</definedName>
    <definedName name="hjuu" hidden="1">{#N/A,#N/A,FALSE,"kal_iç_ihz";#N/A,#N/A,FALSE,"kal_iç_er";#N/A,#N/A,FALSE,"kal_iç_tut"}</definedName>
    <definedName name="hkjhkj"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HÖ" hidden="1">{#N/A,#N/A,FALSE,"Birim  miktarlar(1)";#N/A,#N/A,FALSE,"Birim  miktarlar (2)";#N/A,#N/A,FALSE,"Birim  miktarlar (3)";#N/A,#N/A,FALSE,"Birim  miktarlar (4)";#N/A,#N/A,FALSE,"Birim  miktarlar (5)";#N/A,#N/A,FALSE,"Birim  miktarlar (6)";#N/A,#N/A,FALSE,"Birim  miktarlar (7)";#N/A,#N/A,FALSE,"Birim  miktarlar (8)";#N/A,#N/A,FALSE,"Birim  miktarlar (9)";#N/A,#N/A,FALSE,"Birim  miktarlar (10)"}</definedName>
    <definedName name="Horsham" hidden="1">{#N/A,#N/A,FALSE,"Extension Title";#N/A,#N/A,FALSE,"Extensions Main";#N/A,#N/A,FALSE,"Christchurst";#N/A,#N/A,FALSE,"Larkfield Extension";#N/A,#N/A,FALSE,"Taunton";#N/A,#N/A,FALSE,"Farlington";#N/A,#N/A,FALSE,"Sidney Street";#N/A,#N/A,FALSE,"Tamworth";#N/A,#N/A,FALSE,"New Build Main"}</definedName>
    <definedName name="HTML_CodePage" hidden="1">1252</definedName>
    <definedName name="HTML_Control" hidden="1">{"'Appendix 3 Currency'!$A$1:$U$96"}</definedName>
    <definedName name="HTML_Control1" hidden="1">{"'Sheet1'!$A$1:$X$25"}</definedName>
    <definedName name="HTML_Description" hidden="1">""</definedName>
    <definedName name="HTML_Email" hidden="1">""</definedName>
    <definedName name="HTML_Header" hidden="1">"Appendix 3 Currency"</definedName>
    <definedName name="HTML_LastUpdate" hidden="1">"2/2/99"</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"Q:\zteve\html\Files\cashflow.htm"</definedName>
    <definedName name="HTML_Title" hidden="1">"Cash Flow Form"</definedName>
    <definedName name="hy" hidden="1">{"trafo1icmal",#N/A,FALSE,"trafoicmal";"trafo2icmal",#N/A,FALSE,"trafoicmal"}</definedName>
    <definedName name="Hyperion" hidden="1">{#N/A,#N/A,TRUE,"Prog. Overview Strategic Input";#N/A,#N/A,TRUE,"Program Overview Financials";#N/A,#N/A,TRUE,"Technology Summary Input";#N/A,#N/A,TRUE,"Mkt &amp; Sales Summary Input";#N/A,#N/A,TRUE,"Delivery Summary Input";#N/A,#N/A,TRUE,"Revenue Assump Input";#N/A,#N/A,TRUE,"Financial Summary"}</definedName>
    <definedName name="ı" hidden="1">{"taşkınsuyu1fiyat",#N/A,FALSE,"tsfiyat"}</definedName>
    <definedName name="iCMAL" hidden="1">{"'KABA MALZEME'!$B$5:$G$101","'KABA MALZEME'!$B$5:$G$101"}</definedName>
    <definedName name="ieatkakieaie"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ieaueai" hidden="1">{#N/A,#N/A,FALSE,"kal_iç_ihz";#N/A,#N/A,FALSE,"kal_iç_er";#N/A,#N/A,FALSE,"kal_iç_tut"}</definedName>
    <definedName name="ieaüieaüüı" hidden="1">{#N/A,#N/A,FALSE,"imalat_kesif";#N/A,#N/A,FALSE,"imalat_seviye";#N/A,#N/A,FALSE,"141";#N/A,#N/A,FALSE,"142";#N/A,#N/A,FALSE,"143";#N/A,#N/A,FALSE,"144";#N/A,#N/A,FALSE,"145";#N/A,#N/A,FALSE,"146";#N/A,#N/A,FALSE,"147";#N/A,#N/A,FALSE,"148";#N/A,#N/A,FALSE,"149"}</definedName>
    <definedName name="iğ" hidden="1">{#N/A,#N/A,FALSE,"avans";#N/A,#N/A,FALSE,"teminat_mektubu";#N/A,#N/A,FALSE,"ihz. icmal";#N/A,#N/A,FALSE,"söz_fiy_fark";#N/A,#N/A,FALSE,"kap2";#N/A,#N/A,FALSE,"mal_FF_icm";#N/A,#N/A,FALSE,"kap1"}</definedName>
    <definedName name="ih" hidden="1">{#N/A,#N/A,FALSE,"HAK.İCMAL";#N/A,#N/A,FALSE,"İCMAL";#N/A,#N/A,FALSE,"İML.İCMAL";#N/A,#N/A,FALSE,"C 2";#N/A,#N/A,FALSE,"C 1";#N/A,#N/A,FALSE,"BK2";#N/A,#N/A,FALSE,"BK1";#N/A,#N/A,FALSE,"B 2";#N/A,#N/A,FALSE,"B 1";#N/A,#N/A,FALSE,"A 2";#N/A,#N/A,FALSE,"M.T.İHZ.Ş.İ.2";#N/A,#N/A,FALSE,"A 1";#N/A,#N/A,FALSE,"İHZ.İCMAL";#N/A,#N/A,FALSE,"M.T.İHZ.Ş.İ.";#N/A,#N/A,FALSE,"K.T.İHZ.Ş.İ.";#N/A,#N/A,FALSE,"S.T.İHZ.Ş.İ.";#N/A,#N/A,FALSE,"İHZ.KES.";#N/A,#N/A,FALSE,"İ.İHZ.Ş.İ.";#N/A,#N/A,FALSE,"İhz.Erime";#N/A,#N/A,FALSE,"F.F.İCMAL"}</definedName>
    <definedName name="IHBARSURESI" localSheetId="4">#REF!</definedName>
    <definedName name="IHBARSURESI">#REF!</definedName>
    <definedName name="iii"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iiii" localSheetId="4" hidden="1">[3]TESİSAT!#REF!,[3]TESİSAT!#REF!</definedName>
    <definedName name="iiii" hidden="1">[3]TESİSAT!#REF!,[3]TESİSAT!#REF!</definedName>
    <definedName name="İIPŞYK" hidden="1">{"'Cash Requirements 5F '!$A$1:$AC$48"}</definedName>
    <definedName name="ııuu" hidden="1">{#N/A,#N/A,FALSE,"kal_iç_ihz";#N/A,#N/A,FALSE,"kal_iç_er";#N/A,#N/A,FALSE,"kal_iç_tut"}</definedName>
    <definedName name="ıjn" hidden="1">{"taşkınsuyu1icmal",#N/A,FALSE,"tsicm";"taşkınsuyu2icmal",#N/A,FALSE,"tsicm"}</definedName>
    <definedName name="ıkö" hidden="1">{"trafo1fiyat",#N/A,FALSE,"trafofiyat"}</definedName>
    <definedName name="IKRAMIYESURESI" localSheetId="4">#REF!</definedName>
    <definedName name="IKRAMIYESURESI">#REF!</definedName>
    <definedName name="İMTA" hidden="1">{#N/A,#N/A,FALSE,"parsel_atıksu_icmal";#N/A,#N/A,FALSE,"parsel_atıksu 236";#N/A,#N/A,FALSE,"parsel_atıksu 238";#N/A,#N/A,FALSE,"parsel_atıksu 244";#N/A,#N/A,FALSE,"parsel_atıksu 245";#N/A,#N/A,FALSE,"parsel_atıksu 246"}</definedName>
    <definedName name="İNCE" hidden="1">{#N/A,#N/A,TRUE,"ÝCMAL";#N/A,#N/A,TRUE,"32361BO";#N/A,#N/A,TRUE,"32362BO";#N/A,#N/A,TRUE,"32363BO";#N/A,#N/A,TRUE,"32364BK";#N/A,#N/A,TRUE,"32365BO";#N/A,#N/A,TRUE,"32366BO";#N/A,#N/A,TRUE,"32367BK";#N/A,#N/A,TRUE,"32368BO";#N/A,#N/A,TRUE,"32371CO";#N/A,#N/A,TRUE,"32372CO";#N/A,#N/A,TRUE,"32373CO";#N/A,#N/A,TRUE,"32374CO";#N/A,#N/A,TRUE,"32375CO";#N/A,#N/A,TRUE,"32376CK";#N/A,#N/A,TRUE,"32381BO";#N/A,#N/A,TRUE,"32382BO";#N/A,#N/A,TRUE,"32383BO";#N/A,#N/A,TRUE,"32384BO";#N/A,#N/A,TRUE,"32385BO";#N/A,#N/A,TRUE,"32386BK";#N/A,#N/A,TRUE,"32391BO";#N/A,#N/A,TRUE,"32392BO";#N/A,#N/A,TRUE,"32393BO";#N/A,#N/A,TRUE,"32394BO";#N/A,#N/A,TRUE,"32395BK";#N/A,#N/A,TRUE,"32441CO";#N/A,#N/A,TRUE,"32442CO";#N/A,#N/A,TRUE,"32443CO";#N/A,#N/A,TRUE,"32444CO";#N/A,#N/A,TRUE,"32445CK";#N/A,#N/A,TRUE,"32451BO";#N/A,#N/A,TRUE,"32452BO";#N/A,#N/A,TRUE,"32453CO";#N/A,#N/A,TRUE,"32454CO";#N/A,#N/A,TRUE,"32455CK";#N/A,#N/A,TRUE,"32461CO";#N/A,#N/A,TRUE,"32462CO";#N/A,#N/A,TRUE,"32463CO";#N/A,#N/A,TRUE,"32464CO";#N/A,#N/A,TRUE,"32465CK"}</definedName>
    <definedName name="IntroPrintArea" localSheetId="4">#REF!</definedName>
    <definedName name="IntroPrintArea">#REF!</definedName>
    <definedName name="inv"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ıolıkjh" hidden="1">{"trafo1icmal",#N/A,FALSE,"trafoicmal";"trafo2icmal",#N/A,FALSE,"trafoicmal"}</definedName>
    <definedName name="IOPIOPOPO" hidden="1">{#VALUE!,#N/A,FALSE,0;#N/A,#N/A,FALSE,0;#N/A,#N/A,FALSE,0;#N/A,#N/A,FALSE,0;#N/A,#N/A,FALSE,0;#N/A,#N/A,FALSE,0;#N/A,#N/A,FALSE,0}</definedName>
    <definedName name="işçilik"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ISSIGCAL" localSheetId="4">#REF!</definedName>
    <definedName name="ISSIGCAL">#REF!</definedName>
    <definedName name="ISSIGEMK" localSheetId="4">#REF!</definedName>
    <definedName name="ISSIGEMK">#REF!</definedName>
    <definedName name="ISSIGISVCAL" localSheetId="4">#REF!</definedName>
    <definedName name="ISSIGISVCAL">#REF!</definedName>
    <definedName name="ıu" hidden="1">{"çewre1icmal",#N/A,FALSE,"çticm";"çewre2icmal",#N/A,FALSE,"çticm"}</definedName>
    <definedName name="ıuıı" hidden="1">{#N/A,#N/A,FALSE,"müş_iç_ihz";#N/A,#N/A,FALSE,"müş_iç_er";#N/A,#N/A,FALSE,"müş_iç_tut"}</definedName>
    <definedName name="ıuıuı" hidden="1">{#N/A,#N/A,TRUE,"kapak";#N/A,#N/A,TRUE,"Paylaşım";#N/A,#N/A,TRUE,"Nakit Değerlendirme";#N/A,#N/A,TRUE,"Grafik";#N/A,#N/A,TRUE,"Nakit";#N/A,#N/A,TRUE," Nakit Tablosu";#N/A,#N/A,TRUE,"K-Z";#N/A,#N/A,TRUE,"Satış";#N/A,#N/A,TRUE,"Peşinat+Taksitler (2)";#N/A,#N/A,TRUE,"Peşinat+Taksitler";#N/A,#N/A,TRUE,"Maliyet";#N/A,#N/A,TRUE,"Maliyet Analizi 1.Etap";#N/A,#N/A,TRUE,"Maliyet Analizi 2.Etap ";#N/A,#N/A,TRUE,"iş Programı 1.Etap";#N/A,#N/A,TRUE,"iş Programı 2.Etap"}</definedName>
    <definedName name="ıuu"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ıuuı" hidden="1">{#N/A,#N/A,FALSE,"elk_iç_er";#N/A,#N/A,FALSE,"elk_iç_tut";#N/A,#N/A,FALSE,"elk_iç_ihz"}</definedName>
    <definedName name="ıuuuıuı" hidden="1">{#N/A,#N/A,FALSE,"sıh_iç_ihz";#N/A,#N/A,FALSE,"sıh_iç_er";#N/A,#N/A,FALSE,"sıh_iç_tut"}</definedName>
    <definedName name="ıuuyı"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IUUYUIUIUY" hidden="1">{#VALUE!,#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definedName>
    <definedName name="ıuuyy" hidden="1">{#N/A,#N/A,FALSE,"95 YILI SAT-MAL";#N/A,#N/A,FALSE,"1995 CIRO";#N/A,#N/A,FALSE,"1994-1995 ÜRETİM KARŞ.";#N/A,#N/A,FALSE,"NAK.XLS";#N/A,#N/A,FALSE,"1995 NAKITBAKIYE";#N/A,#N/A,FALSE,"AYLIK ÜRETİM";#N/A,#N/A,FALSE,"AYLIK MALİYET";#N/A,#N/A,FALSE,"AYLIK M2";#N/A,#N/A,FALSE,"AYLIK ADAMSAAT";#N/A,#N/A,FALSE,"ÜRETİM";#N/A,#N/A,FALSE,"ÜRETİM MALİYETİ";#N/A,#N/A,FALSE,"M2 İMALAT";#N/A,#N/A,FALSE,"ADAM-SAAT TABLOSU";#N/A,#N/A,FALSE,"KREDİ TL"}</definedName>
    <definedName name="ıuyıu"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ıuyyu"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ıuyyuı" hidden="1">{#N/A,#N/A,FALSE,"kal_iç_ihz";#N/A,#N/A,FALSE,"kal_iç_er";#N/A,#N/A,FALSE,"kal_iç_tut"}</definedName>
    <definedName name="ıyıı" hidden="1">{#N/A,#N/A,FALSE,"elk_iç_er";#N/A,#N/A,FALSE,"elk_iç_tut";#N/A,#N/A,FALSE,"elk_iç_ihz"}</definedName>
    <definedName name="ıytyutyu" hidden="1">{#VALUE!,#N/A,FALSE,0;#N/A,#N/A,FALSE,0;#N/A,#N/A,FALSE,0;#N/A,#N/A,FALSE,0;#N/A,#N/A,FALSE,0;#N/A,#N/A,FALSE,0;#N/A,#N/A,FALSE,0;#N/A,#N/A,FALSE,0;#N/A,#N/A,FALSE,0;#N/A,#N/A,FALSE,0;#N/A,#N/A,FALSE,0;#N/A,#N/A,FALSE,0;#N/A,#N/A,FALSE,0;#N/A,#N/A,FALSE,0;#N/A,#N/A,FALSE,0;#N/A,#N/A,FALSE,0;#N/A,#N/A,FALSE,0;#N/A,#N/A,FALSE,0}</definedName>
    <definedName name="ıyuuo" hidden="1">{#N/A,#N/A,FALSE,"elk_iç_er";#N/A,#N/A,FALSE,"elk_iç_tut";#N/A,#N/A,FALSE,"elk_iç_ihz"}</definedName>
    <definedName name="ıyyıu"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ıyyuo"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IZIN" localSheetId="4">#REF!</definedName>
    <definedName name="IZIN">#REF!</definedName>
    <definedName name="jh"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jj"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jjjj" hidden="1">{#N/A,#N/A,FALSE,"müş_iç_ihz";#N/A,#N/A,FALSE,"müş_iç_er";#N/A,#N/A,FALSE,"müş_iç_tut"}</definedName>
    <definedName name="jjjjj" hidden="1">{#N/A,#N/A,FALSE,"sıh_iç_ihz";#N/A,#N/A,FALSE,"sıh_iç_er";#N/A,#N/A,FALSE,"sıh_iç_tut"}</definedName>
    <definedName name="jjjjjj" hidden="1">{#N/A,#N/A,FALSE,"95 YILI SAT-MAL";#N/A,#N/A,FALSE,"1995 CIRO";#N/A,#N/A,FALSE,"1994-1995 ÜRETİM KARŞ.";#N/A,#N/A,FALSE,"NAK.XLS";#N/A,#N/A,FALSE,"1995 NAKITBAKIYE";#N/A,#N/A,FALSE,"AYLIK ÜRETİM";#N/A,#N/A,FALSE,"AYLIK MALİYET";#N/A,#N/A,FALSE,"AYLIK M2";#N/A,#N/A,FALSE,"AYLIK ADAMSAAT";#N/A,#N/A,FALSE,"ÜRETİM";#N/A,#N/A,FALSE,"ÜRETİM MALİYETİ";#N/A,#N/A,FALSE,"M2 İMALAT";#N/A,#N/A,FALSE,"ADAM-SAAT TABLOSU";#N/A,#N/A,FALSE,"KREDİ TL"}</definedName>
    <definedName name="JK" hidden="1">{#N/A,#N/A,FALSE,"SumG";#N/A,#N/A,FALSE,"ElecG";#N/A,#N/A,FALSE,"MechG";#N/A,#N/A,FALSE,"GeotG";#N/A,#N/A,FALSE,"PrcsG";#N/A,#N/A,FALSE,"TunnG";#N/A,#N/A,FALSE,"CivlG";#N/A,#N/A,FALSE,"NtwkG";#N/A,#N/A,FALSE,"EstgG";#N/A,#N/A,FALSE,"PEngG"}</definedName>
    <definedName name="JKF" hidden="1">{#N/A,#N/A,TRUE,"Prog. Overview Strategic Input";#N/A,#N/A,TRUE,"Program Overview Financials";#N/A,#N/A,TRUE,"Technology Summary Input";#N/A,#N/A,TRUE,"Mkt &amp; Sales Summary Input";#N/A,#N/A,TRUE,"Delivery Summary Input";#N/A,#N/A,TRUE,"Revenue Assump Input";#N/A,#N/A,TRUE,"Financial Summary"}</definedName>
    <definedName name="jkhjkhkj" hidden="1">{#VALUE!,#N/A,FALSE,0;#N/A,#N/A,FALSE,0;#N/A,#N/A,FALSE,0;#N/A,#N/A,FALSE,0;#N/A,#N/A,FALSE,0;#N/A,#N/A,FALSE,0;#N/A,#N/A,FALSE,0}</definedName>
    <definedName name="JKLKJLJK" hidden="1">{#VALUE!,#N/A,FALSE,0;#N/A,#N/A,FALSE,0;#N/A,#N/A,FALSE,0;#N/A,#N/A,FALSE,0;#N/A,#N/A,FALSE,0;#N/A,#N/A,FALSE,0;#N/A,#N/A,FALSE,0;#N/A,#N/A,FALSE,0;#N/A,#N/A,FALSE,0;#N/A,#N/A,FALSE,0;#N/A,#N/A,FALSE,0;#N/A,#N/A,FALSE,0}</definedName>
    <definedName name="ju"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juj"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juuu"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k" localSheetId="4">#REF!</definedName>
    <definedName name="k">#REF!</definedName>
    <definedName name="kalan_ay" localSheetId="4">[18]is_prog!#REF!</definedName>
    <definedName name="kalan_ay">[18]is_prog!#REF!</definedName>
    <definedName name="KALIP2"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KASE"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kay" hidden="1">{#N/A,#N/A,FALSE,"kal_iç_ihz";#N/A,#N/A,FALSE,"kal_iç_er";#N/A,#N/A,FALSE,"kal_iç_tut"}</definedName>
    <definedName name="Kempshott" hidden="1">{#N/A,#N/A,FALSE,"Extension Title";#N/A,#N/A,FALSE,"Extensions Main";#N/A,#N/A,FALSE,"Christchurst";#N/A,#N/A,FALSE,"Larkfield Extension";#N/A,#N/A,FALSE,"Taunton";#N/A,#N/A,FALSE,"Farlington";#N/A,#N/A,FALSE,"Sidney Street";#N/A,#N/A,FALSE,"Tamworth";#N/A,#N/A,FALSE,"New Build Main"}</definedName>
    <definedName name="KFGS" hidden="1">{#N/A,#N/A,TRUE,"Prog. Overview Strategic Input";#N/A,#N/A,TRUE,"Program Overview Financials";#N/A,#N/A,TRUE,"Technology Summary Input";#N/A,#N/A,TRUE,"Mkt &amp; Sales Summary Input";#N/A,#N/A,TRUE,"Delivery Summary Input";#N/A,#N/A,TRUE,"Revenue Assump Input";#N/A,#N/A,TRUE,"Financial Summary"}</definedName>
    <definedName name="kı" hidden="1">{"mekanik1fiyat",#N/A,FALSE,"mktfiyat";"mekanik2fiyat",#N/A,FALSE,"mktfiyat"}</definedName>
    <definedName name="KIDEMTAVANI" localSheetId="4">#REF!</definedName>
    <definedName name="KIDEMTAVANI">#REF!</definedName>
    <definedName name="kjhkhjkhjkjk" hidden="1">{#VALUE!,#N/A,FALSE,0;#N/A,#N/A,FALSE,0;#N/A,#N/A,FALSE,0;#N/A,#N/A,FALSE,0;#N/A,#N/A,FALSE,0;#N/A,#N/A,FALSE,0;#N/A,#N/A,FALSE,0;#N/A,#N/A,FALSE,0}</definedName>
    <definedName name="kjhkj" hidden="1">{#N/A,#N/A,FALSE,"SumG";#N/A,#N/A,FALSE,"ElecG";#N/A,#N/A,FALSE,"MechG";#N/A,#N/A,FALSE,"GeotG";#N/A,#N/A,FALSE,"PrcsG";#N/A,#N/A,FALSE,"TunnG";#N/A,#N/A,FALSE,"CivlG";#N/A,#N/A,FALSE,"NtwkG";#N/A,#N/A,FALSE,"EstgG";#N/A,#N/A,FALSE,"PEngG"}</definedName>
    <definedName name="KJKLJH" hidden="1">{"isalehattı1icmal",#N/A,FALSE,"ihicm";"isalehattı2icmal",#N/A,FALSE,"ihicm";"isalehattı3icmal",#N/A,FALSE,"ihicm";"isalehattı4icmal",#N/A,FALSE,"ihicm";"isalehattı5icmal",#N/A,FALSE,"ihicm";"isalehattı6icmal",#N/A,FALSE,"ihicm";"isalehattı7icmal",#N/A,FALSE,"ihicm";"isalehattı8icmal",#N/A,FALSE,"ihicm";"isalehattı9icmal",#N/A,FALSE,"ihicm";"isalehattı10icmal",#N/A,FALSE,"ihicm"}</definedName>
    <definedName name="kk" hidden="1">{#N/A,#N/A,FALSE,"SumD";#N/A,#N/A,FALSE,"ElecD";#N/A,#N/A,FALSE,"MechD";#N/A,#N/A,FALSE,"GeotD";#N/A,#N/A,FALSE,"PrcsD";#N/A,#N/A,FALSE,"TunnD";#N/A,#N/A,FALSE,"CivlD";#N/A,#N/A,FALSE,"NtwkD";#N/A,#N/A,FALSE,"EstgD";#N/A,#N/A,FALSE,"PEngD"}</definedName>
    <definedName name="kkck" hidden="1">{#VALUE!,#N/A,TRUE,0;#N/A,#N/A,TRUE,0;#N/A,#N/A,TRUE,0;#N/A,#N/A,TRUE,0;#N/A,#N/A,TRUE,0;#N/A,#N/A,TRUE,0;#N/A,#N/A,TRUE,0}</definedName>
    <definedName name="kkkj" hidden="1">{#VALUE!,#N/A,FALSE,0;#N/A,#N/A,FALSE,0;#N/A,#N/A,FALSE,0;#N/A,#N/A,FALSE,0;#N/A,#N/A,FALSE,0;#N/A,#N/A,FALSE,0;#N/A,#N/A,FALSE,0;#N/A,#N/A,FALSE,0;#N/A,#N/A,FALSE,0;#N/A,#N/A,FALSE,0;#N/A,#N/A,FALSE,0;#N/A,#N/A,FALSE,0}</definedName>
    <definedName name="kkkkk"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KKKKKKKK" hidden="1">{#VALUE!,#N/A,TRUE,0;#N/A,#N/A,TRUE,0;#N/A,#N/A,TRUE,0;#N/A,#N/A,TRUE,0;#N/A,#N/A,TRUE,0;#N/A,#N/A,TRUE,0;#N/A,#N/A,TRUE,0}</definedName>
    <definedName name="klhjkjkkgj" hidden="1">{#VALUE!,#N/A,FALSE,0;#N/A,#N/A,FALSE,0;#N/A,#N/A,FALSE,0;#N/A,#N/A,FALSE,0;#N/A,#N/A,FALSE,0;#N/A,#N/A,FALSE,0;#N/A,#N/A,FALSE,0;#N/A,#N/A,FALSE,0;#N/A,#N/A,FALSE,0;#N/A,#N/A,FALSE,0;#N/A,#N/A,FALSE,0;#N/A,#N/A,FALSE,0}</definedName>
    <definedName name="klinlane" hidden="1">{#N/A,#N/A,FALSE,"Extension Title";#N/A,#N/A,FALSE,"Extensions Main";#N/A,#N/A,FALSE,"Christchurst";#N/A,#N/A,FALSE,"Larkfield Extension";#N/A,#N/A,FALSE,"Taunton";#N/A,#N/A,FALSE,"Farlington";#N/A,#N/A,FALSE,"Sidney Street";#N/A,#N/A,FALSE,"Tamworth";#N/A,#N/A,FALSE,"New Build Main"}</definedName>
    <definedName name="KOCERO">'[1]HUD YOLU DUVAR 8 MT'!$R$18</definedName>
    <definedName name="KONER">'[1]HUD YOLU DUVAR 8 MT'!$R$5</definedName>
    <definedName name="KONTROL" localSheetId="4">#REF!</definedName>
    <definedName name="KONTROL">#REF!</definedName>
    <definedName name="KT_USD" localSheetId="4">#REF!</definedName>
    <definedName name="KT_USD">#REF!</definedName>
    <definedName name="kuıkuk" hidden="1">{#VALUE!,#N/A,TRUE,0;#N/A,#N/A,TRUE,0;#N/A,#N/A,TRUE,0;#N/A,#N/A,TRUE,0;#N/A,#N/A,TRUE,0;#N/A,#N/A,TRUE,0;#N/A,#N/A,TRUE,0}</definedName>
    <definedName name="kukuku" hidden="1">{#VALUE!,#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definedName>
    <definedName name="kur" localSheetId="4">#REF!</definedName>
    <definedName name="kur">#REF!</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{#N/A,#N/A,TRUE,"Prog. Overview Strategic Input";#N/A,#N/A,TRUE,"Program Overview Financials";#N/A,#N/A,TRUE,"Technology Summary Input";#N/A,#N/A,TRUE,"Mkt &amp; Sales Summary Input";#N/A,#N/A,TRUE,"Delivery Summary Input";#N/A,#N/A,TRUE,"Revenue Assump Input";#N/A,#N/A,TRUE,"Financial Summary"}</definedName>
    <definedName name="LGD"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lhill" hidden="1">{#N/A,#N/A,FALSE,"Extension Title";#N/A,#N/A,FALSE,"Extensions Main";#N/A,#N/A,FALSE,"Christchurst";#N/A,#N/A,FALSE,"Larkfield Extension";#N/A,#N/A,FALSE,"Taunton";#N/A,#N/A,FALSE,"Farlington";#N/A,#N/A,FALSE,"Sidney Street";#N/A,#N/A,FALSE,"Tamworth";#N/A,#N/A,FALSE,"New Build Main"}</definedName>
    <definedName name="lıljkghjghj" hidden="1">{#VALUE!,#N/A,FALSE,0;#N/A,#N/A,FALSE,0;#N/A,#N/A,FALSE,0;#N/A,#N/A,FALSE,0;#N/A,#N/A,FALSE,0;#N/A,#N/A,FALSE,0;#N/A,#N/A,FALSE,0;#N/A,#N/A,FALSE,0}</definedName>
    <definedName name="Liphook" hidden="1">{#N/A,#N/A,FALSE,"Extension Title";#N/A,#N/A,FALSE,"Extensions Main";#N/A,#N/A,FALSE,"Christchurst";#N/A,#N/A,FALSE,"Larkfield Extension";#N/A,#N/A,FALSE,"Taunton";#N/A,#N/A,FALSE,"Farlington";#N/A,#N/A,FALSE,"Sidney Street";#N/A,#N/A,FALSE,"Tamworth";#N/A,#N/A,FALSE,"New Build Main"}</definedName>
    <definedName name="LISTE_1">[25]Macro2!$B$2</definedName>
    <definedName name="LISTE_10">[25]Macro2!$B$11</definedName>
    <definedName name="LISTE_11">[25]Macro2!$B$12</definedName>
    <definedName name="LISTE_12">[25]Macro2!$B$13</definedName>
    <definedName name="LISTE_13">[25]Macro2!$B$14</definedName>
    <definedName name="LISTE_14">[25]Macro2!$B$15</definedName>
    <definedName name="LISTE_15">[25]Macro2!$B$16</definedName>
    <definedName name="LISTE_16">[25]Macro2!$B$17</definedName>
    <definedName name="LISTE_2">[25]Macro2!$B$3</definedName>
    <definedName name="LISTE_3">[25]Macro2!$B$4</definedName>
    <definedName name="LISTE_4">[25]Macro2!$B$5</definedName>
    <definedName name="LISTE_5">[25]Macro2!$B$6</definedName>
    <definedName name="LISTE_6">[25]Macro2!$B$7</definedName>
    <definedName name="LISTE_7">[25]Macro2!$B$8</definedName>
    <definedName name="LISTE_8">[25]Macro2!$B$9</definedName>
    <definedName name="LISTE_9">[25]Macro2!$B$10</definedName>
    <definedName name="LK" hidden="1">{"suhaznesi1fiyat",#N/A,FALSE,"shfiyat";"suhaznesi2fiyat",#N/A,FALSE,"shfiyat"}</definedName>
    <definedName name="lkjljkljkl" hidden="1">{#VALUE!,#N/A,TRUE,0;#N/A,#N/A,TRUE,0;#N/A,#N/A,TRUE,0;#N/A,#N/A,TRUE,0;#N/A,#N/A,TRUE,0;#N/A,#N/A,TRUE,0;#N/A,#N/A,TRUE,0}</definedName>
    <definedName name="lkkkk" hidden="1">{#N/A,#N/A,FALSE,"müş_iç_ihz";#N/A,#N/A,FALSE,"müş_iç_er";#N/A,#N/A,FALSE,"müş_iç_tut"}</definedName>
    <definedName name="LKL" hidden="1">{#N/A,#N/A,FALSE,"SumG";#N/A,#N/A,FALSE,"ElecG";#N/A,#N/A,FALSE,"MechG";#N/A,#N/A,FALSE,"GeotG";#N/A,#N/A,FALSE,"PrcsG";#N/A,#N/A,FALSE,"TunnG";#N/A,#N/A,FALSE,"CivlG";#N/A,#N/A,FALSE,"NtwkG";#N/A,#N/A,FALSE,"EstgG";#N/A,#N/A,FALSE,"PEngG"}</definedName>
    <definedName name="ll" hidden="1">{#N/A,#N/A,FALSE,"SumG";#N/A,#N/A,FALSE,"ElecG";#N/A,#N/A,FALSE,"MechG";#N/A,#N/A,FALSE,"GeotG";#N/A,#N/A,FALSE,"PrcsG";#N/A,#N/A,FALSE,"TunnG";#N/A,#N/A,FALSE,"CivlG";#N/A,#N/A,FALSE,"NtwkG";#N/A,#N/A,FALSE,"EstgG";#N/A,#N/A,FALSE,"PEngG"}</definedName>
    <definedName name="lll" hidden="1">{"isalehattı1icmal",#N/A,FALSE,"ihicm";"isalehattı2icmal",#N/A,FALSE,"ihicm";"isalehattı3icmal",#N/A,FALSE,"ihicm";"isalehattı4icmal",#N/A,FALSE,"ihicm";"isalehattı5icmal",#N/A,FALSE,"ihicm";"isalehattı6icmal",#N/A,FALSE,"ihicm";"isalehattı7icmal",#N/A,FALSE,"ihicm";"isalehattı8icmal",#N/A,FALSE,"ihicm";"isalehattı9icmal",#N/A,FALSE,"ihicm";"isalehattı10icmal",#N/A,FALSE,"ihicm"}</definedName>
    <definedName name="lllll" hidden="1">{#N/A,#N/A,FALSE,"Pricing";#N/A,#N/A,FALSE,"Summary";#N/A,#N/A,FALSE,"CompProd";#N/A,#N/A,FALSE,"CompJobhrs";#N/A,#N/A,FALSE,"Escalation";#N/A,#N/A,FALSE,"Contingency";#N/A,#N/A,FALSE,"GM";#N/A,#N/A,FALSE,"CompWage";#N/A,#N/A,FALSE,"costSum"}</definedName>
    <definedName name="LNKJLKM" hidden="1">{#N/A,#N/A,FALSE,"kal_iç_ihz";#N/A,#N/A,FALSE,"kal_iç_er";#N/A,#N/A,FALSE,"kal_iç_tut"}</definedName>
    <definedName name="lo" hidden="1">{"çewre1icmal",#N/A,FALSE,"çticm";"çewre2icmal",#N/A,FALSE,"çticm"}</definedName>
    <definedName name="Look1Area" localSheetId="4">#REF!</definedName>
    <definedName name="Look1Area">#REF!</definedName>
    <definedName name="Look2Area" localSheetId="4">#REF!</definedName>
    <definedName name="Look2Area">#REF!</definedName>
    <definedName name="Look3Area" localSheetId="4">#REF!</definedName>
    <definedName name="Look3Area">#REF!</definedName>
    <definedName name="Look4Area" localSheetId="4">#REF!</definedName>
    <definedName name="Look4Area">#REF!</definedName>
    <definedName name="Look5Area" localSheetId="4">#REF!</definedName>
    <definedName name="Look5Area">#REF!</definedName>
    <definedName name="Lordshill" hidden="1">{#N/A,#N/A,FALSE,"Extension Title";#N/A,#N/A,FALSE,"Extensions Main";#N/A,#N/A,FALSE,"Christchurst";#N/A,#N/A,FALSE,"Larkfield Extension";#N/A,#N/A,FALSE,"Taunton";#N/A,#N/A,FALSE,"Farlington";#N/A,#N/A,FALSE,"Sidney Street";#N/A,#N/A,FALSE,"Tamworth";#N/A,#N/A,FALSE,"New Build Main"}</definedName>
    <definedName name="lstClasses">OFFSET(#REF!,0,0,COUNTA(#REF!),1)</definedName>
    <definedName name="lstGPAMapping">#REF!</definedName>
    <definedName name="lstTypes">#REF!</definedName>
    <definedName name="m" hidden="1">{#N/A,#N/A,FALSE,"Extension Title";#N/A,#N/A,FALSE,"Extensions Main";#N/A,#N/A,FALSE,"Christchurst";#N/A,#N/A,FALSE,"Larkfield Extension";#N/A,#N/A,FALSE,"Taunton";#N/A,#N/A,FALSE,"Farlington";#N/A,#N/A,FALSE,"Sidney Street";#N/A,#N/A,FALSE,"Tamworth";#N/A,#N/A,FALSE,"New Build Main"}</definedName>
    <definedName name="Macro15" localSheetId="4">#REF!</definedName>
    <definedName name="Macro15">#REF!</definedName>
    <definedName name="Macro16" localSheetId="4">#REF!</definedName>
    <definedName name="Macro16">#REF!</definedName>
    <definedName name="Macro17" localSheetId="4">#REF!</definedName>
    <definedName name="Macro17">#REF!</definedName>
    <definedName name="Macro18" localSheetId="4">#REF!</definedName>
    <definedName name="Macro18">#REF!</definedName>
    <definedName name="MAL.F.F.HESAP2" hidden="1">{#N/A,#N/A,FALSE,"ihz. icmal";#N/A,#N/A,FALSE,"avans";#N/A,#N/A,FALSE,"mal_FF_icm";#N/A,#N/A,FALSE,"fat_ihz";#N/A,#N/A,FALSE,"söz_fiy_fark";#N/A,#N/A,FALSE,"kap2"}</definedName>
    <definedName name="MAL.F.F.HESAP3"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MAL.F.F3" hidden="1">{#N/A,#N/A,FALSE,"ihz. icmal";#N/A,#N/A,FALSE,"avans";#N/A,#N/A,FALSE,"mal_FF_icm";#N/A,#N/A,FALSE,"fat_ihz";#N/A,#N/A,FALSE,"söz_fiy_fark";#N/A,#N/A,FALSE,"kap2"}</definedName>
    <definedName name="MAL.F.F4" hidden="1">{#N/A,#N/A,FALSE,"ihz. icmal";#N/A,#N/A,FALSE,"avans";#N/A,#N/A,FALSE,"mal_FF_icm";#N/A,#N/A,FALSE,"fat_ihz";#N/A,#N/A,FALSE,"söz_fiy_fark";#N/A,#N/A,FALSE,"kap2"}</definedName>
    <definedName name="MANH">'[22]Y-SUM'!$C$37</definedName>
    <definedName name="MANNN" localSheetId="4" hidden="1">#REF!</definedName>
    <definedName name="MANNN" hidden="1">#REF!</definedName>
    <definedName name="MaxTAL">[27]Caclulations!$D$18</definedName>
    <definedName name="MCL_sheet_inc" hidden="1">{"'Sheet1'!$A$1:$X$25"}</definedName>
    <definedName name="MEHMET"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Mekanik900" localSheetId="4" hidden="1">#REF!</definedName>
    <definedName name="Mekanik900" hidden="1">#REF!</definedName>
    <definedName name="MereGreen" hidden="1">{#N/A,#N/A,FALSE,"Extension Title";#N/A,#N/A,FALSE,"Extensions Main";#N/A,#N/A,FALSE,"Christchurst";#N/A,#N/A,FALSE,"Larkfield Extension";#N/A,#N/A,FALSE,"Taunton";#N/A,#N/A,FALSE,"Farlington";#N/A,#N/A,FALSE,"Sidney Street";#N/A,#N/A,FALSE,"Tamworth";#N/A,#N/A,FALSE,"New Build Main"}</definedName>
    <definedName name="METRAJ" hidden="1">{#N/A,#N/A,FALSE,"içind";#N/A,#N/A,FALSE,"ön_kapak";#N/A,#N/A,FALSE,"taahhuk";#N/A,#N/A,FALSE,"hak_rapor";#N/A,#N/A,FALSE,"temın";#N/A,#N/A,FALSE,"icmal";#N/A,#N/A,FALSE,"fat_mlz_ihz";#N/A,#N/A,FALSE,"sözleş_fiyatf";#N/A,#N/A,FALSE,"proje_bedeli";#N/A,#N/A,FALSE,"gün dol hes";#N/A,#N/A,FALSE,"ihz. icmal";#N/A,#N/A,FALSE,"bazhakson_faturalı";#N/A,#N/A,FALSE,"baz_faturalı";#N/A,#N/A,FALSE,"inş_iç_ihz";#N/A,#N/A,FALSE,"inş_ihz_tut";#N/A,#N/A,FALSE,"tünel_er";#N/A,#N/A,FALSE,"incehasır_er";#N/A,#N/A,FALSE,"kalınhasır_er";#N/A,#N/A,FALSE,"incedüzdemir_er";#N/A,#N/A,FALSE,"kalındemir_er";#N/A,#N/A,FALSE,"incedemir_er";#N/A,#N/A,FALSE,"gazbeton_er_13.5";#N/A,#N/A,FALSE,"gazbeton_er_8.5";#N/A,#N/A,FALSE,"foam_er";#N/A,#N/A,FALSE,"fayans_er";#N/A,#N/A,FALSE,"seramik_er";#N/A,#N/A,FALSE,"inş_dış_ihz";#N/A,#N/A,FALSE,"sıhhi_iç_ihz";#N/A,#N/A,FALSE,"sıhhi_ihz_tut ";#N/A,#N/A,FALSE,"müş_iç_ihz";#N/A,#N/A,FALSE,"müş_iç_er";#N/A,#N/A,FALSE,"müşterek_ihz_tut ";#N/A,#N/A,FALSE,"kal_iç_ihz ";#N/A,#N/A,FALSE,"kalorifer_ihz_tut";#N/A,#N/A,FALSE,"doğalgaz_iç_ihz";#N/A,#N/A,FALSE,"doğalgaz_ihz_tut";#N/A,#N/A,FALSE,"elektrık_iç_ihz 1-2";#N/A,#N/A,FALSE,"elektrık_ihz_tut";#N/A,#N/A,FALSE,"ılan";#N/A,#N/A,FALSE,"ilan_tut"}</definedName>
    <definedName name="metrajlar" hidden="1">{#N/A,#N/A,FALSE,"TELEFON"}</definedName>
    <definedName name="mm" hidden="1">{#N/A,#N/A,FALSE,"maff_h1";#N/A,#N/A,FALSE,"maff_h2";#N/A,#N/A,FALSE,"maff_h3";#N/A,#N/A,FALSE,"maff_h4";#N/A,#N/A,FALSE,"maff_h5";#N/A,#N/A,FALSE,"maff_h6";#N/A,#N/A,FALSE,"maff_h7"}</definedName>
    <definedName name="mmm" hidden="1">{#N/A,#N/A,FALSE,"10.10";#N/A,#N/A,FALSE,"10.11";#N/A,#N/A,FALSE,"10.12";#N/A,#N/A,FALSE,"10.21";#N/A,#N/A,FALSE,"10.22";#N/A,#N/A,FALSE,"10.23";#N/A,#N/A,FALSE,"10.24";#N/A,#N/A,FALSE,"10.25";#N/A,#N/A,FALSE,"10.26";#N/A,#N/A,FALSE,"10.27";#N/A,#N/A,FALSE,"10.28";#N/A,#N/A,FALSE,"10.29";#N/A,#N/A,FALSE,"10.30";#N/A,#N/A,FALSE,"10.31";#N/A,#N/A,FALSE,"10.32";#N/A,#N/A,FALSE,"10.33";#N/A,#N/A,FALSE,"10.34";#N/A,#N/A,FALSE,"10.35";#N/A,#N/A,FALSE,"10.36";#N/A,#N/A,FALSE,"10.37"}</definedName>
    <definedName name="MÖMMMMM" hidden="1">{#VALUE!,#N/A,FALSE,0;#N/A,#N/A,FALSE,0;#N/A,#N/A,FALSE,0;#N/A,#N/A,FALSE,0;#N/A,#N/A,FALSE,0;#N/A,#N/A,FALSE,0;#N/A,#N/A,FALSE,0;#N/A,#N/A,FALSE,0;#N/A,#N/A,FALSE,0;#N/A,#N/A,FALSE,0;#N/A,#N/A,FALSE,0;#N/A,#N/A,FALSE,0}</definedName>
    <definedName name="Month1_Ending_Bal" localSheetId="4">#REF!</definedName>
    <definedName name="Month1_Ending_Bal">#REF!</definedName>
    <definedName name="Month10_Ending_Bal" localSheetId="4">#REF!</definedName>
    <definedName name="Month10_Ending_Bal">#REF!</definedName>
    <definedName name="Month11_Ending_Bal" localSheetId="4">#REF!</definedName>
    <definedName name="Month11_Ending_Bal">#REF!</definedName>
    <definedName name="Month12_Ending_Bal" localSheetId="4">#REF!</definedName>
    <definedName name="Month12_Ending_Bal">#REF!</definedName>
    <definedName name="Month7_Ending_Bal" localSheetId="4">#REF!</definedName>
    <definedName name="Month7_Ending_Bal">#REF!</definedName>
    <definedName name="Month8_Ending_Bal" localSheetId="4">#REF!</definedName>
    <definedName name="Month8_Ending_Bal">#REF!</definedName>
    <definedName name="Month9_Ending_Bal" localSheetId="4">#REF!</definedName>
    <definedName name="Month9_Ending_Bal">#REF!</definedName>
    <definedName name="MonthHeader_Values" localSheetId="4">EOMONTH(DATE('Book List'!StartYear,8,1),{0,1,2,3,4,5,6,7,8,9,10,11})+1</definedName>
    <definedName name="MonthHeader_Values">EOMONTH(DATE([0]!StartYear,8,1),{0,1,2,3,4,5,6,7,8,9,10,11})+1</definedName>
    <definedName name="MonthHeaders" localSheetId="4">#REF!</definedName>
    <definedName name="MonthHeaders">#REF!</definedName>
    <definedName name="MonthNumbers">{9,10,11,12,1,2,3,4,5,6,7,8}</definedName>
    <definedName name="MRT"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n" hidden="1">{#N/A,#N/A,FALSE,"Extension Title";#N/A,#N/A,FALSE,"Extensions Main";#N/A,#N/A,FALSE,"Christchurst";#N/A,#N/A,FALSE,"Larkfield Extension";#N/A,#N/A,FALSE,"Taunton";#N/A,#N/A,FALSE,"Farlington";#N/A,#N/A,FALSE,"Sidney Street";#N/A,#N/A,FALSE,"Tamworth";#N/A,#N/A,FALSE,"New Build Main"}</definedName>
    <definedName name="nakit_çıkışı">'[18]1995_but'!$O$83</definedName>
    <definedName name="nakit_girisi">'[18]1995_but'!$O$81</definedName>
    <definedName name="Names">[19]!People[NAME]</definedName>
    <definedName name="ncheam" hidden="1">{#N/A,#N/A,FALSE,"Extension Title";#N/A,#N/A,FALSE,"Extensions Main";#N/A,#N/A,FALSE,"Christchurst";#N/A,#N/A,FALSE,"Larkfield Extension";#N/A,#N/A,FALSE,"Taunton";#N/A,#N/A,FALSE,"Farlington";#N/A,#N/A,FALSE,"Sidney Street";#N/A,#N/A,FALSE,"Tamworth";#N/A,#N/A,FALSE,"New Build Main"}</definedName>
    <definedName name="NetIncome">'[24]Profit and Loss'!$O$27</definedName>
    <definedName name="nh" hidden="1">{#N/A,#N/A,TRUE,"kapak";#N/A,#N/A,TRUE,"Paylaşım";#N/A,#N/A,TRUE,"Nakit Değerlendirme";#N/A,#N/A,TRUE,"Grafik";#N/A,#N/A,TRUE,"Nakit";#N/A,#N/A,TRUE," Nakit Tablosu";#N/A,#N/A,TRUE,"K-Z";#N/A,#N/A,TRUE,"Satış";#N/A,#N/A,TRUE,"Peşinat+Taksitler (2)";#N/A,#N/A,TRUE,"Peşinat+Taksitler";#N/A,#N/A,TRUE,"Maliyet";#N/A,#N/A,TRUE,"Maliyet Analizi 1.Etap";#N/A,#N/A,TRUE,"Maliyet Analizi 2.Etap ";#N/A,#N/A,TRUE,"iş Programı 1.Etap";#N/A,#N/A,TRUE,"iş Programı 2.Etap"}</definedName>
    <definedName name="nhytgbfr" hidden="1">{"çewre1fiyat",#N/A,FALSE,"çtfiyat";"çewre2fiyat",#N/A,FALSE,"çtfiyat"}</definedName>
    <definedName name="NİL"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nnn" hidden="1">{#N/A,#N/A,FALSE,"SumD";#N/A,#N/A,FALSE,"ElecD";#N/A,#N/A,FALSE,"MechD";#N/A,#N/A,FALSE,"GeotD";#N/A,#N/A,FALSE,"PrcsD";#N/A,#N/A,FALSE,"TunnD";#N/A,#N/A,FALSE,"CivlD";#N/A,#N/A,FALSE,"NtwkD";#N/A,#N/A,FALSE,"EstgD";#N/A,#N/A,FALSE,"PEngD"}</definedName>
    <definedName name="nnnnn" hidden="1">{#N/A,#N/A,FALSE,"SumG";#N/A,#N/A,FALSE,"ElecG";#N/A,#N/A,FALSE,"MechG";#N/A,#N/A,FALSE,"GeotG";#N/A,#N/A,FALSE,"PrcsG";#N/A,#N/A,FALSE,"TunnG";#N/A,#N/A,FALSE,"CivlG";#N/A,#N/A,FALSE,"NtwkG";#N/A,#N/A,FALSE,"EstgG";#N/A,#N/A,FALSE,"PEngG"}</definedName>
    <definedName name="nogmaals"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NORMESKAT" localSheetId="4">#REF!</definedName>
    <definedName name="NORMESKAT">#REF!</definedName>
    <definedName name="NorthCheam" hidden="1">{#N/A,#N/A,FALSE,"Extension Title";#N/A,#N/A,FALSE,"Extensions Main";#N/A,#N/A,FALSE,"Christchurst";#N/A,#N/A,FALSE,"Larkfield Extension";#N/A,#N/A,FALSE,"Taunton";#N/A,#N/A,FALSE,"Farlington";#N/A,#N/A,FALSE,"Sidney Street";#N/A,#N/A,FALSE,"Tamworth";#N/A,#N/A,FALSE,"New Build Main"}</definedName>
    <definedName name="nrnr1" hidden="1">{"'KABA MALZEME'!$B$5:$G$101","'KABA MALZEME'!$B$5:$G$101"}</definedName>
    <definedName name="nrnr2" hidden="1">{"'KABA MALZEME'!$B$5:$G$101","'KABA MALZEME'!$B$5:$G$101"}</definedName>
    <definedName name="nrnr6" hidden="1">{"'KABA MALZEME'!$B$5:$G$101","'KABA MALZEME'!$B$5:$G$101"}</definedName>
    <definedName name="nrnr7" hidden="1">{#N/A,#N/A,FALSE,"içind";#N/A,#N/A,FALSE,"ön_kapak";#N/A,#N/A,FALSE,"taahhuk";#N/A,#N/A,FALSE,"hak_rapor";#N/A,#N/A,FALSE,"temın";#N/A,#N/A,FALSE,"icmal";#N/A,#N/A,FALSE,"fat_mlz_ihz";#N/A,#N/A,FALSE,"sözleş_fiyatf";#N/A,#N/A,FALSE,"proje_bedeli";#N/A,#N/A,FALSE,"gün dol hes";#N/A,#N/A,FALSE,"ihz. icmal";#N/A,#N/A,FALSE,"bazhakson_faturalı";#N/A,#N/A,FALSE,"baz_faturalı";#N/A,#N/A,FALSE,"inş_iç_ihz";#N/A,#N/A,FALSE,"inş_ihz_tut";#N/A,#N/A,FALSE,"tünel_er";#N/A,#N/A,FALSE,"incehasır_er";#N/A,#N/A,FALSE,"kalınhasır_er";#N/A,#N/A,FALSE,"incedüzdemir_er";#N/A,#N/A,FALSE,"kalındemir_er";#N/A,#N/A,FALSE,"incedemir_er";#N/A,#N/A,FALSE,"gazbeton_er_13.5";#N/A,#N/A,FALSE,"gazbeton_er_8.5";#N/A,#N/A,FALSE,"foam_er";#N/A,#N/A,FALSE,"fayans_er";#N/A,#N/A,FALSE,"seramik_er";#N/A,#N/A,FALSE,"inş_dış_ihz";#N/A,#N/A,FALSE,"sıhhi_iç_ihz";#N/A,#N/A,FALSE,"sıhhi_ihz_tut ";#N/A,#N/A,FALSE,"müş_iç_ihz";#N/A,#N/A,FALSE,"müş_iç_er";#N/A,#N/A,FALSE,"müşterek_ihz_tut ";#N/A,#N/A,FALSE,"kal_iç_ihz ";#N/A,#N/A,FALSE,"kalorifer_ihz_tut";#N/A,#N/A,FALSE,"doğalgaz_iç_ihz";#N/A,#N/A,FALSE,"doğalgaz_ihz_tut";#N/A,#N/A,FALSE,"elektrık_iç_ihz 1-2";#N/A,#N/A,FALSE,"elektrık_ihz_tut";#N/A,#N/A,FALSE,"ılan";#N/A,#N/A,FALSE,"ilan_tut"}</definedName>
    <definedName name="NumberOfAttendees" localSheetId="0">#REF!</definedName>
    <definedName name="NumberOfAttendees">'[23]MARKETING PLAN'!$D$4</definedName>
    <definedName name="NVBNBNVBN" hidden="1">{#VALUE!,#N/A,FALSE,0;#N/A,#N/A,FALSE,0;#N/A,#N/A,FALSE,0;#N/A,#N/A,FALSE,0;#N/A,#N/A,FALSE,0;#N/A,#N/A,FALSE,0;#N/A,#N/A,FALSE,0;#N/A,#N/A,FALSE,0;#N/A,#N/A,FALSE,0;#N/A,#N/A,FALSE,0;#N/A,#N/A,FALSE,0;#N/A,#N/A,FALSE,0}</definedName>
    <definedName name="ö" hidden="1">{#N/A,#N/A,FALSE,"ATIKSU_HAT_ICMAL";#N/A,#N/A,FALSE,"ATIKSU_236 (1)";#N/A,#N/A,FALSE,"ATIKSU_236 (2)";#N/A,#N/A,FALSE,"ATIKSU_236 (3)";#N/A,#N/A,FALSE,"ATIKSU_238 (1)";#N/A,#N/A,FALSE,"ATIKSU_238 (2)";#N/A,#N/A,FALSE,"ATIKSU_244 (1)";#N/A,#N/A,FALSE,"ATIKSU_244 (2)";#N/A,#N/A,FALSE,"ATIKSU_245 (1)";#N/A,#N/A,FALSE,"ATIKSU_245 (2)";#N/A,#N/A,FALSE,"ATIKSU_246 (1)";#N/A,#N/A,FALSE,"ATIKSU_246 (2)";#N/A,#N/A,FALSE,"ATIKSU_246 (3)"}</definedName>
    <definedName name="Ø900" localSheetId="4" hidden="1">#REF!</definedName>
    <definedName name="Ø900" hidden="1">#REF!</definedName>
    <definedName name="öççç" hidden="1">{#N/A,#N/A,FALSE,"kal_iç_ihz";#N/A,#N/A,FALSE,"kal_iç_er";#N/A,#N/A,FALSE,"kal_iç_tut"}</definedName>
    <definedName name="OGI" localSheetId="4">#REF!</definedName>
    <definedName name="OGI">#REF!</definedName>
    <definedName name="OGI_USD" localSheetId="4">#REF!</definedName>
    <definedName name="OGI_USD">#REF!</definedName>
    <definedName name="oıı"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okm" hidden="1">{"suhaznesi1icmal",#N/A,FALSE,"shicm";"suhaznesi2icmal",#N/A,FALSE,"shicm";"suhaznesi3icmal",#N/A,FALSE,"shicm"}</definedName>
    <definedName name="Oktober" hidden="1">{#N/A,#N/A,TRUE,"Prog. Overview Strategic Input";#N/A,#N/A,TRUE,"Program Overview Financials";#N/A,#N/A,TRUE,"Technology Summary Input";#N/A,#N/A,TRUE,"Mkt &amp; Sales Summary Input";#N/A,#N/A,TRUE,"Delivery Summary Input";#N/A,#N/A,TRUE,"Revenue Assump Input";#N/A,#N/A,TRUE,"Financial Summary"}</definedName>
    <definedName name="olç" hidden="1">{"çewre1icmal",#N/A,FALSE,"çticm";"çewre2icmal",#N/A,FALSE,"çticm"}</definedName>
    <definedName name="oo"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ööö" hidden="1">{#N/A,#N/A,FALSE,"12.21";#N/A,#N/A,FALSE,"12.10";#N/A,#N/A,FALSE,"3";#N/A,#N/A,FALSE,"2";#N/A,#N/A,FALSE,"1"}</definedName>
    <definedName name="OSM" hidden="1">{#N/A,#N/A,FALSE,"TELEFON"}</definedName>
    <definedName name="Osmaston" hidden="1">{#N/A,#N/A,FALSE,"Extension Title";#N/A,#N/A,FALSE,"Extensions Main";#N/A,#N/A,FALSE,"Christchurst";#N/A,#N/A,FALSE,"Larkfield Extension";#N/A,#N/A,FALSE,"Taunton";#N/A,#N/A,FALSE,"Farlington";#N/A,#N/A,FALSE,"Sidney Street";#N/A,#N/A,FALSE,"Tamworth";#N/A,#N/A,FALSE,"New Build Main"}</definedName>
    <definedName name="OtherTotal" localSheetId="4">'Book List'!GrandTotal-SUM(#REF!)</definedName>
    <definedName name="OtherTotal">GrandTotal-SUM(#REF!)</definedName>
    <definedName name="öz" hidden="1">{#N/A,#N/A,FALSE,"12.10";#N/A,#N/A,FALSE,"12.11";#N/A,#N/A,FALSE,"12.12";#N/A,#N/A,FALSE,"12.21";#N/A,#N/A,FALSE,"12.22";#N/A,#N/A,FALSE,"12.23";#N/A,#N/A,FALSE,"12.24";#N/A,#N/A,FALSE,"12.25";#N/A,#N/A,FALSE,"12.26"}</definedName>
    <definedName name="ÖZGÜL" hidden="1">{#N/A,#N/A,FALSE,"ATIKSU_HAT_ICMAL";#N/A,#N/A,FALSE,"ATIKSU_236 (1)";#N/A,#N/A,FALSE,"ATIKSU_236 (2)";#N/A,#N/A,FALSE,"ATIKSU_236 (3)";#N/A,#N/A,FALSE,"ATIKSU_238 (1)";#N/A,#N/A,FALSE,"ATIKSU_238 (2)";#N/A,#N/A,FALSE,"ATIKSU_244 (1)";#N/A,#N/A,FALSE,"ATIKSU_244 (2)";#N/A,#N/A,FALSE,"ATIKSU_245 (1)";#N/A,#N/A,FALSE,"ATIKSU_245 (2)";#N/A,#N/A,FALSE,"ATIKSU_246 (1)";#N/A,#N/A,FALSE,"ATIKSU_246 (2)";#N/A,#N/A,FALSE,"ATIKSU_246 (3)"}</definedName>
    <definedName name="PadFactor">[27]Caclulations!$D$19</definedName>
    <definedName name="PadReference">[27]Caclulations!$D$20</definedName>
    <definedName name="paratonersiz" hidden="1">{#N/A,#N/A,FALSE,"kal_iç_ihz";#N/A,#N/A,FALSE,"kal_iç_er";#N/A,#N/A,FALSE,"kal_iç_tut"}</definedName>
    <definedName name="pc" hidden="1">{#N/A,#N/A,FALSE,"elk_iç_er";#N/A,#N/A,FALSE,"elk_iç_tut";#N/A,#N/A,FALSE,"elk_iç_ihz"}</definedName>
    <definedName name="pğ" hidden="1">{"elektrik1fiyat",#N/A,FALSE,"elcfiyat";"elektrik2fiyat",#N/A,FALSE,"elcfiyat";"elektrik3fiyat",#N/A,FALSE,"elcfiyat"}</definedName>
    <definedName name="plö" hidden="1">{"mekanik1icmal",#N/A,FALSE,"mkticm";"mekanik2icmal",#N/A,FALSE,"mkticm";"mekanik3icmal",#N/A,FALSE,"mkticm"}</definedName>
    <definedName name="PO" hidden="1">{#N/A,#N/A,FALSE,"Ejector 1";#N/A,#N/A,FALSE,"Ejector 2"}</definedName>
    <definedName name="poging"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oıutyrera" hidden="1">{"taşkınsuyu1fiyat",#N/A,FALSE,"tsfiyat"}</definedName>
    <definedName name="position" localSheetId="4">[20]Data!#REF!</definedName>
    <definedName name="position">[20]Data!#REF!</definedName>
    <definedName name="PP6FIRE_DEC" hidden="1">{#N/A,#N/A,TRUE,"Prog. Overview Strategic Input";#N/A,#N/A,TRUE,"Program Overview Financials";#N/A,#N/A,TRUE,"Technology Summary Input";#N/A,#N/A,TRUE,"Mkt &amp; Sales Summary Input";#N/A,#N/A,TRUE,"Delivery Summary Input";#N/A,#N/A,TRUE,"Revenue Assump Input";#N/A,#N/A,TRUE,"Financial Summary"}</definedName>
    <definedName name="Pr"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_xlnm.Print_Area" localSheetId="4">#REF!</definedName>
    <definedName name="_xlnm.Print_Area" localSheetId="17">Feedback!$C$3:$H$43</definedName>
    <definedName name="_xlnm.Print_Area" localSheetId="0">'SUM Report'!$B$2:$J$50</definedName>
    <definedName name="_xlnm.Print_Area">#REF!</definedName>
    <definedName name="print_out" hidden="1">{#N/A,#N/A,FALSE,"Broker Sheet";#N/A,#N/A,FALSE,"Exec.Summary";#N/A,#N/A,FALSE,"Argus Cash Flow";#N/A,#N/A,FALSE,"SPF";#N/A,#N/A,FALSE,"RentRoll"}</definedName>
    <definedName name="_xlnm.Print_Titles" localSheetId="4">'Book List'!$5:$5</definedName>
    <definedName name="_xlnm.Print_Titles" localSheetId="3">CollageRequirementTracker!$9:$9</definedName>
    <definedName name="ProjectEnd" localSheetId="4">'[24] Timeline'!#REF!</definedName>
    <definedName name="ProjectEnd">'[24] Timeline'!#REF!</definedName>
    <definedName name="ProjectStart" localSheetId="4">'[24] Timeline'!#REF!</definedName>
    <definedName name="ProjectStart">'[24] Timeline'!#REF!</definedName>
    <definedName name="pş." hidden="1">{"elektrik1icmal",#N/A,FALSE,"elcicmal";"elektrik2icmal",#N/A,FALSE,"elcicmal";"elektrik3icmal",#N/A,FALSE,"elcicmal";"elektrik4icmal",#N/A,FALSE,"elcicmal";"elektrik5icmal",#N/A,FALSE,"elcicmal";"elektrik6icmal",#N/A,FALSE,"elcicmal"}</definedName>
    <definedName name="PT"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UL" localSheetId="4">#REF!</definedName>
    <definedName name="PUL">#REF!</definedName>
    <definedName name="q" localSheetId="4">#REF!</definedName>
    <definedName name="q">#REF!</definedName>
    <definedName name="qa" hidden="1">{#N/A,#N/A,FALSE,"kal_iç_ihz";#N/A,#N/A,FALSE,"kal_iç_er";#N/A,#N/A,FALSE,"kal_iç_tut"}</definedName>
    <definedName name="qazxssw" hidden="1">{"isalehattı1fiyat",#N/A,FALSE,"ihfiyat";"isalehattı2fiyat",#N/A,FALSE,"ihfiyat";"isalehattı3fiyat",#N/A,FALSE,"ihfiyat";"isalehattı4fiyat",#N/A,FALSE,"ihfiyat";"isalehattı5fiyat",#N/A,FALSE,"ihfiyat"}</definedName>
    <definedName name="qegqrg" hidden="1">{#N/A,#N/A,FALSE,"SUMMARY 4a";#N/A,#N/A,FALSE,"GBA 4b";#N/A,#N/A,FALSE,"TENANT 4c";#N/A,#N/A,FALSE,"BUDGET DETAIL";#N/A,#N/A,FALSE,"PRO FORMA"}</definedName>
    <definedName name="qgqg" hidden="1">{#N/A,#N/A,FALSE,"Leasing 6A"}</definedName>
    <definedName name="qq" hidden="1">{#N/A,#N/A,FALSE,"maff_h1";#N/A,#N/A,FALSE,"maff_h2";#N/A,#N/A,FALSE,"maff_h3";#N/A,#N/A,FALSE,"maff_h4";#N/A,#N/A,FALSE,"maff_h5";#N/A,#N/A,FALSE,"maff_h6";#N/A,#N/A,FALSE,"maff_h7"}</definedName>
    <definedName name="qqq" localSheetId="4" hidden="1">#REF!</definedName>
    <definedName name="qqq" hidden="1">#REF!</definedName>
    <definedName name="QS"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qw" hidden="1">{#N/A,#N/A,TRUE,"Cover";#N/A,#N/A,TRUE,"Conts";#N/A,#N/A,TRUE,"VOS";#N/A,#N/A,TRUE,"Warrington";#N/A,#N/A,TRUE,"Widnes"}</definedName>
    <definedName name="qwqw" hidden="1">{#VALUE!,#N/A,FALSE,0;#N/A,#N/A,FALSE,0;#N/A,#N/A,FALSE,0;#N/A,#N/A,FALSE,0;#N/A,#N/A,FALSE,0;#N/A,#N/A,FALSE,0;#N/A,#N/A,FALSE,0;#N/A,#N/A,FALSE,0;#N/A,#N/A,FALSE,0;#N/A,#N/A,FALSE,0;#N/A,#N/A,FALSE,0;#N/A,#N/A,FALSE,0}</definedName>
    <definedName name="r_abone" localSheetId="4">#REF!</definedName>
    <definedName name="r_abone">#REF!</definedName>
    <definedName name="r_amorti" localSheetId="4">#REF!</definedName>
    <definedName name="r_amorti">#REF!</definedName>
    <definedName name="r_bağış" localSheetId="4">#REF!</definedName>
    <definedName name="r_bağış">#REF!</definedName>
    <definedName name="r_bpayı" localSheetId="4">#REF!</definedName>
    <definedName name="r_bpayı">#REF!</definedName>
    <definedName name="r_çeşitli" localSheetId="4">#REF!</definedName>
    <definedName name="r_çeşitli">#REF!</definedName>
    <definedName name="r_dir_gider" localSheetId="4">#REF!</definedName>
    <definedName name="r_dir_gider">#REF!</definedName>
    <definedName name="r_dir_işçi" localSheetId="4">#REF!</definedName>
    <definedName name="r_dir_işçi">#REF!</definedName>
    <definedName name="r_dir_işçi_malzeme" localSheetId="4">#REF!</definedName>
    <definedName name="r_dir_işçi_malzeme">#REF!</definedName>
    <definedName name="r_dir_makina" localSheetId="4">#REF!</definedName>
    <definedName name="r_dir_makina">#REF!</definedName>
    <definedName name="r_dir_malz" localSheetId="4">#REF!</definedName>
    <definedName name="r_dir_malz">#REF!</definedName>
    <definedName name="r_dir_malzeme" localSheetId="4">#REF!</definedName>
    <definedName name="r_dir_malzeme">#REF!</definedName>
    <definedName name="r_dır_malzeme" localSheetId="4">#REF!</definedName>
    <definedName name="r_dır_malzeme">#REF!</definedName>
    <definedName name="r_dir_per_say" localSheetId="4">#REF!</definedName>
    <definedName name="r_dir_per_say">#REF!</definedName>
    <definedName name="r_dir_taseron" localSheetId="4">#REF!</definedName>
    <definedName name="r_dir_taseron">#REF!</definedName>
    <definedName name="r_direkt_işçi" localSheetId="4">#REF!</definedName>
    <definedName name="r_direkt_işçi">#REF!</definedName>
    <definedName name="r_dış_fayda" localSheetId="4">#REF!</definedName>
    <definedName name="r_dış_fayda">#REF!</definedName>
    <definedName name="r_end_gider" localSheetId="4">#REF!</definedName>
    <definedName name="r_end_gider">#REF!</definedName>
    <definedName name="r_end_işçi" localSheetId="4">#REF!</definedName>
    <definedName name="r_end_işçi">#REF!</definedName>
    <definedName name="r_end_makina" localSheetId="4">#REF!</definedName>
    <definedName name="r_end_makina">#REF!</definedName>
    <definedName name="r_end_per_say" localSheetId="4">#REF!</definedName>
    <definedName name="r_end_per_say">#REF!</definedName>
    <definedName name="r_end_ücretler" localSheetId="4">#REF!</definedName>
    <definedName name="r_end_ücretler">#REF!</definedName>
    <definedName name="r_fayda" localSheetId="4">#REF!</definedName>
    <definedName name="r_fayda">#REF!</definedName>
    <definedName name="r_finans" localSheetId="4">#REF!</definedName>
    <definedName name="r_finans">#REF!</definedName>
    <definedName name="r_gel" localSheetId="4">#REF!</definedName>
    <definedName name="r_gel">#REF!</definedName>
    <definedName name="r_gid" localSheetId="4">#REF!</definedName>
    <definedName name="r_gid">#REF!</definedName>
    <definedName name="r_hukuk" localSheetId="4">#REF!</definedName>
    <definedName name="r_hukuk">#REF!</definedName>
    <definedName name="r_ılk_madde" localSheetId="4">#REF!</definedName>
    <definedName name="r_ılk_madde">#REF!</definedName>
    <definedName name="r_kar" localSheetId="4">#REF!</definedName>
    <definedName name="r_kar">#REF!</definedName>
    <definedName name="r_kog" localSheetId="4">#REF!</definedName>
    <definedName name="r_kog">#REF!</definedName>
    <definedName name="r_mtpayı" localSheetId="4">#REF!</definedName>
    <definedName name="r_mtpayı">#REF!</definedName>
    <definedName name="r_nakit_çık" localSheetId="4">#REF!</definedName>
    <definedName name="r_nakit_çık">#REF!</definedName>
    <definedName name="r_nakit_gir" localSheetId="4">#REF!</definedName>
    <definedName name="r_nakit_gir">#REF!</definedName>
    <definedName name="r_pig" localSheetId="4">#REF!</definedName>
    <definedName name="r_pig">#REF!</definedName>
    <definedName name="r_resim_vergi" localSheetId="4">#REF!</definedName>
    <definedName name="r_resim_vergi">#REF!</definedName>
    <definedName name="r_stfa_kira" localSheetId="4">#REF!</definedName>
    <definedName name="r_stfa_kira">#REF!</definedName>
    <definedName name="r_tanıtım" localSheetId="4">#REF!</definedName>
    <definedName name="r_tanıtım">#REF!</definedName>
    <definedName name="r_tas_per_say" localSheetId="4">#REF!</definedName>
    <definedName name="r_tas_per_say">#REF!</definedName>
    <definedName name="r_top_per" localSheetId="4">#REF!</definedName>
    <definedName name="r_top_per">#REF!</definedName>
    <definedName name="r_topstfa_per_say" localSheetId="4">#REF!</definedName>
    <definedName name="r_topstfa_per_say">#REF!</definedName>
    <definedName name="RAPOR1" localSheetId="4">#REF!</definedName>
    <definedName name="RAPOR1">#REF!</definedName>
    <definedName name="RE" hidden="1">{#N/A,#N/A,FALSE,"kal_iç_ihz";#N/A,#N/A,FALSE,"kal_iç_er";#N/A,#N/A,FALSE,"kal_iç_tut"}</definedName>
    <definedName name="_xlnm.Recorder" localSheetId="4">#REF!</definedName>
    <definedName name="_xlnm.Recorder">#REF!</definedName>
    <definedName name="rgqg" hidden="1">{#N/A,#N/A,FALSE,"içind";#N/A,#N/A,FALSE,"ön_kapak";#N/A,#N/A,FALSE,"taahhuk";#N/A,#N/A,FALSE,"hak_rapor";#N/A,#N/A,FALSE,"temın";#N/A,#N/A,FALSE,"icmal";#N/A,#N/A,FALSE,"fat_mlz_ihz";#N/A,#N/A,FALSE,"sözleş_fiyatf";#N/A,#N/A,FALSE,"proje_bedeli";#N/A,#N/A,FALSE,"gün dol hes";#N/A,#N/A,FALSE,"ihz. icmal";#N/A,#N/A,FALSE,"bazhakson_faturalı";#N/A,#N/A,FALSE,"baz_faturalı";#N/A,#N/A,FALSE,"inş_iç_ihz";#N/A,#N/A,FALSE,"inş_ihz_tut";#N/A,#N/A,FALSE,"tünel_er";#N/A,#N/A,FALSE,"incehasır_er";#N/A,#N/A,FALSE,"kalınhasır_er";#N/A,#N/A,FALSE,"incedüzdemir_er";#N/A,#N/A,FALSE,"kalındemir_er";#N/A,#N/A,FALSE,"incedemir_er";#N/A,#N/A,FALSE,"gazbeton_er_13.5";#N/A,#N/A,FALSE,"gazbeton_er_8.5";#N/A,#N/A,FALSE,"foam_er";#N/A,#N/A,FALSE,"fayans_er";#N/A,#N/A,FALSE,"seramik_er";#N/A,#N/A,FALSE,"inş_dış_ihz";#N/A,#N/A,FALSE,"sıhhi_iç_ihz";#N/A,#N/A,FALSE,"sıhhi_ihz_tut ";#N/A,#N/A,FALSE,"müş_iç_ihz";#N/A,#N/A,FALSE,"müş_iç_er";#N/A,#N/A,FALSE,"müşterek_ihz_tut ";#N/A,#N/A,FALSE,"kal_iç_ihz ";#N/A,#N/A,FALSE,"kalorifer_ihz_tut";#N/A,#N/A,FALSE,"doğalgaz_iç_ihz";#N/A,#N/A,FALSE,"doğalgaz_ihz_tut";#N/A,#N/A,FALSE,"elektrık_iç_ihz 1-2";#N/A,#N/A,FALSE,"elektrık_ihz_tut";#N/A,#N/A,FALSE,"ılan";#N/A,#N/A,FALSE,"ilan_tut"}</definedName>
    <definedName name="rgrg" hidden="1">{"page1",#N/A,FALSE,"sheet 1";"Page2",#N/A,FALSE,"sheet 1";"page3",#N/A,FALSE,"sheet 1";"page4",#N/A,FALSE,"sheet 1"}</definedName>
    <definedName name="rgwg" hidden="1">{"page1",#N/A,FALSE,"sheet 1";"Page2",#N/A,FALSE,"sheet 1";"page3",#N/A,FALSE,"sheet 1";"page4",#N/A,FALSE,"sheet 1"}</definedName>
    <definedName name="Ripley" hidden="1">{#N/A,#N/A,FALSE,"Extension Title";#N/A,#N/A,FALSE,"Extensions Main";#N/A,#N/A,FALSE,"Christchurst";#N/A,#N/A,FALSE,"Larkfield Extension";#N/A,#N/A,FALSE,"Taunton";#N/A,#N/A,FALSE,"Farlington";#N/A,#N/A,FALSE,"Sidney Street";#N/A,#N/A,FALSE,"Tamworth";#N/A,#N/A,FALSE,"New Build Main"}</definedName>
    <definedName name="rkt"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RL2A" hidden="1">'[5]AOP Summary-2'!$C$2:$C$14</definedName>
    <definedName name="RL2B" localSheetId="4" hidden="1">[12]sal!#REF!</definedName>
    <definedName name="RL2B" hidden="1">[12]sal!#REF!</definedName>
    <definedName name="RL2D" localSheetId="4" hidden="1">[12]sal!#REF!</definedName>
    <definedName name="RL2D" hidden="1">[12]sal!#REF!</definedName>
    <definedName name="RL2F" localSheetId="4" hidden="1">[28]LOB!#REF!</definedName>
    <definedName name="RL2F" hidden="1">[28]LOB!#REF!</definedName>
    <definedName name="RL2G" localSheetId="4" hidden="1">[28]LOB!#REF!</definedName>
    <definedName name="RL2G" hidden="1">[28]LOB!#REF!</definedName>
    <definedName name="RL2H" hidden="1">'[5]AOP Summary-2'!$B$2:$B$14</definedName>
    <definedName name="RL2J"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K"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M" hidden="1">{#N/A,#N/A,FALSE,"NCS INC SCOT";#N/A,#N/A,FALSE,"NCS";#N/A,#N/A,FALSE,"74 NCS";#N/A,#N/A,FALSE,"75 NCS";#N/A,#N/A,FALSE,"76 NCS "}</definedName>
    <definedName name="RL2N" hidden="1">{#N/A,#N/A,TRUE,"Prog. Overview Strategic Input";#N/A,#N/A,TRUE,"Program Overview Financials";#N/A,#N/A,TRUE,"Technology Summary Input";#N/A,#N/A,TRUE,"Mkt &amp; Sales Summary Input";#N/A,#N/A,TRUE,"Delivery Summary Input";#N/A,#N/A,TRUE,"Revenue Assump Input";#N/A,#N/A,TRUE,"Financial Summary"}</definedName>
    <definedName name="RL2O" hidden="1">{#N/A,#N/A,TRUE,"Prog. Overview Strategic Input";#N/A,#N/A,TRUE,"Program Overview Financials";#N/A,#N/A,TRUE,"Technology Summary Input";#N/A,#N/A,TRUE,"Mkt &amp; Sales Summary Input";#N/A,#N/A,TRUE,"Delivery Summary Input";#N/A,#N/A,TRUE,"Revenue Assump Input";#N/A,#N/A,TRUE,"Financial Summary"}</definedName>
    <definedName name="rnh" hidden="1">{#N/A,#N/A,FALSE,"kal_iç_ihz";#N/A,#N/A,FALSE,"kal_iç_er";#N/A,#N/A,FALSE,"kal_iç_tut"}</definedName>
    <definedName name="RO" localSheetId="4" hidden="1">[3]TESİSAT!#REF!,[3]TESİSAT!#REF!</definedName>
    <definedName name="RO" hidden="1">[3]TESİSAT!#REF!,[3]TESİSAT!#REF!</definedName>
    <definedName name="rr" hidden="1">{#N/A,#N/A,FALSE,"SumD";#N/A,#N/A,FALSE,"ElecD";#N/A,#N/A,FALSE,"MechD";#N/A,#N/A,FALSE,"GeotD";#N/A,#N/A,FALSE,"PrcsD";#N/A,#N/A,FALSE,"TunnD";#N/A,#N/A,FALSE,"CivlD";#N/A,#N/A,FALSE,"NtwkD";#N/A,#N/A,FALSE,"EstgD";#N/A,#N/A,FALSE,"PEngD"}</definedName>
    <definedName name="rrrr" localSheetId="4">#REF!</definedName>
    <definedName name="rrrr">#REF!</definedName>
    <definedName name="RTERTRET" hidden="1">{#VALUE!,#N/A,FALSE,0;#N/A,#N/A,FALSE,0;#N/A,#N/A,FALSE,0;#N/A,#N/A,FALSE,0;#N/A,#N/A,FALSE,0;#N/A,#N/A,FALSE,0;#N/A,#N/A,FALSE,0;#N/A,#N/A,FALSE,0;#N/A,#N/A,FALSE,0;#N/A,#N/A,FALSE,0;#N/A,#N/A,FALSE,0;#N/A,#N/A,FALSE,0}</definedName>
    <definedName name="RTRETRETRET" hidden="1">{#VALUE!,#N/A,TRUE,0;#N/A,#N/A,TRUE,0;#N/A,#N/A,TRUE,0;#N/A,#N/A,TRUE,0;#N/A,#N/A,TRUE,0;#N/A,#N/A,TRUE,0;#N/A,#N/A,TRUE,0}</definedName>
    <definedName name="RTRTERTRT" hidden="1">{#VALUE!,#N/A,FALSE,0;#N/A,#N/A,FALSE,0;#N/A,#N/A,FALSE,0;#N/A,#N/A,FALSE,0;#N/A,#N/A,FALSE,0;#N/A,#N/A,FALSE,0;#N/A,#N/A,FALSE,0;#N/A,#N/A,FALSE,0;#N/A,#N/A,FALSE,0;#N/A,#N/A,FALSE,0;#N/A,#N/A,FALSE,0;#N/A,#N/A,FALSE,0;#N/A,#N/A,FALSE,0;#N/A,#N/A,FALSE,0;#N/A,#N/A,FALSE,0;#N/A,#N/A,FALSE,0;#N/A,#N/A,FALSE,0;#N/A,#N/A,FALSE,0;#N/A,#N/A,FALSE,0;#N/A,#N/A,FALSE,0;#N/A,#N/A,FALSE,0;#N/A,#N/A,FALSE,0}</definedName>
    <definedName name="rtrtretrt" hidden="1">{#VALUE!,#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definedName>
    <definedName name="RTWERTEWRWER" hidden="1">{#VALUE!,#N/A,FALSE,0;#N/A,#N/A,FALSE,0;#N/A,#N/A,FALSE,0;#N/A,#N/A,FALSE,0;#N/A,#N/A,FALSE,0;#N/A,#N/A,FALSE,0;#N/A,#N/A,FALSE,0;#N/A,#N/A,FALSE,0;#N/A,#N/A,FALSE,0;#N/A,#N/A,FALSE,0;#N/A,#N/A,FALSE,0;#N/A,#N/A,FALSE,0;#N/A,#N/A,FALSE,0;#N/A,#N/A,FALSE,0;#N/A,#N/A,FALSE,0;#N/A,#N/A,FALSE,0;#N/A,#N/A,FALSE,0;#N/A,#N/A,FALSE,0;#N/A,#N/A,FALSE,0;#N/A,#N/A,FALSE,0;#N/A,#N/A,FALSE,0;#N/A,#N/A,FALSE,0}</definedName>
    <definedName name="rwgWEG" hidden="1">{#N/A,#N/A,FALSE,"Leasing 6A"}</definedName>
    <definedName name="S" localSheetId="4">[21]DENEME!#REF!</definedName>
    <definedName name="S">[21]DENEME!#REF!</definedName>
    <definedName name="Ş"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S.Alacan"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S.HAKAN"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sadff"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sadsd" hidden="1">{#VALUE!,#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definedName>
    <definedName name="sadsds" hidden="1">{#VALUE!,#N/A,FALSE,0;#N/A,#N/A,FALSE,0;#N/A,#N/A,FALSE,0;#N/A,#N/A,FALSE,0;#N/A,#N/A,FALSE,0;#N/A,#N/A,FALSE,0;#N/A,#N/A,FALSE,0}</definedName>
    <definedName name="sadsdsd" hidden="1">{#VALUE!,#N/A,TRUE,0;#N/A,#N/A,TRUE,0;#N/A,#N/A,TRUE,0}</definedName>
    <definedName name="ŞAN.DIŞ.İHZ.TUT."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sasasasas" hidden="1">{#VALUE!,#N/A,FALSE,0;#N/A,#N/A,FALSE,0;#N/A,#N/A,FALSE,0;#N/A,#N/A,FALSE,0;#N/A,#N/A,FALSE,0;#N/A,#N/A,FALSE,0;#N/A,#N/A,FALSE,0;#N/A,#N/A,FALSE,0;#N/A,#N/A,FALSE,0;#N/A,#N/A,FALSE,0;#N/A,#N/A,FALSE,0;#N/A,#N/A,FALSE,0;#N/A,#N/A,FALSE,0;#N/A,#N/A,FALSE,0;#N/A,#N/A,FALSE,0;#N/A,#N/A,FALSE,0;#N/A,#N/A,FALSE,0;#N/A,#N/A,FALSE,0;#N/A,#N/A,FALSE,0;#N/A,#N/A,FALSE,0;#N/A,#N/A,FALSE,0;#N/A,#N/A,FALSE,0}</definedName>
    <definedName name="sasda"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Scaffolding" hidden="1">{"'Break down'!$A$4"}</definedName>
    <definedName name="scarce" hidden="1">{#N/A,#N/A,FALSE,"Summary";#N/A,#N/A,FALSE,"3TJ";#N/A,#N/A,FALSE,"3TN";#N/A,#N/A,FALSE,"3TP";#N/A,#N/A,FALSE,"3SJ";#N/A,#N/A,FALSE,"3CJ";#N/A,#N/A,FALSE,"3CN";#N/A,#N/A,FALSE,"3CP";#N/A,#N/A,FALSE,"3A"}</definedName>
    <definedName name="scascda"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scdsf"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SD" hidden="1">{#N/A,#N/A,FALSE,"imalat_kesif";#N/A,#N/A,FALSE,"imalat_seviye";#N/A,#N/A,FALSE,"141";#N/A,#N/A,FALSE,"142";#N/A,#N/A,FALSE,"143";#N/A,#N/A,FALSE,"144";#N/A,#N/A,FALSE,"145";#N/A,#N/A,FALSE,"146";#N/A,#N/A,FALSE,"147";#N/A,#N/A,FALSE,"148";#N/A,#N/A,FALSE,"149"}</definedName>
    <definedName name="SDAWEZD" hidden="1">{"suhaznesi1fiyat",#N/A,FALSE,"shfiyat";"suhaznesi2fiyat",#N/A,FALSE,"shfiyat"}</definedName>
    <definedName name="SDF"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sdfd" hidden="1">{#VALUE!,#N/A,FALSE,0;#N/A,#N/A,FALSE,0;#N/A,#N/A,FALSE,0;#N/A,#N/A,FALSE,0;#N/A,#N/A,FALSE,0}</definedName>
    <definedName name="sdfds" hidden="1">{#N/A,#N/A,FALSE,"Extension Title";#N/A,#N/A,FALSE,"Extensions Main";#N/A,#N/A,FALSE,"Christchurst";#N/A,#N/A,FALSE,"Larkfield Extension";#N/A,#N/A,FALSE,"Taunton";#N/A,#N/A,FALSE,"Farlington";#N/A,#N/A,FALSE,"Sidney Street";#N/A,#N/A,FALSE,"Tamworth";#N/A,#N/A,FALSE,"New Build Main"}</definedName>
    <definedName name="sdfdsf" hidden="1">{#VALUE!,#N/A,FALSE,0;#N/A,#N/A,FALSE,0;#N/A,#N/A,FALSE,0;#N/A,#N/A,FALSE,0;#N/A,#N/A,FALSE,0;#N/A,#N/A,FALSE,0;#N/A,#N/A,FALSE,0;#N/A,#N/A,FALSE,0;#N/A,#N/A,FALSE,0;#N/A,#N/A,FALSE,0;#N/A,#N/A,FALSE,0;#N/A,#N/A,FALSE,0;#N/A,#N/A,FALSE,0;#N/A,#N/A,FALSE,0;#N/A,#N/A,FALSE,0;#N/A,#N/A,FALSE,0;#N/A,#N/A,FALSE,0;#N/A,#N/A,FALSE,0;#N/A,#N/A,FALSE,0;#N/A,#N/A,FALSE,0;#N/A,#N/A,FALSE,0;#N/A,#N/A,FALSE,0}</definedName>
    <definedName name="sdfsdf" hidden="1">{#VALUE!,#N/A,FALSE,0;#N/A,#N/A,FALSE,0;#N/A,#N/A,FALSE,0;#N/A,#N/A,FALSE,0;#N/A,#N/A,FALSE,0;#N/A,#N/A,FALSE,0;#N/A,#N/A,FALSE,0;#N/A,#N/A,FALSE,0;#N/A,#N/A,FALSE,0;#N/A,#N/A,FALSE,0;#N/A,#N/A,FALSE,0;#N/A,#N/A,FALSE,0}</definedName>
    <definedName name="SDFSDFSDFD" hidden="1">{#VALUE!,#N/A,FALSE,0;#N/A,#N/A,FALSE,0;#N/A,#N/A,FALSE,0;#N/A,#N/A,FALSE,0;#N/A,#N/A,FALSE,0;#N/A,#N/A,FALSE,0;#N/A,#N/A,FALSE,0;#N/A,#N/A,FALSE,0;#N/A,#N/A,FALSE,0;#N/A,#N/A,FALSE,0;#N/A,#N/A,FALSE,0;#N/A,#N/A,FALSE,0}</definedName>
    <definedName name="sdit"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sdsds"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se" hidden="1">{#N/A,#N/A,FALSE,"maff_h1";#N/A,#N/A,FALSE,"maff_h2";#N/A,#N/A,FALSE,"maff_h3";#N/A,#N/A,FALSE,"maff_h4";#N/A,#N/A,FALSE,"maff_h5";#N/A,#N/A,FALSE,"maff_h6";#N/A,#N/A,FALSE,"maff_h7"}</definedName>
    <definedName name="sed"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SEDA" hidden="1">{#N/A,#N/A,FALSE,"imalat_kesif";#N/A,#N/A,FALSE,"imalat_seviye";#N/A,#N/A,FALSE,"141";#N/A,#N/A,FALSE,"142";#N/A,#N/A,FALSE,"143";#N/A,#N/A,FALSE,"144";#N/A,#N/A,FALSE,"145";#N/A,#N/A,FALSE,"146";#N/A,#N/A,FALSE,"147";#N/A,#N/A,FALSE,"148";#N/A,#N/A,FALSE,"149"}</definedName>
    <definedName name="segdaf" hidden="1">{"isalehattı1icmal",#N/A,FALSE,"ihicm";"isalehattı2icmal",#N/A,FALSE,"ihicm";"isalehattı3icmal",#N/A,FALSE,"ihicm";"isalehattı4icmal",#N/A,FALSE,"ihicm";"isalehattı5icmal",#N/A,FALSE,"ihicm";"isalehattı6icmal",#N/A,FALSE,"ihicm";"isalehattı7icmal",#N/A,FALSE,"ihicm";"isalehattı8icmal",#N/A,FALSE,"ihicm";"isalehattı9icmal",#N/A,FALSE,"ihicm";"isalehattı10icmal",#N/A,FALSE,"ihicm"}</definedName>
    <definedName name="Services2" hidden="1">{#N/A,#N/A,FALSE,"Pricing";#N/A,#N/A,FALSE,"Summary";#N/A,#N/A,FALSE,"CompProd";#N/A,#N/A,FALSE,"CompJobhrs";#N/A,#N/A,FALSE,"Escalation";#N/A,#N/A,FALSE,"Contingency";#N/A,#N/A,FALSE,"GM";#N/A,#N/A,FALSE,"CompWage";#N/A,#N/A,FALSE,"costSum"}</definedName>
    <definedName name="sfdg"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sffff" hidden="1">{#N/A,#N/A,FALSE,"SumD";#N/A,#N/A,FALSE,"ElecD";#N/A,#N/A,FALSE,"MechD";#N/A,#N/A,FALSE,"GeotD";#N/A,#N/A,FALSE,"PrcsD";#N/A,#N/A,FALSE,"TunnD";#N/A,#N/A,FALSE,"CivlD";#N/A,#N/A,FALSE,"NtwkD";#N/A,#N/A,FALSE,"EstgD";#N/A,#N/A,FALSE,"PEngD"}</definedName>
    <definedName name="sfsadf"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SGWg" hidden="1">{#N/A,#N/A,FALSE,"SUMMARY 4a";#N/A,#N/A,FALSE,"GBA 4b";#N/A,#N/A,FALSE,"TENANT 4c";#N/A,#N/A,FALSE,"BUDGET DETAIL";#N/A,#N/A,FALSE,"PRO FORMA"}</definedName>
    <definedName name="si" hidden="1">{#N/A,#N/A,FALSE,"2 Nolu Hak.";#N/A,#N/A,FALSE,"3 Nolu Hak.";#N/A,#N/A,FALSE,"4 Nolu Hak. ";#N/A,#N/A,FALSE,"5 Nolu Hak.";#N/A,#N/A,FALSE,"6 Nolu Hak.";#N/A,#N/A,FALSE,"7 Nolu Hak. ";#N/A,#N/A,FALSE,"8 Nolu Hak.";#N/A,#N/A,FALSE,"TESBİT";#N/A,#N/A,FALSE,"9 Nolu Hak.";#N/A,#N/A,FALSE,"10 Nolu Hak.";#N/A,#N/A,FALSE,"11 Nolu Hak.";#N/A,#N/A,FALSE,"12 Nolu Hak.";#N/A,#N/A,FALSE,"Fiyat Farkı İcm.";#N/A,#N/A,FALSE,"Demir Mik.";#N/A,#N/A,FALSE,"Demir Fiy.Farkı";#N/A,#N/A,FALSE,"Çim.Mik. ";#N/A,#N/A,FALSE,"Çim.Fiy.Farkı";#N/A,#N/A,FALSE," Akar.Mik.";#N/A,#N/A,FALSE,".Akar.Fiy.Farkı";#N/A,#N/A,FALSE,"MFFE.MİK.";#N/A,#N/A,FALSE,"Birim  miktarlar(1)";#N/A,#N/A,FALSE,"Birim  miktarlar (2)";#N/A,#N/A,FALSE,"Birim  miktarlar (3)";#N/A,#N/A,FALSE,"Birim  miktarlar (4)";#N/A,#N/A,FALSE,"Birim  miktarlar (5)";#N/A,#N/A,FALSE,"Birim  miktarlar (6)";#N/A,#N/A,FALSE,"Birim  miktarlar (7)";#N/A,#N/A,FALSE,"Birim  miktarlar (8)";#N/A,#N/A,FALSE,"Birim  miktarlar (9)";#N/A,#N/A,FALSE,"Birim  miktarlar (10)";#N/A,#N/A,FALSE,"Birim  miktarlar (11)"}</definedName>
    <definedName name="SIGOREMK" localSheetId="4">#REF!</definedName>
    <definedName name="SIGOREMK">#REF!</definedName>
    <definedName name="SIGORISVCAL" localSheetId="4">#REF!</definedName>
    <definedName name="SIGORISVCAL">#REF!</definedName>
    <definedName name="SIGORISVEMK" localSheetId="4">#REF!</definedName>
    <definedName name="SIGORISVEMK">#REF!</definedName>
    <definedName name="SIGORNOR" localSheetId="4">#REF!</definedName>
    <definedName name="SIGORNOR">#REF!</definedName>
    <definedName name="SIGTAV" localSheetId="4">#REF!</definedName>
    <definedName name="SIGTAV">#REF!</definedName>
    <definedName name="SIGTAV_USD" localSheetId="4">#REF!</definedName>
    <definedName name="SIGTAV_USD">#REF!</definedName>
    <definedName name="Slicer_dec">#N/A</definedName>
    <definedName name="Slicer_pa">#N/A</definedName>
    <definedName name="Slicer_Scope">#N/A</definedName>
    <definedName name="Slicer_Status__EndofApril">#N/A</definedName>
    <definedName name="Slicer_t">#N/A</definedName>
    <definedName name="solver_adj" localSheetId="4" hidden="1">[29]Sheet1!#REF!,[29]Sheet1!#REF!</definedName>
    <definedName name="solver_adj" hidden="1">[29]Sheet1!#REF!,[29]Sheet1!#REF!</definedName>
    <definedName name="solver_lin" hidden="1">0</definedName>
    <definedName name="solver_num" hidden="1">0</definedName>
    <definedName name="solver_rel10" hidden="1">2</definedName>
    <definedName name="solver_rel11" hidden="1">2</definedName>
    <definedName name="solver_rel5" hidden="1">2</definedName>
    <definedName name="solver_rel6" hidden="1">2</definedName>
    <definedName name="solver_rel7" hidden="1">2</definedName>
    <definedName name="solver_rel8" hidden="1">2</definedName>
    <definedName name="solver_rel9" hidden="1">2</definedName>
    <definedName name="solver_rhs10" hidden="1">315430</definedName>
    <definedName name="solver_rhs11" hidden="1">284920</definedName>
    <definedName name="solver_tmp" localSheetId="4" hidden="1">[29]Sheet1!#REF!,[29]Sheet1!#REF!</definedName>
    <definedName name="solver_tmp" hidden="1">[29]Sheet1!#REF!,[29]Sheet1!#REF!</definedName>
    <definedName name="solver_typ" hidden="1">3</definedName>
    <definedName name="solver_val" hidden="1">22000000000</definedName>
    <definedName name="SORT1" localSheetId="4" hidden="1">#REF!</definedName>
    <definedName name="SORT1" hidden="1">#REF!</definedName>
    <definedName name="SOSYAR" localSheetId="4">#REF!</definedName>
    <definedName name="SOSYAR">#REF!</definedName>
    <definedName name="şp" hidden="1">{"mekanik1icmal",#N/A,FALSE,"mkticm";"mekanik2icmal",#N/A,FALSE,"mkticm";"mekanik3icmal",#N/A,FALSE,"mkticm"}</definedName>
    <definedName name="SRGAWG" hidden="1">{#N/A,#N/A,FALSE,"içind";#N/A,#N/A,FALSE,"ön_kapak";#N/A,#N/A,FALSE,"taahhuk";#N/A,#N/A,FALSE,"hak_rapor";#N/A,#N/A,FALSE,"temın";#N/A,#N/A,FALSE,"icmal";#N/A,#N/A,FALSE,"fat_mlz_ihz";#N/A,#N/A,FALSE,"sözleş_fiyatf";#N/A,#N/A,FALSE,"proje_bedeli";#N/A,#N/A,FALSE,"gün dol hes";#N/A,#N/A,FALSE,"ihz. icmal";#N/A,#N/A,FALSE,"bazhakson_faturalı";#N/A,#N/A,FALSE,"baz_faturalı";#N/A,#N/A,FALSE,"inş_iç_ihz";#N/A,#N/A,FALSE,"inş_ihz_tut";#N/A,#N/A,FALSE,"tünel_er";#N/A,#N/A,FALSE,"incehasır_er";#N/A,#N/A,FALSE,"kalınhasır_er";#N/A,#N/A,FALSE,"incedüzdemir_er";#N/A,#N/A,FALSE,"kalındemir_er";#N/A,#N/A,FALSE,"incedemir_er";#N/A,#N/A,FALSE,"gazbeton_er_13.5";#N/A,#N/A,FALSE,"gazbeton_er_8.5";#N/A,#N/A,FALSE,"foam_er";#N/A,#N/A,FALSE,"fayans_er";#N/A,#N/A,FALSE,"seramik_er";#N/A,#N/A,FALSE,"inş_dış_ihz";#N/A,#N/A,FALSE,"sıhhi_iç_ihz";#N/A,#N/A,FALSE,"sıhhi_ihz_tut ";#N/A,#N/A,FALSE,"müş_iç_ihz";#N/A,#N/A,FALSE,"müş_iç_er";#N/A,#N/A,FALSE,"müşterek_ihz_tut ";#N/A,#N/A,FALSE,"kal_iç_ihz ";#N/A,#N/A,FALSE,"kalorifer_ihz_tut";#N/A,#N/A,FALSE,"doğalgaz_iç_ihz";#N/A,#N/A,FALSE,"doğalgaz_ihz_tut";#N/A,#N/A,FALSE,"elektrık_iç_ihz 1-2";#N/A,#N/A,FALSE,"elektrık_ihz_tut";#N/A,#N/A,FALSE,"ılan";#N/A,#N/A,FALSE,"ilan_tut"}</definedName>
    <definedName name="ss" hidden="1">{#N/A,#N/A,FALSE,"imalat_keşif";#N/A,#N/A,FALSE,"imalat_seviye";#N/A,#N/A,FALSE,"141";#N/A,#N/A,FALSE,"142";#N/A,#N/A,FALSE,"143";#N/A,#N/A,FALSE,"144";#N/A,#N/A,FALSE,"145";#N/A,#N/A,FALSE,"146";#N/A,#N/A,FALSE,"147";#N/A,#N/A,FALSE,"148";#N/A,#N/A,FALSE,"149"}</definedName>
    <definedName name="SSS" hidden="1">{#N/A,#N/A,FALSE,"ihz. icmal";#N/A,#N/A,FALSE,"avans";#N/A,#N/A,FALSE,"mal_FF_icm";#N/A,#N/A,FALSE,"fat_ihz";#N/A,#N/A,FALSE,"söz_fiy_fark";#N/A,#N/A,FALSE,"kap2"}</definedName>
    <definedName name="sssa" hidden="1">{#N/A,#N/A,FALSE,"ihz. icmal";#N/A,#N/A,FALSE,"avans";#N/A,#N/A,FALSE,"mal_FF_icm";#N/A,#N/A,FALSE,"fat_ihz";#N/A,#N/A,FALSE,"söz_fiy_fark";#N/A,#N/A,FALSE,"kap2"}</definedName>
    <definedName name="ssshhh" hidden="1">{#N/A,#N/A,FALSE,"SumG";#N/A,#N/A,FALSE,"ElecG";#N/A,#N/A,FALSE,"MechG";#N/A,#N/A,FALSE,"GeotG";#N/A,#N/A,FALSE,"PrcsG";#N/A,#N/A,FALSE,"TunnG";#N/A,#N/A,FALSE,"CivlG";#N/A,#N/A,FALSE,"NtwkG";#N/A,#N/A,FALSE,"EstgG";#N/A,#N/A,FALSE,"PEngG"}</definedName>
    <definedName name="ssss" hidden="1">{#N/A,#N/A,FALSE,"HAK.İCMAL";#N/A,#N/A,FALSE,"İCMAL";#N/A,#N/A,FALSE,"İML.İCMAL";#N/A,#N/A,FALSE,"C 2";#N/A,#N/A,FALSE,"C 1";#N/A,#N/A,FALSE,"BK2";#N/A,#N/A,FALSE,"BK1";#N/A,#N/A,FALSE,"B 2";#N/A,#N/A,FALSE,"B 1";#N/A,#N/A,FALSE,"A 2";#N/A,#N/A,FALSE,"M.T.İHZ.Ş.İ.2";#N/A,#N/A,FALSE,"A 1";#N/A,#N/A,FALSE,"İHZ.İCMAL";#N/A,#N/A,FALSE,"M.T.İHZ.Ş.İ.";#N/A,#N/A,FALSE,"K.T.İHZ.Ş.İ.";#N/A,#N/A,FALSE,"S.T.İHZ.Ş.İ.";#N/A,#N/A,FALSE,"İHZ.KES.";#N/A,#N/A,FALSE,"İ.İHZ.Ş.İ.";#N/A,#N/A,FALSE,"İhz.Erime";#N/A,#N/A,FALSE,"F.F.İCMAL"}</definedName>
    <definedName name="şşşş" hidden="1">{"çewre1icmal",#N/A,FALSE,"çticm";"çewre2icmal",#N/A,FALSE,"çticm"}</definedName>
    <definedName name="sssss" hidden="1">#N/A</definedName>
    <definedName name="ssssss" hidden="1">{#N/A,#N/A,FALSE,"k1";#N/A,#N/A,FALSE,"fihrist";#N/A,#N/A,FALSE,"1";#N/A,#N/A,FALSE,"2";#N/A,#N/A,FALSE,"3";#N/A,#N/A,FALSE,"4";#N/A,#N/A,FALSE,"6.10";#N/A,#N/A,FALSE,"6.20";#N/A,#N/A,FALSE,"6.21(Yolnakliye)";#N/A,#N/A,FALSE,"7.10";#N/A,#N/A,FALSE,"7.20";#N/A,#N/A,FALSE,"7.30";#N/A,#N/A,FALSE,"7.31";#N/A,#N/A,FALSE,"8.10";#N/A,#N/A,FALSE,"8.21";#N/A,#N/A,FALSE,"8.22";#N/A,#N/A,FALSE,"9.10";#N/A,#N/A,FALSE,"9.21";#N/A,#N/A,FALSE,"9.22";#N/A,#N/A,FALSE,"9.23";#N/A,#N/A,FALSE,"11.10";#N/A,#N/A,FALSE,"11.20";#N/A,#N/A,FALSE,"11.21";#N/A,#N/A,FALSE,"11.22";#N/A,#N/A,FALSE,"12.10";#N/A,#N/A,FALSE,"12.20";#N/A,#N/A,FALSE,"12.22(arıtma nak)";#N/A,#N/A,FALSE,"13.1";#N/A,#N/A,FALSE,"13.1";#N/A,#N/A,FALSE,"13.21";#N/A,#N/A,FALSE,"14.1";#N/A,#N/A,FALSE,"14.2"}</definedName>
    <definedName name="SSSSSSSS" hidden="1">{#N/A,#N/A,FALSE,"ihz. icmal";#N/A,#N/A,FALSE,"avans";#N/A,#N/A,FALSE,"mal_FF_icm";#N/A,#N/A,FALSE,"fat_ihz";#N/A,#N/A,FALSE,"söz_fiy_fark";#N/A,#N/A,FALSE,"kap2"}</definedName>
    <definedName name="START">'[1]HUD YOLU DUVAR 8 MT'!$R$20</definedName>
    <definedName name="StartYear" localSheetId="4">#REF!</definedName>
    <definedName name="StartYear">#REF!</definedName>
    <definedName name="supply" hidden="1">'[30]AOP Summary-2'!$A$2:$A$14</definedName>
    <definedName name="SÜRE">'[22]DL-E'!$B$3</definedName>
    <definedName name="susan" localSheetId="4" hidden="1">[12]sal!#REF!</definedName>
    <definedName name="susan" hidden="1">[12]sal!#REF!</definedName>
    <definedName name="Swadlincote" hidden="1">{#N/A,#N/A,FALSE,"Extension Title";#N/A,#N/A,FALSE,"Extensions Main";#N/A,#N/A,FALSE,"Christchurst";#N/A,#N/A,FALSE,"Larkfield Extension";#N/A,#N/A,FALSE,"Taunton";#N/A,#N/A,FALSE,"Farlington";#N/A,#N/A,FALSE,"Sidney Street";#N/A,#N/A,FALSE,"Tamworth";#N/A,#N/A,FALSE,"New Build Main"}</definedName>
    <definedName name="swe"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sww" hidden="1">{#N/A,#N/A,FALSE,"elk_iç_er";#N/A,#N/A,FALSE,"elk_iç_tut";#N/A,#N/A,FALSE,"elk_iç_ihz"}</definedName>
    <definedName name="t"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taa" hidden="1">{#N/A,#N/A,FALSE,"ATIKSU_HAT_ICMAL";#N/A,#N/A,FALSE,"ATIKSU_236 (1)";#N/A,#N/A,FALSE,"ATIKSU_236 (2)";#N/A,#N/A,FALSE,"ATIKSU_236 (3)";#N/A,#N/A,FALSE,"ATIKSU_238 (1)";#N/A,#N/A,FALSE,"ATIKSU_238 (2)";#N/A,#N/A,FALSE,"ATIKSU_244 (1)";#N/A,#N/A,FALSE,"ATIKSU_244 (2)";#N/A,#N/A,FALSE,"ATIKSU_245 (1)";#N/A,#N/A,FALSE,"ATIKSU_245 (2)";#N/A,#N/A,FALSE,"ATIKSU_246 (1)";#N/A,#N/A,FALSE,"ATIKSU_246 (2)";#N/A,#N/A,FALSE,"ATIKSU_246 (3)"}</definedName>
    <definedName name="taN" hidden="1">{#N/A,#N/A,FALSE,"parsel_atıksu_icmal";#N/A,#N/A,FALSE,"parsel_atıksu 236";#N/A,#N/A,FALSE,"parsel_atıksu 238";#N/A,#N/A,FALSE,"parsel_atıksu 244";#N/A,#N/A,FALSE,"parsel_atıksu 245";#N/A,#N/A,FALSE,"parsel_atıksu 246"}</definedName>
    <definedName name="taNJU" hidden="1">{#N/A,#N/A,FALSE,"ATIKSU_HAT_ICMAL";#N/A,#N/A,FALSE,"ATIKSU_236 (1)";#N/A,#N/A,FALSE,"ATIKSU_236 (2)";#N/A,#N/A,FALSE,"ATIKSU_236 (3)";#N/A,#N/A,FALSE,"ATIKSU_238 (1)";#N/A,#N/A,FALSE,"ATIKSU_238 (2)";#N/A,#N/A,FALSE,"ATIKSU_244 (1)";#N/A,#N/A,FALSE,"ATIKSU_244 (2)";#N/A,#N/A,FALSE,"ATIKSU_245 (1)";#N/A,#N/A,FALSE,"ATIKSU_245 (2)";#N/A,#N/A,FALSE,"ATIKSU_246 (1)";#N/A,#N/A,FALSE,"ATIKSU_246 (2)";#N/A,#N/A,FALSE,"ATIKSU_246 (3)"}</definedName>
    <definedName name="TASK" localSheetId="4">#REF!</definedName>
    <definedName name="TASK">#REF!</definedName>
    <definedName name="TASKPRED" localSheetId="4">#REF!</definedName>
    <definedName name="TASKPRED">#REF!</definedName>
    <definedName name="temp" hidden="1">{"'Break down'!$A$4"}</definedName>
    <definedName name="TemplatePrintArea" localSheetId="4">#REF!</definedName>
    <definedName name="TemplatePrintArea">#REF!</definedName>
    <definedName name="TEST">'[1]HUD YOLU DUVAR 8 MT'!$R$5</definedName>
    <definedName name="TextRefCopyRangeCount" hidden="1">4</definedName>
    <definedName name="tg"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tgb" hidden="1">{"suhaznesi1fiyat",#N/A,FALSE,"shfiyat";"suhaznesi2fiyat",#N/A,FALSE,"shfiyat"}</definedName>
    <definedName name="tgvvcxsd" hidden="1">{"trafo1icmal",#N/A,FALSE,"trafoicmal";"trafo2icmal",#N/A,FALSE,"trafoicmal"}</definedName>
    <definedName name="Therion" hidden="1">{#N/A,#N/A,TRUE,"Prog. Overview Strategic Input";#N/A,#N/A,TRUE,"Program Overview Financials";#N/A,#N/A,TRUE,"Technology Summary Input";#N/A,#N/A,TRUE,"Mkt &amp; Sales Summary Input";#N/A,#N/A,TRUE,"Delivery Summary Input";#N/A,#N/A,TRUE,"Revenue Assump Input";#N/A,#N/A,TRUE,"Financial Summary"}</definedName>
    <definedName name="TITLE" localSheetId="4">#REF!</definedName>
    <definedName name="TITLE">#REF!</definedName>
    <definedName name="Title1" localSheetId="4">#REF!</definedName>
    <definedName name="Title1">#REF!</definedName>
    <definedName name="tmp" hidden="1">{"'Break down'!$A$4"}</definedName>
    <definedName name="top_abone">'[18]1995_but'!$O$37</definedName>
    <definedName name="top_amort">'[18]1995_but'!$O$27</definedName>
    <definedName name="top_ay" localSheetId="4">[18]is_prog!#REF!</definedName>
    <definedName name="top_ay">[18]is_prog!#REF!</definedName>
    <definedName name="top_bağış">'[18]1995_but'!$O$57</definedName>
    <definedName name="top_bol_payı">'[18]1995_but'!$O$61</definedName>
    <definedName name="top_diger_gid">'[18]1995_but'!$O$47</definedName>
    <definedName name="top_dir_gid">'[18]1995_but'!$O$29</definedName>
    <definedName name="top_dir_iş">'[18]1995_but'!$O$19</definedName>
    <definedName name="top_dir_makina">'[18]1995_but'!$O$23</definedName>
    <definedName name="top_dir_malzeme">'[18]1995_but'!$O$17</definedName>
    <definedName name="top_dir_per_say">'[18]1995_but'!$O$88</definedName>
    <definedName name="top_dir_taseron">'[18]1995_but'!$O$21</definedName>
    <definedName name="top_diş_faydalar">'[18]1995_but'!$O$55</definedName>
    <definedName name="top_end_gid">'[18]1995_but'!$O$67</definedName>
    <definedName name="top_end_işç">'[18]1995_but'!$O$31</definedName>
    <definedName name="top_end_makina">'[18]1995_but'!$O$43</definedName>
    <definedName name="top_end_per_say">'[18]1995_but'!$O$90</definedName>
    <definedName name="top_fayda">'[18]1995_but'!$O$45</definedName>
    <definedName name="top_finans">'[18]1995_but'!$O$51</definedName>
    <definedName name="Top_gel">'[18]1995_but'!$O$11</definedName>
    <definedName name="Top_gel_1">'[18]1995_but'!$C$11</definedName>
    <definedName name="Top_gel_10">'[18]1995_but'!$L$11</definedName>
    <definedName name="Top_gel_11">'[18]1995_but'!$M$11</definedName>
    <definedName name="Top_gel_12">'[18]1995_but'!$N$11</definedName>
    <definedName name="Top_gel_2">'[18]1995_but'!$D$11</definedName>
    <definedName name="Top_gel_3">'[18]1995_but'!$E$11</definedName>
    <definedName name="Top_gel_4">'[18]1995_but'!$F$11</definedName>
    <definedName name="Top_gel_5">'[18]1995_but'!$G$11</definedName>
    <definedName name="Top_gel_6">'[18]1995_but'!$H$11</definedName>
    <definedName name="Top_gel_7">'[18]1995_but'!$I$11</definedName>
    <definedName name="Top_gel_8">'[18]1995_but'!$J$11</definedName>
    <definedName name="Top_gel_9">'[18]1995_but'!$K$11</definedName>
    <definedName name="top_gid">'[18]1995_but'!$O$72</definedName>
    <definedName name="top_gid_1">'[18]1995_but'!$C$72</definedName>
    <definedName name="top_gid_10">'[18]1995_but'!$L$72</definedName>
    <definedName name="top_gid_11">'[18]1995_but'!$M$72</definedName>
    <definedName name="top_gid_12">'[18]1995_but'!$N$72</definedName>
    <definedName name="top_gid_2">'[18]1995_but'!$D$72</definedName>
    <definedName name="top_gid_3">'[18]1995_but'!$E$72</definedName>
    <definedName name="top_gid_4">'[18]1995_but'!$F$72</definedName>
    <definedName name="top_gid_5">'[18]1995_but'!$G$72</definedName>
    <definedName name="top_gid_6">'[18]1995_but'!$H$72</definedName>
    <definedName name="top_gid_7">'[18]1995_but'!$I$72</definedName>
    <definedName name="top_gid_8">'[18]1995_but'!$J$72</definedName>
    <definedName name="top_gid_9">'[18]1995_but'!$K$72</definedName>
    <definedName name="top_ilk_mad">'[18]1995_but'!$O$15</definedName>
    <definedName name="top_ir_gid">'[18]1995_but'!$O$29</definedName>
    <definedName name="top_kar">'[18]1995_but'!$O$77</definedName>
    <definedName name="top_kar_oran">'[18]1995_but'!$O$79</definedName>
    <definedName name="top_kog">'[18]1995_but'!$O$35</definedName>
    <definedName name="top_kog_1">'[18]1995_but'!$O$35</definedName>
    <definedName name="top_kog_2">'[18]1995_but'!$O$37</definedName>
    <definedName name="top_mt_payı">'[18]1995_but'!$O$59</definedName>
    <definedName name="top_per_say">'[18]1995_but'!$O$96</definedName>
    <definedName name="top_pig">'[18]1995_but'!$O$33</definedName>
    <definedName name="top_res_harç">'[18]1995_but'!$O$49</definedName>
    <definedName name="top_staf_per">'[18]1995_but'!$O$92</definedName>
    <definedName name="top_tanıtım">'[18]1995_but'!$O$41</definedName>
    <definedName name="top_tas_per">'[18]1995_but'!$O$94</definedName>
    <definedName name="Topaz2_PL" hidden="1">{#N/A,#N/A,TRUE,"Prog. Overview Strategic Input";#N/A,#N/A,TRUE,"Program Overview Financials";#N/A,#N/A,TRUE,"Technology Summary Input";#N/A,#N/A,TRUE,"Mkt &amp; Sales Summary Input";#N/A,#N/A,TRUE,"Delivery Summary Input";#N/A,#N/A,TRUE,"Revenue Assump Input";#N/A,#N/A,TRUE,"Financial Summary"}</definedName>
    <definedName name="TOPLAM" localSheetId="4">#REF!</definedName>
    <definedName name="TOPLAM">#REF!</definedName>
    <definedName name="Toplam_gelir">'[18]1995_but'!$A$11</definedName>
    <definedName name="TotalAssets">[27]Caclulations!$D$8</definedName>
    <definedName name="TotalLiabilities">[27]Caclulations!$D$11</definedName>
    <definedName name="tpo_hukuk">'[18]1995_but'!$O$39</definedName>
    <definedName name="tpo_kog_3">'[18]1995_but'!$O$41</definedName>
    <definedName name="tpo_staf_kira">'[18]1995_but'!$O$25</definedName>
    <definedName name="tr" hidden="1">{#N/A,#N/A,FALSE,"kal_iç_ihz";#N/A,#N/A,FALSE,"kal_iç_er";#N/A,#N/A,FALSE,"kal_iç_tut"}</definedName>
    <definedName name="trwtewer" hidden="1">{#VALUE!,#N/A,TRUE,0;#N/A,#N/A,TRUE,0;#N/A,#N/A,TRUE,0;#N/A,#N/A,TRUE,0;#N/A,#N/A,TRUE,0;#N/A,#N/A,TRUE,0;#N/A,#N/A,TRUE,0}</definedName>
    <definedName name="tt" hidden="1">{#VALUE!,#N/A,FALSE,0;#N/A,#N/A,FALSE,0;#N/A,#N/A,FALSE,0;#N/A,#N/A,FALSE,0;#N/A,#N/A,FALSE,0}</definedName>
    <definedName name="tttt" hidden="1">{#N/A,#N/A,TRUE,"ÝCMAL";#N/A,#N/A,TRUE,"25101CO";#N/A,#N/A,TRUE,"25102CO";#N/A,#N/A,TRUE,"25103CK";#N/A,#N/A,TRUE,"25104CO";#N/A,#N/A,TRUE,"25201BO";#N/A,#N/A,TRUE,"25202BO";#N/A,#N/A,TRUE,"25203BO";#N/A,#N/A,TRUE,"25204BO";#N/A,#N/A,TRUE,"25205BO";#N/A,#N/A,TRUE,"25206BO";#N/A,#N/A,TRUE,"25207BO";#N/A,#N/A,TRUE,"25208BO";#N/A,#N/A,TRUE,"25209BK";#N/A,#N/A,TRUE,"25301BO";#N/A,#N/A,TRUE,"25302BO";#N/A,#N/A,TRUE,"25303BO";#N/A,#N/A,TRUE,"25304BO";#N/A,#N/A,TRUE,"25305BO";#N/A,#N/A,TRUE,"25306BO";#N/A,#N/A,TRUE,"25307BK";#N/A,#N/A,TRUE,"25701CK";#N/A,#N/A,TRUE,"25702CO";#N/A,#N/A,TRUE,"25703BO";#N/A,#N/A,TRUE,"25704BO";#N/A,#N/A,TRUE,"25705BO";#N/A,#N/A,TRUE,"25801BO";#N/A,#N/A,TRUE,"25802BO";#N/A,#N/A,TRUE,"25803BO";#N/A,#N/A,TRUE,"25804CO";#N/A,#N/A,TRUE,"25805CK";#N/A,#N/A,TRUE,"25901CO";#N/A,#N/A,TRUE,"25902CK";#N/A,#N/A,TRUE,"25903CO";#N/A,#N/A,TRUE,"25904CO";#N/A,#N/A,TRUE,"25905CO";#N/A,#N/A,TRUE,"25906CO";#N/A,#N/A,TRUE,"25907CO";#N/A,#N/A,TRUE,"25908CO";#N/A,#N/A,TRUE,"25909CO";#N/A,#N/A,TRUE,"25910CK";#N/A,#N/A,TRUE,"26001CO";#N/A,#N/A,TRUE,"26002CO";#N/A,#N/A,TRUE,"26003CO";#N/A,#N/A,TRUE,"26004CK";#N/A,#N/A,TRUE,"26005CO";#N/A,#N/A,TRUE,"277301CO";#N/A,#N/A,TRUE,"277302CO";#N/A,#N/A,TRUE,"277303CO";#N/A,#N/A,TRUE,"277304CK";#N/A,#N/A,TRUE,"277305CO";#N/A,#N/A,TRUE,"277306CO";#N/A,#N/A,TRUE,"277401CO";#N/A,#N/A,TRUE,"277402CO";#N/A,#N/A,TRUE,"277403CO";#N/A,#N/A,TRUE,"277404CK";#N/A,#N/A,TRUE,"277405CO";#N/A,#N/A,TRUE,"277501CK";#N/A,#N/A,TRUE,"277502CO";#N/A,#N/A,TRUE,"277503CO"}</definedName>
    <definedName name="TURGUT" hidden="1">{"turbine",#N/A,FALSE,"Option"}</definedName>
    <definedName name="turgutac" hidden="1">{#N/A,#N/A,TRUE,"arnitower";#N/A,#N/A,TRUE,"arnigarage "}</definedName>
    <definedName name="tüt" hidden="1">{#N/A,#N/A,FALSE,0;#N/A,#N/A,FALSE,0;#N/A,#N/A,FALSE,0}</definedName>
    <definedName name="txtCustom1">#REF!</definedName>
    <definedName name="txtCustom2">#REF!</definedName>
    <definedName name="txtCustom3">#REF!</definedName>
    <definedName name="txtCustom4">#REF!</definedName>
    <definedName name="ty" hidden="1">{#N/A,#N/A,TRUE,"Cover";#N/A,#N/A,TRUE,"Conts";#N/A,#N/A,TRUE,"VOS";#N/A,#N/A,TRUE,"Warrington";#N/A,#N/A,TRUE,"Widnes"}</definedName>
    <definedName name="üa" hidden="1">{#VALUE!,#N/A,TRUE,0;#N/A,#N/A,TRUE,0;#N/A,#N/A,TRUE,0;#N/A,#N/A,TRUE,0;#N/A,#N/A,TRUE,0;#N/A,#N/A,TRUE,0;#N/A,#N/A,TRUE,0}</definedName>
    <definedName name="üaa"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uhb" hidden="1">{"terfi1icmal",#N/A,FALSE,"tericm";"terfi2icmal",#N/A,FALSE,"tericm";"terfi3icmal",#N/A,FALSE,"tericm"}</definedName>
    <definedName name="uııı" hidden="1">{#N/A,#N/A,FALSE,"kap1";#N/A,#N/A,FALSE,"kap2";#N/A,#N/A,FALSE,"avans";#N/A,#N/A,FALSE,"teminat_mektubu";#N/A,#N/A,FALSE,"söz_fiy_fark";#N/A,#N/A,FALSE,"fat_ihz";#N/A,#N/A,FALSE,"mal_FF_icm";#N/A,#N/A,FALSE,"çim_fiy_farkı";#N/A,#N/A,FALSE,"ihz. icmal";#N/A,#N/A,FALSE,"inş_iç_ihz";#N/A,#N/A,FALSE,"inş_iç_er";#N/A,#N/A,FALSE,"inş_iç_tut";#N/A,#N/A,FALSE,"inş_dış_ihz";#N/A,#N/A,FALSE,"inş_dış_tut";#N/A,#N/A,FALSE,"sıh_iç_ihz";#N/A,#N/A,FALSE,"sıh_iç_er";#N/A,#N/A,FALSE,"sıh_iç_tut";#N/A,#N/A,FALSE,"müş_iç_ihz";#N/A,#N/A,FALSE,"müş_iç_er";#N/A,#N/A,FALSE,"müş_iç_tut";#N/A,#N/A,FALSE,"kal_iç_ihz";#N/A,#N/A,FALSE,"kal_iç_er";#N/A,#N/A,FALSE,"kal_iç_tut";#N/A,#N/A,FALSE,"kal_dış_ihz";#N/A,#N/A,FALSE,"kal_dış_tut";#N/A,#N/A,FALSE,"elk_iç_ihz";#N/A,#N/A,FALSE,"elk_iç_er";#N/A,#N/A,FALSE,"elk_iç_tut"}</definedName>
    <definedName name="uııııı" hidden="1">{#N/A,#N/A,FALSE,"maff_h1";#N/A,#N/A,FALSE,"maff_h2";#N/A,#N/A,FALSE,"maff_h3";#N/A,#N/A,FALSE,"maff_h4";#N/A,#N/A,FALSE,"maff_h5";#N/A,#N/A,FALSE,"maff_h6";#N/A,#N/A,FALSE,"maff_h7"}</definedName>
    <definedName name="uıııuı"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uııuıu"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uıuı" hidden="1">{#N/A,#N/A,FALSE,"avans";#N/A,#N/A,FALSE,"teminat_mektubu";#N/A,#N/A,FALSE,"ihz. icmal";#N/A,#N/A,FALSE,"söz_fiy_fark";#N/A,#N/A,FALSE,"kap2";#N/A,#N/A,FALSE,"mal_FF_icm";#N/A,#N/A,FALSE,"kap1"}</definedName>
    <definedName name="uıuıuıuı" hidden="1">{#N/A,#N/A,FALSE,"95 YILI SAT-MAL";#N/A,#N/A,FALSE,"1995 CIRO";#N/A,#N/A,FALSE,"1994-1995 ÜRETİM KARŞ.";#N/A,#N/A,FALSE,"NAK.XLS";#N/A,#N/A,FALSE,"1995 NAKITBAKIYE";#N/A,#N/A,FALSE,"AYLIK ÜRETİM";#N/A,#N/A,FALSE,"AYLIK MALİYET";#N/A,#N/A,FALSE,"AYLIK M2";#N/A,#N/A,FALSE,"AYLIK ADAMSAAT";#N/A,#N/A,FALSE,"ÜRETİM";#N/A,#N/A,FALSE,"ÜRETİM MALİYETİ";#N/A,#N/A,FALSE,"M2 İMALAT";#N/A,#N/A,FALSE,"ADAM-SAAT TABLOSU";#N/A,#N/A,FALSE,"KREDİ TL"}</definedName>
    <definedName name="uj" hidden="1">{#N/A,#N/A,FALSE,"SumG";#N/A,#N/A,FALSE,"ElecG";#N/A,#N/A,FALSE,"MechG";#N/A,#N/A,FALSE,"GeotG";#N/A,#N/A,FALSE,"PrcsG";#N/A,#N/A,FALSE,"TunnG";#N/A,#N/A,FALSE,"CivlG";#N/A,#N/A,FALSE,"NtwkG";#N/A,#N/A,FALSE,"EstgG";#N/A,#N/A,FALSE,"PEngG"}</definedName>
    <definedName name="UJDH" hidden="1">{#N/A,#N/A,TRUE,"ÝCMAL";#N/A,#N/A,TRUE,"25101CO";#N/A,#N/A,TRUE,"25102CO";#N/A,#N/A,TRUE,"25103CK";#N/A,#N/A,TRUE,"25104CO";#N/A,#N/A,TRUE,"25201BO";#N/A,#N/A,TRUE,"25202BO";#N/A,#N/A,TRUE,"25203BO";#N/A,#N/A,TRUE,"25204BO";#N/A,#N/A,TRUE,"25205BO";#N/A,#N/A,TRUE,"25206BO";#N/A,#N/A,TRUE,"25207BO";#N/A,#N/A,TRUE,"25208BO";#N/A,#N/A,TRUE,"25209BK";#N/A,#N/A,TRUE,"25301BO";#N/A,#N/A,TRUE,"25302BO";#N/A,#N/A,TRUE,"25303BO";#N/A,#N/A,TRUE,"25304BO";#N/A,#N/A,TRUE,"25305BO";#N/A,#N/A,TRUE,"25306BO";#N/A,#N/A,TRUE,"25307BK";#N/A,#N/A,TRUE,"25701CK";#N/A,#N/A,TRUE,"25702CO";#N/A,#N/A,TRUE,"25703BO";#N/A,#N/A,TRUE,"25704BO";#N/A,#N/A,TRUE,"25705BO";#N/A,#N/A,TRUE,"25801BO";#N/A,#N/A,TRUE,"25802BO";#N/A,#N/A,TRUE,"25803BO";#N/A,#N/A,TRUE,"25804CO";#N/A,#N/A,TRUE,"25805CK";#N/A,#N/A,TRUE,"25901CO";#N/A,#N/A,TRUE,"25902CK";#N/A,#N/A,TRUE,"25903CO";#N/A,#N/A,TRUE,"25904CO";#N/A,#N/A,TRUE,"25905CO";#N/A,#N/A,TRUE,"25906CO";#N/A,#N/A,TRUE,"25907CO";#N/A,#N/A,TRUE,"25908CO";#N/A,#N/A,TRUE,"25909CO";#N/A,#N/A,TRUE,"25910CK";#N/A,#N/A,TRUE,"26001CO";#N/A,#N/A,TRUE,"26002CO";#N/A,#N/A,TRUE,"26003CO";#N/A,#N/A,TRUE,"26004CK";#N/A,#N/A,TRUE,"26005CO";#N/A,#N/A,TRUE,"277301CO";#N/A,#N/A,TRUE,"277302CO";#N/A,#N/A,TRUE,"277303CO";#N/A,#N/A,TRUE,"277304CK";#N/A,#N/A,TRUE,"277305CO";#N/A,#N/A,TRUE,"277306CO";#N/A,#N/A,TRUE,"277401CO";#N/A,#N/A,TRUE,"277402CO";#N/A,#N/A,TRUE,"277403CO";#N/A,#N/A,TRUE,"277404CK";#N/A,#N/A,TRUE,"277405CO";#N/A,#N/A,TRUE,"277501CK";#N/A,#N/A,TRUE,"277502CO";#N/A,#N/A,TRUE,"277503CO"}</definedName>
    <definedName name="ujm" hidden="1">{"terfi1fiyat",#N/A,FALSE,"terfiyat";"terfi2fiyat",#N/A,FALSE,"terfiyat"}</definedName>
    <definedName name="ulul"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ünsal"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USD">'[22]Y-SUM'!$C$42</definedName>
    <definedName name="USERDATA" localSheetId="4">#REF!</definedName>
    <definedName name="USERDATA">#REF!</definedName>
    <definedName name="ütk"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ütkm"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uuı" hidden="1">{#N/A,#N/A,FALSE,"inş_iç_ihz";#N/A,#N/A,FALSE,"inş_iç_er";#N/A,#N/A,FALSE,"inş_iç_tut"}</definedName>
    <definedName name="uuııı" hidden="1">{#N/A,#N/A,FALSE,"kal_iç_ihz";#N/A,#N/A,FALSE,"kal_iç_er";#N/A,#N/A,FALSE,"kal_iç_tut"}</definedName>
    <definedName name="uuıyy" hidden="1">{#VALUE!,#N/A,FALSE,0;#N/A,#N/A,FALSE,0;#N/A,#N/A,FALSE,0;#N/A,#N/A,FALSE,0;#N/A,#N/A,FALSE,0;#N/A,#N/A,FALSE,0;#N/A,#N/A,FALSE,0;#N/A,#N/A,FALSE,0;#N/A,#N/A,FALSE,0;#N/A,#N/A,FALSE,0;#N/A,#N/A,FALSE,0}</definedName>
    <definedName name="uuu"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uuuı" hidden="1">{#N/A,#N/A,FALSE,"imalat_kesif";#N/A,#N/A,FALSE,"imalat_seviye";#N/A,#N/A,FALSE,"141";#N/A,#N/A,FALSE,"142";#N/A,#N/A,FALSE,"143";#N/A,#N/A,FALSE,"144";#N/A,#N/A,FALSE,"145";#N/A,#N/A,FALSE,"146";#N/A,#N/A,FALSE,"147";#N/A,#N/A,FALSE,"148";#N/A,#N/A,FALSE,"149"}</definedName>
    <definedName name="uuuııu" hidden="1">{#N/A,#N/A,FALSE,"müş_iç_ihz";#N/A,#N/A,FALSE,"müş_iç_er";#N/A,#N/A,FALSE,"müş_iç_tut"}</definedName>
    <definedName name="uuuuııuıı"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uy" hidden="1">{#VALUE!,#N/A,TRUE,0;#N/A,#N/A,TRUE,0;#N/A,#N/A,TRUE,0;#N/A,#N/A,TRUE,0;#N/A,#N/A,TRUE,0;#N/A,#N/A,TRUE,0;#N/A,#N/A,TRUE,0}</definedName>
    <definedName name="UYI" hidden="1">{#N/A,#N/A,FALSE,"elk_iç_er";#N/A,#N/A,FALSE,"elk_iç_tut";#N/A,#N/A,FALSE,"elk_iç_ihz"}</definedName>
    <definedName name="uyıııı"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uyyuı"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v"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Variation" hidden="1">{#N/A,#N/A,FALSE,"SumD";#N/A,#N/A,FALSE,"ElecD";#N/A,#N/A,FALSE,"MechD";#N/A,#N/A,FALSE,"GeotD";#N/A,#N/A,FALSE,"PrcsD";#N/A,#N/A,FALSE,"TunnD";#N/A,#N/A,FALSE,"CivlD";#N/A,#N/A,FALSE,"NtwkD";#N/A,#N/A,FALSE,"EstgD";#N/A,#N/A,FALSE,"PEngD"}</definedName>
    <definedName name="vbcvbv" hidden="1">{#N/A,#N/A,FALSE,"Extension Title";#N/A,#N/A,FALSE,"Extensions Main";#N/A,#N/A,FALSE,"Christchurst";#N/A,#N/A,FALSE,"Larkfield Extension";#N/A,#N/A,FALSE,"Taunton";#N/A,#N/A,FALSE,"Farlington";#N/A,#N/A,FALSE,"Sidney Street";#N/A,#N/A,FALSE,"Tamworth";#N/A,#N/A,FALSE,"New Build Main"}</definedName>
    <definedName name="VERDIL1" localSheetId="4">#REF!</definedName>
    <definedName name="VERDIL1">#REF!</definedName>
    <definedName name="VERDIL1_USD" localSheetId="4">#REF!</definedName>
    <definedName name="VERDIL1_USD">#REF!</definedName>
    <definedName name="VERDIL2" localSheetId="4">#REF!</definedName>
    <definedName name="VERDIL2">#REF!</definedName>
    <definedName name="VERDIL2_USD" localSheetId="4">#REF!</definedName>
    <definedName name="VERDIL2_USD">#REF!</definedName>
    <definedName name="VERDIL3" localSheetId="4">#REF!</definedName>
    <definedName name="VERDIL3">#REF!</definedName>
    <definedName name="VERDIL3_USD" localSheetId="4">#REF!</definedName>
    <definedName name="VERDIL3_USD">#REF!</definedName>
    <definedName name="VERDIL4" localSheetId="4">#REF!</definedName>
    <definedName name="VERDIL4">#REF!</definedName>
    <definedName name="VERDIL4_USD" localSheetId="4">#REF!</definedName>
    <definedName name="VERDIL4_USD">#REF!</definedName>
    <definedName name="VERDIL5" localSheetId="4">#REF!</definedName>
    <definedName name="VERDIL5">#REF!</definedName>
    <definedName name="VERDIL5_USD" localSheetId="4">#REF!</definedName>
    <definedName name="VERDIL5_USD">#REF!</definedName>
    <definedName name="VERDIL6" localSheetId="4">#REF!</definedName>
    <definedName name="VERDIL6">#REF!</definedName>
    <definedName name="VERDIL6_USD" localSheetId="4">#REF!</definedName>
    <definedName name="VERDIL6_USD">#REF!</definedName>
    <definedName name="VEROR1" localSheetId="4">#REF!</definedName>
    <definedName name="VEROR1">#REF!</definedName>
    <definedName name="VEROR1_USD" localSheetId="4">#REF!</definedName>
    <definedName name="VEROR1_USD">#REF!</definedName>
    <definedName name="VEROR2" localSheetId="4">#REF!</definedName>
    <definedName name="VEROR2">#REF!</definedName>
    <definedName name="VEROR2_USD" localSheetId="4">#REF!</definedName>
    <definedName name="VEROR2_USD">#REF!</definedName>
    <definedName name="VEROR3" localSheetId="4">#REF!</definedName>
    <definedName name="VEROR3">#REF!</definedName>
    <definedName name="VEROR3_USD" localSheetId="4">#REF!</definedName>
    <definedName name="VEROR3_USD">#REF!</definedName>
    <definedName name="VEROR4" localSheetId="4">#REF!</definedName>
    <definedName name="VEROR4">#REF!</definedName>
    <definedName name="VEROR4_USD" localSheetId="4">#REF!</definedName>
    <definedName name="VEROR4_USD">#REF!</definedName>
    <definedName name="VEROR5" localSheetId="4">#REF!</definedName>
    <definedName name="VEROR5">#REF!</definedName>
    <definedName name="VEROR5_USD" localSheetId="4">#REF!</definedName>
    <definedName name="VEROR5_USD">#REF!</definedName>
    <definedName name="VEROR6" localSheetId="4">#REF!</definedName>
    <definedName name="VEROR6">#REF!</definedName>
    <definedName name="VEROR6_USD" localSheetId="4">#REF!</definedName>
    <definedName name="VEROR6_USD">#REF!</definedName>
    <definedName name="vfvfv" hidden="1">{#N/A,#N/A,FALSE,"Broker Sheet";#N/A,#N/A,FALSE,"Exec.Summary";#N/A,#N/A,FALSE,"Argus Cash Flow";#N/A,#N/A,FALSE,"SPF";#N/A,#N/A,FALSE,"RentRoll"}</definedName>
    <definedName name="Vntz" localSheetId="4" hidden="1">#REF!</definedName>
    <definedName name="Vntz" hidden="1">#REF!</definedName>
    <definedName name="vşş"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vur" localSheetId="4" hidden="1">#REF!</definedName>
    <definedName name="vur" hidden="1">#REF!</definedName>
    <definedName name="vural" localSheetId="4" hidden="1">#REF!</definedName>
    <definedName name="vural" hidden="1">#REF!</definedName>
    <definedName name="vv"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VWER" hidden="1">{#N/A,#N/A,FALSE,"imalat_kesif";#N/A,#N/A,FALSE,"imalat_seviye";#N/A,#N/A,FALSE,"141";#N/A,#N/A,FALSE,"142";#N/A,#N/A,FALSE,"143";#N/A,#N/A,FALSE,"144";#N/A,#N/A,FALSE,"145";#N/A,#N/A,FALSE,"146";#N/A,#N/A,FALSE,"147";#N/A,#N/A,FALSE,"148";#N/A,#N/A,FALSE,"149"}</definedName>
    <definedName name="w" hidden="1">{#VALUE!,#N/A,FALSE,0;#N/A,#N/A,FALSE,0;#N/A,#N/A,FALSE,0;#N/A,#N/A,FALSE,0;#N/A,#N/A,FALSE,0;#N/A,#N/A,FALSE,0;#N/A,#N/A,FALSE,0;#N/A,#N/A,FALSE,0}</definedName>
    <definedName name="W4TF" hidden="1">{#N/A,#N/A,FALSE,"1_Executive Summary";#N/A,#N/A,FALSE,"2_Assumptions";#N/A,#N/A,FALSE,"3_Footnotes";#N/A,#N/A,FALSE,"4_Cash Flow";#N/A,#N/A,FALSE,"6_Residual - Marketing";#N/A,#N/A,FALSE,"7_Residual Matrix";#N/A,#N/A,FALSE,"8_Pricing Matrix";#N/A,#N/A,FALSE,"9_Value Matrix";#N/A,#N/A,FALSE,"10_Vacancy Detail";#N/A,#N/A,FALSE,"11_Basic Expiration"}</definedName>
    <definedName name="wat"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eq" hidden="1">{#N/A,#N/A,FALSE,"95 YILI SAT-MAL";#N/A,#N/A,FALSE,"1995 CIRO";#N/A,#N/A,FALSE,"1994-1995 ÜRETİM KARŞ.";#N/A,#N/A,FALSE,"NAK.XLS";#N/A,#N/A,FALSE,"1995 NAKITBAKIYE";#N/A,#N/A,FALSE,"AYLIK ÜRETİM";#N/A,#N/A,FALSE,"AYLIK MALİYET";#N/A,#N/A,FALSE,"AYLIK M2";#N/A,#N/A,FALSE,"AYLIK ADAMSAAT";#N/A,#N/A,FALSE,"ÜRETİM";#N/A,#N/A,FALSE,"ÜRETİM MALİYETİ";#N/A,#N/A,FALSE,"M2 İMALAT";#N/A,#N/A,FALSE,"ADAM-SAAT TABLOSU";#N/A,#N/A,FALSE,"KREDİ TL"}</definedName>
    <definedName name="WERERWQEWE" hidden="1">{#VALUE!,#N/A,FALSE,0;#N/A,#N/A,FALSE,0;#N/A,#N/A,FALSE,0;#N/A,#N/A,FALSE,0;#N/A,#N/A,FALSE,0;#N/A,#N/A,FALSE,0;#N/A,#N/A,FALSE,0;#N/A,#N/A,FALSE,0;#N/A,#N/A,FALSE,0;#N/A,#N/A,FALSE,0;#N/A,#N/A,FALSE,0;#N/A,#N/A,FALSE,0;#N/A,#N/A,FALSE,0;#N/A,#N/A,FALSE,0;#N/A,#N/A,FALSE,0;#N/A,#N/A,FALSE,0;#N/A,#N/A,FALSE,0;#N/A,#N/A,FALSE,0;#N/A,#N/A,FALSE,0;#N/A,#N/A,FALSE,0;#N/A,#N/A,FALSE,0;#N/A,#N/A,FALSE,0}</definedName>
    <definedName name="wETGWT" hidden="1">{#N/A,#N/A,FALSE,"Broker Sheet";#N/A,#N/A,FALSE,"Exec.Summary";#N/A,#N/A,FALSE,"Argus Cash Flow";#N/A,#N/A,FALSE,"SPF";#N/A,#N/A,FALSE,"RentRoll"}</definedName>
    <definedName name="WEWEWEWE" hidden="1">{#VALUE!,#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definedName>
    <definedName name="WEWEWEWEWE" hidden="1">{#VALUE!,#N/A,FALSE,0;#N/A,#N/A,FALSE,0;#N/A,#N/A,FALSE,0;#N/A,#N/A,FALSE,0}</definedName>
    <definedName name="Whitechapel" hidden="1">{#N/A,#N/A,FALSE,"Extension Title";#N/A,#N/A,FALSE,"Extensions Main";#N/A,#N/A,FALSE,"Christchurst";#N/A,#N/A,FALSE,"Larkfield Extension";#N/A,#N/A,FALSE,"Taunton";#N/A,#N/A,FALSE,"Farlington";#N/A,#N/A,FALSE,"Sidney Street";#N/A,#N/A,FALSE,"Tamworth";#N/A,#N/A,FALSE,"New Build Main"}</definedName>
    <definedName name="WİN.ED"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wq" hidden="1">{#N/A,#N/A,FALSE,"müş_iç_ihz";#N/A,#N/A,FALSE,"müş_iç_er";#N/A,#N/A,FALSE,"müş_iç_tut"}</definedName>
    <definedName name="wqq" hidden="1">{#N/A,#N/A,FALSE,"elk_iç_er";#N/A,#N/A,FALSE,"elk_iç_tut";#N/A,#N/A,FALSE,"elk_iç_ihz"}</definedName>
    <definedName name="wqwqw" hidden="1">{#VALUE!,#N/A,TRUE,0;#N/A,#N/A,TRUE,0;#N/A,#N/A,TRUE,0;#N/A,#N/A,TRUE,0;#N/A,#N/A,TRUE,0;#N/A,#N/A,TRUE,0;#N/A,#N/A,TRUE,0}</definedName>
    <definedName name="wqwqwq" hidden="1">{#VALUE!,#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definedName>
    <definedName name="Wrexham" hidden="1">{#N/A,#N/A,FALSE,"Extension Title";#N/A,#N/A,FALSE,"Extensions Main";#N/A,#N/A,FALSE,"Christchurst";#N/A,#N/A,FALSE,"Larkfield Extension";#N/A,#N/A,FALSE,"Taunton";#N/A,#N/A,FALSE,"Farlington";#N/A,#N/A,FALSE,"Sidney Street";#N/A,#N/A,FALSE,"Tamworth";#N/A,#N/A,FALSE,"New Build Main"}</definedName>
    <definedName name="wrn.2"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wrn.A." hidden="1">{#VALUE!,#N/A,FALSE,0;#N/A,#N/A,FALSE,0;#N/A,#N/A,FALSE,0;#N/A,#N/A,FALSE,0;#N/A,#N/A,FALSE,0}</definedName>
    <definedName name="wrn.age._.ihzarat." hidden="1">{#N/A,#N/A,FALSE,"ihz. icmal";#N/A,#N/A,FALSE,"avans";#N/A,#N/A,FALSE,"mal_FF_icm";#N/A,#N/A,FALSE,"fat_ihz";#N/A,#N/A,FALSE,"söz_fiy_fark";#N/A,#N/A,FALSE,"kap2"}</definedName>
    <definedName name="wrn.age._.imalat." hidden="1">{#N/A,#N/A,TRUE,"ÝCMAL";#N/A,#N/A,TRUE,"12221CO";#N/A,#N/A,TRUE,"12222CO";#N/A,#N/A,TRUE,"12223CK";#N/A,#N/A,TRUE,"12224CO";#N/A,#N/A,TRUE,"12225CO";#N/A,#N/A,TRUE,"12231BO";#N/A,#N/A,TRUE,"12232BO";#N/A,#N/A,TRUE,"12233BO";#N/A,#N/A,TRUE,"12234BO";#N/A,#N/A,TRUE,"12235BO";#N/A,#N/A,TRUE,"12236BO";#N/A,#N/A,TRUE,"12237BK";#N/A,#N/A,TRUE,"12238CK";#N/A,#N/A,TRUE,"12239CO";#N/A,#N/A,TRUE,"12241BO";#N/A,#N/A,TRUE,"12242BK";#N/A,#N/A,TRUE,"12243BO";#N/A,#N/A,TRUE,"12244BO";#N/A,#N/A,TRUE,"12245BO";#N/A,#N/A,TRUE,"12246CK";#N/A,#N/A,TRUE,"12247CO";#N/A,#N/A,TRUE,"12248CO";#N/A,#N/A,TRUE,"12251BO";#N/A,#N/A,TRUE,"12252BO";#N/A,#N/A,TRUE,"12253BO";#N/A,#N/A,TRUE,"12254BO";#N/A,#N/A,TRUE,"12255CK";#N/A,#N/A,TRUE,"12256CO";#N/A,#N/A,TRUE,"12257CO";#N/A,#N/A,TRUE,"12261BO";#N/A,#N/A,TRUE,"12262BO";#N/A,#N/A,TRUE,"12263BO";#N/A,#N/A,TRUE,"12264CK";#N/A,#N/A,TRUE,"12265CO";#N/A,#N/A,TRUE,"12266CO";#N/A,#N/A,TRUE,"12271CO";#N/A,#N/A,TRUE,"12272CK";#N/A,#N/A,TRUE,"12273BO";#N/A,#N/A,TRUE,"12274BO";#N/A,#N/A,TRUE,"12275BO";#N/A,#N/A,TRUE,"12276CO";#N/A,#N/A,TRUE,"12277CO";#N/A,#N/A,TRUE,"12321CO";#N/A,#N/A,TRUE,"12322CK";#N/A,#N/A,TRUE,"12323CO";#N/A,#N/A,TRUE,"12324CK";#N/A,#N/A,TRUE,"12325CO";#N/A,#N/A,TRUE,"12326CO";#N/A,#N/A,TRUE,"12327CO";#N/A,#N/A,TRUE,"12328CO";#N/A,#N/A,TRUE,"12331CO";#N/A,#N/A,TRUE,"12332CO";#N/A,#N/A,TRUE,"12333CO";#N/A,#N/A,TRUE,"12334CK";#N/A,#N/A,TRUE,"12335CO";#N/A,#N/A,TRUE,"12336CO"}</definedName>
    <definedName name="wrn.Aging._.and._.Trend._.Analysis." hidden="1">{#N/A,#N/A,FALSE,"Aging Summary";#N/A,#N/A,FALSE,"Ratio Analysis";#N/A,#N/A,FALSE,"Test 120 Day Accts";#N/A,#N/A,FALSE,"Tickmarks"}</definedName>
    <definedName name="wrn.AHMET." hidden="1">{#VALUE!,#N/A,FALSE,0;#N/A,#N/A,FALSE,0;#N/A,#N/A,FALSE,0;#N/A,#N/A,FALSE,0}</definedName>
    <definedName name="wrn.akyuz_hakedis." hidden="1">{#VALUE!,#N/A,TRUE,0;#N/A,#N/A,TRUE,0;#N/A,#N/A,TRUE,0;#N/A,#N/A,TRUE,0;#N/A,#N/A,TRUE,0;#N/A,#N/A,TRUE,0;#N/A,#N/A,TRUE,0;#N/A,#N/A,TRUE,0}</definedName>
    <definedName name="wrn.all." hidden="1">{#N/A,#N/A,FALSE,"Pricing";#N/A,#N/A,FALSE,"Summary";#N/A,#N/A,FALSE,"CompProd";#N/A,#N/A,FALSE,"CompJobhrs";#N/A,#N/A,FALSE,"Escalation";#N/A,#N/A,FALSE,"Contingency";#N/A,#N/A,FALSE,"GM";#N/A,#N/A,FALSE,"CompWage";#N/A,#N/A,FALSE,"costSum"}</definedName>
    <definedName name="wrn.all._.lines." hidden="1">{#N/A,#N/A,FALSE,"Summary";#N/A,#N/A,FALSE,"3TJ";#N/A,#N/A,FALSE,"3TN";#N/A,#N/A,FALSE,"3TP";#N/A,#N/A,FALSE,"3SJ";#N/A,#N/A,FALSE,"3CJ";#N/A,#N/A,FALSE,"3CN";#N/A,#N/A,FALSE,"3CP";#N/A,#N/A,FALSE,"3A"}</definedName>
    <definedName name="wrn.atıksu_hat." hidden="1">{#N/A,#N/A,FALSE,"ATIKSU_HAT_ICMAL";#N/A,#N/A,FALSE,"ATIKSU_236 (1)";#N/A,#N/A,FALSE,"ATIKSU_236 (2)";#N/A,#N/A,FALSE,"ATIKSU_236 (3)";#N/A,#N/A,FALSE,"ATIKSU_238 (1)";#N/A,#N/A,FALSE,"ATIKSU_238 (2)";#N/A,#N/A,FALSE,"ATIKSU_244 (1)";#N/A,#N/A,FALSE,"ATIKSU_244 (2)";#N/A,#N/A,FALSE,"ATIKSU_245 (1)";#N/A,#N/A,FALSE,"ATIKSU_245 (2)";#N/A,#N/A,FALSE,"ATIKSU_246 (1)";#N/A,#N/A,FALSE,"ATIKSU_246 (2)";#N/A,#N/A,FALSE,"ATIKSU_246 (3)"}</definedName>
    <definedName name="wrn.atıksu_parsel_baca." hidden="1">{#N/A,#N/A,FALSE,"parsel_atıksu_icmal";#N/A,#N/A,FALSE,"parsel_atıksu 236";#N/A,#N/A,FALSE,"parsel_atıksu 238";#N/A,#N/A,FALSE,"parsel_atıksu 244";#N/A,#N/A,FALSE,"parsel_atıksu 245";#N/A,#N/A,FALSE,"parsel_atıksu 246"}</definedName>
    <definedName name="wrn.ayrap."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wrn.Barbara._.Modular._.Indirects." hidden="1">{#N/A,#N/A,FALSE,"COVER";#N/A,#N/A,FALSE,"RECAP";#N/A,#N/A,FALSE,"SANTA BARBARA NONMANUAL";#N/A,#N/A,FALSE,"CEQUIP";#N/A,#N/A,FALSE,"WRATE";#N/A,#N/A,FALSE,"INDIRECT";#N/A,#N/A,FALSE,"TRAIN";#N/A,#N/A,FALSE,"MANLOADED SCHEDULE"}</definedName>
    <definedName name="wrn.başyazıcıoğlu." hidden="1">{#VALUE!,#N/A,FALSE,0;#N/A,#N/A,FALSE,0;#N/A,#N/A,FALSE,0;#N/A,#N/A,FALSE,0;#N/A,#N/A,FALSE,0;#N/A,#N/A,FALSE,0;#N/A,#N/A,FALSE,0;#N/A,#N/A,FALSE,0;#N/A,#N/A,FALSE,0;#N/A,#N/A,FALSE,0;#N/A,#N/A,FALSE,0}</definedName>
    <definedName name="wrn.bh." hidden="1">{#N/A,#N/A,FALSE,"TELEFON"}</definedName>
    <definedName name="wrn.bh1." hidden="1">{#N/A,#N/A,FALSE,"TELEFON"}</definedName>
    <definedName name="wrn.BIMAL."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wrn.canon." hidden="1">{#N/A,#N/A,FALSE,"95 YILI SAT-MAL";#N/A,#N/A,FALSE,"1995 CIRO";#N/A,#N/A,FALSE,"1994-1995 ÜRETİM KARŞ.";#N/A,#N/A,FALSE,"NAK.XLS";#N/A,#N/A,FALSE,"1995 NAKITBAKIYE";#N/A,#N/A,FALSE,"AYLIK ÜRETİM";#N/A,#N/A,FALSE,"AYLIK MALİYET";#N/A,#N/A,FALSE,"AYLIK M2";#N/A,#N/A,FALSE,"AYLIK ADAMSAAT";#N/A,#N/A,FALSE,"ÜRETİM";#N/A,#N/A,FALSE,"ÜRETİM MALİYETİ";#N/A,#N/A,FALSE,"M2 İMALAT";#N/A,#N/A,FALSE,"ADAM-SAAT TABLOSU";#N/A,#N/A,FALSE,"KREDİ TL"}</definedName>
    <definedName name="wrn.CF._.Print." hidden="1">{#N/A,#N/A,FALSE,"Cash Flow";#N/A,#N/A,FALSE,"FFO";#N/A,#N/A,FALSE,"Dvlpt Assumptions";#N/A,#N/A,FALSE,"Equity &amp; Constr Financing";#N/A,#N/A,FALSE,"JV Fee Analysis - cash";#N/A,#N/A,FALSE,"JV Fee Analysis - GAAP";#N/A,#N/A,FALSE,"Prop CF Adj";#N/A,#N/A,FALSE,"Land Sales";#N/A,#N/A,FALSE,"Capex, existing";#N/A,#N/A,FALSE,"Capex,97 Budget";#N/A,#N/A,FALSE,"Capex, dvlpt";#N/A,#N/A,FALSE,"Cap overhead";#N/A,#N/A,FALSE,"Project Equity";#N/A,#N/A,FALSE,"Leasing Fees";#N/A,#N/A,FALSE,"Debt";#N/A,#N/A,FALSE,"Capitalized Interest";#N/A,#N/A,FALSE,"FF&amp; E Loan";#N/A,#N/A,FALSE,"Strip loan";#N/A,#N/A,FALSE,"Franklin Loan";#N/A,#N/A,FALSE,"Poto_Gurn Amortiz";#N/A,#N/A,FALSE,"Dividend Distr";#N/A,#N/A,FALSE,"Investment in Partnerships";#N/A,#N/A,FALSE,"JV Ops Cash Flow Adj.";#N/A,#N/A,FALSE,"Ontario";#N/A,#N/A,FALSE,"Ontario-Proj";#N/A,#N/A,FALSE,"Ont Debt";#N/A,#N/A,FALSE,"Grapevine";#N/A,#N/A,FALSE,"Grapevine-Proj";#N/A,#N/A,FALSE,"Arizona";#N/A,#N/A,FALSE,"Arizona - Proj";#N/A,#N/A,FALSE,"Sawgrass Ph III";#N/A,#N/A,FALSE,"Saw Phase III-Proj";#N/A,#N/A,FALSE,"City Center";#N/A,#N/A,FALSE,"City Center-Proj";#N/A,#N/A,FALSE,"Columbus";#N/A,#N/A,FALSE,"Columbus-Proj";#N/A,#N/A,FALSE,"Atlanta";#N/A,#N/A,FALSE,"Atlanta-Proj";#N/A,#N/A,FALSE,"Monee";#N/A,#N/A,FALSE,"Monee-Proj";#N/A,#N/A,FALSE,"Houston";#N/A,#N/A,FALSE,"Houston-Proj";#N/A,#N/A,FALSE,"San Francisco";#N/A,#N/A,FALSE,"San Francisco-Proj";#N/A,#N/A,FALSE,"Meadowlands";#N/A,#N/A,FALSE,"Meadowlands-Proj";#N/A,#N/A,FALSE,"Toronto";#N/A,#N/A,FALSE,"Toronto-Proj"}</definedName>
    <definedName name="wrn.CHIEF._.REVIEW." hidden="1">{#N/A,#N/A,FALSE,"Q&amp;AE";#N/A,#N/A,FALSE,"Params";#N/A,#N/A,FALSE,"ReconE";#N/A,#N/A,FALSE,"CostCompE";#N/A,#N/A,FALSE,"SummaryE";#N/A,#N/A,FALSE,"Detail";#N/A,#N/A,FALSE,"PayItem"}</definedName>
    <definedName name="wrn.CIRCUITS." hidden="1">{"DBANK",#N/A,FALSE,"PriceE";"CKTS",#N/A,FALSE,"PriceE"}</definedName>
    <definedName name="wrn.COST_SHEETS." hidden="1">{#N/A,#N/A,FALSE,"WBS 1.06";#N/A,#N/A,FALSE,"WBS 1.14";#N/A,#N/A,FALSE,"WBS 1.17";#N/A,#N/A,FALSE,"WBS 1.18"}</definedName>
    <definedName name="wrn.dış."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wrn.dx." hidden="1">{#VALUE!,#N/A,FALSE,0;#N/A,#N/A,FALSE,0;#N/A,#N/A,FALSE,0;#N/A,#N/A,FALSE,0;#N/A,#N/A,FALSE,0;#N/A,#N/A,FALSE,0}</definedName>
    <definedName name="wrn.ekinci._.imalat." hidden="1">{#N/A,#N/A,TRUE,"ÝCMAL";#N/A,#N/A,TRUE,"22071CO";#N/A,#N/A,TRUE,"22072CO";#N/A,#N/A,TRUE,"22073CO";#N/A,#N/A,TRUE,"22074CK";#N/A,#N/A,TRUE,"22075CO";#N/A,#N/A,TRUE,"22076CO";#N/A,#N/A,TRUE,"22081BO";#N/A,#N/A,TRUE,"22082BO";#N/A,#N/A,TRUE,"22083BO";#N/A,#N/A,TRUE,"22084BO";#N/A,#N/A,TRUE,"22085BO";#N/A,#N/A,TRUE,"22086CO";#N/A,#N/A,TRUE,"22087CK";#N/A,#N/A,TRUE,"22091BO";#N/A,#N/A,TRUE,"22092BO";#N/A,#N/A,TRUE,"22093BO";#N/A,#N/A,TRUE,"22094BO";#N/A,#N/A,TRUE,"22095CO";#N/A,#N/A,TRUE,"22096CK";#N/A,#N/A,TRUE,"22101CO";#N/A,#N/A,TRUE,"22102CO";#N/A,#N/A,TRUE,"22103CO";#N/A,#N/A,TRUE,"22104CO";#N/A,#N/A,TRUE,"22106BK";#N/A,#N/A,TRUE,"22105CO";#N/A,#N/A,TRUE,"22106BK";#N/A,#N/A,TRUE,"22107BO";#N/A,#N/A,TRUE,"22131CK";#N/A,#N/A,TRUE,"22132CO";#N/A,#N/A,TRUE,"22133CO";#N/A,#N/A,TRUE,"22134CO";#N/A,#N/A,TRUE,"22141BK";#N/A,#N/A,TRUE,"22142BO";#N/A,#N/A,TRUE,"22143CO";#N/A,#N/A,TRUE,"22144CO";#N/A,#N/A,TRUE,"22145CO";#N/A,#N/A,TRUE,"22146CO";#N/A,#N/A,TRUE,"22161CO";#N/A,#N/A,TRUE,"22162CO";#N/A,#N/A,TRUE,"22163CK";#N/A,#N/A,TRUE,"22164CK";#N/A,#N/A,TRUE,"22165CO";#N/A,#N/A,TRUE,"22166CO";#N/A,#N/A,TRUE,"22167CO";#N/A,#N/A,TRUE,"22171CK";#N/A,#N/A,TRUE,"22172CO";#N/A,#N/A,TRUE,"22173CO";#N/A,#N/A,TRUE,"22174CK";#N/A,#N/A,TRUE,"22175CO";#N/A,#N/A,TRUE,"22176CO";#N/A,#N/A,TRUE,"22177CO"}</definedName>
    <definedName name="wrn.elektirk._.hakediş." hidden="1">{#N/A,#N/A,FALSE,"12.10";#N/A,#N/A,FALSE,"12.11";#N/A,#N/A,FALSE,"12.12";#N/A,#N/A,FALSE,"12.21";#N/A,#N/A,FALSE,"12.22";#N/A,#N/A,FALSE,"12.23";#N/A,#N/A,FALSE,"12.24";#N/A,#N/A,FALSE,"12.25";#N/A,#N/A,FALSE,"12.26"}</definedName>
    <definedName name="wrn.elektrik_iç." hidden="1">{#N/A,#N/A,FALSE,"elk_iç_er";#N/A,#N/A,FALSE,"elk_iç_tut";#N/A,#N/A,FALSE,"elk_iç_ihz"}</definedName>
    <definedName name="wrn.ENERJI._.TEMİNİ." hidden="1">{#N/A,#N/A,FALSE,"10.10";#N/A,#N/A,FALSE,"10.11";#N/A,#N/A,FALSE,"10.12";#N/A,#N/A,FALSE,"10.21";#N/A,#N/A,FALSE,"10.22";#N/A,#N/A,FALSE,"10.23";#N/A,#N/A,FALSE,"10.24";#N/A,#N/A,FALSE,"10.25";#N/A,#N/A,FALSE,"10.26";#N/A,#N/A,FALSE,"10.27";#N/A,#N/A,FALSE,"10.28";#N/A,#N/A,FALSE,"10.29";#N/A,#N/A,FALSE,"10.30";#N/A,#N/A,FALSE,"10.31";#N/A,#N/A,FALSE,"10.32";#N/A,#N/A,FALSE,"10.33";#N/A,#N/A,FALSE,"10.34";#N/A,#N/A,FALSE,"10.35";#N/A,#N/A,FALSE,"10.36";#N/A,#N/A,FALSE,"10.37"}</definedName>
    <definedName name="wrn.ffrv." hidden="1">{#VALUE!,#N/A,FALSE,0;#N/A,#N/A,FALSE,0;#N/A,#N/A,FALSE,0;#N/A,#N/A,FALSE,0;#N/A,#N/A,FALSE,0;#N/A,#N/A,FALSE,0;#N/A,#N/A,FALSE,0;#N/A,#N/A,FALSE,0;#N/A,#N/A,FALSE,0;#N/A,#N/A,FALSE,0;#N/A,#N/A,FALSE,0;#N/A,#N/A,FALSE,0}</definedName>
    <definedName name="wrn.FINAL._.ESTIMATE." hidden="1">{#N/A,#N/A,FALSE,"ProjInfo";#N/A,#N/A,FALSE,"Params";#N/A,#N/A,FALSE,"Q&amp;AE";#N/A,#N/A,FALSE,"CostCompE";#N/A,#N/A,FALSE,"SummaryE";#N/A,#N/A,FALSE,"PayItem";#N/A,#N/A,FALSE,"Detail";#N/A,#N/A,FALSE,"ReconE"}</definedName>
    <definedName name="wrn.fiyatçewre." hidden="1">{"çewre1fiyat",#N/A,FALSE,"çtfiyat";"çewre2fiyat",#N/A,FALSE,"çtfiyat"}</definedName>
    <definedName name="wrn.fiyatelektrik." hidden="1">{"elektrik1fiyat",#N/A,FALSE,"elcfiyat";"elektrik2fiyat",#N/A,FALSE,"elcfiyat";"elektrik3fiyat",#N/A,FALSE,"elcfiyat"}</definedName>
    <definedName name="wrn.fiyatisalehattı." hidden="1">{"isalehattı1fiyat",#N/A,FALSE,"ihfiyat";"isalehattı2fiyat",#N/A,FALSE,"ihfiyat";"isalehattı3fiyat",#N/A,FALSE,"ihfiyat";"isalehattı4fiyat",#N/A,FALSE,"ihfiyat";"isalehattı5fiyat",#N/A,FALSE,"ihfiyat"}</definedName>
    <definedName name="wrn.fiyatmekanik." hidden="1">{"mekanik1fiyat",#N/A,FALSE,"mktfiyat";"mekanik2fiyat",#N/A,FALSE,"mktfiyat"}</definedName>
    <definedName name="wrn.fiyatsuhaznesi." hidden="1">{"suhaznesi1fiyat",#N/A,FALSE,"shfiyat";"suhaznesi2fiyat",#N/A,FALSE,"shfiyat"}</definedName>
    <definedName name="wrn.fiyattaşkınsuyu." hidden="1">{"taşkınsuyu1fiyat",#N/A,FALSE,"tsfiyat"}</definedName>
    <definedName name="wrn.fiyatterfi." hidden="1">{"terfi1fiyat",#N/A,FALSE,"terfiyat";"terfi2fiyat",#N/A,FALSE,"terfiyat"}</definedName>
    <definedName name="wrn.fiyattrafo." hidden="1">{"trafo1fiyat",#N/A,FALSE,"trafofiyat"}</definedName>
    <definedName name="wrn.FIZIB." hidden="1">{#N/A,#N/A,TRUE,"kapak";#N/A,#N/A,TRUE,"Paylaşım";#N/A,#N/A,TRUE,"Nakit Değerlendirme";#N/A,#N/A,TRUE,"Grafik";#N/A,#N/A,TRUE,"Nakit";#N/A,#N/A,TRUE," Nakit Tablosu";#N/A,#N/A,TRUE,"K-Z";#N/A,#N/A,TRUE,"Satış";#N/A,#N/A,TRUE,"Peşinat+Taksitler (2)";#N/A,#N/A,TRUE,"Peşinat+Taksitler";#N/A,#N/A,TRUE,"Maliyet";#N/A,#N/A,TRUE,"Maliyet Analizi 1.Etap";#N/A,#N/A,TRUE,"Maliyet Analizi 2.Etap ";#N/A,#N/A,TRUE,"iş Programı 1.Etap";#N/A,#N/A,TRUE,"iş Programı 2.Etap"}</definedName>
    <definedName name="wrn.Fuel._.oil._.option." hidden="1">{"FUEL OIL",#N/A,FALSE,"Option"}</definedName>
    <definedName name="wrn.G." hidden="1">{#N/A,#N/A,FALSE,"Birim  miktarlar(1)";#N/A,#N/A,FALSE,"Birim  miktarlar (2)";#N/A,#N/A,FALSE,"Birim  miktarlar (3)";#N/A,#N/A,FALSE,"Birim  miktarlar (4)";#N/A,#N/A,FALSE,"Birim  miktarlar (5)";#N/A,#N/A,FALSE,"Birim  miktarlar (6)";#N/A,#N/A,FALSE,"Birim  miktarlar (7)";#N/A,#N/A,FALSE,"Birim  miktarlar (8)";#N/A,#N/A,FALSE,"Birim  miktarlar (9)";#N/A,#N/A,FALSE,"Birim  miktarlar (10)"}</definedName>
    <definedName name="wrn.gecici." hidden="1">{#N/A,#N/A,FALSE,"avans";#N/A,#N/A,FALSE,"teminat_mektubu";#N/A,#N/A,FALSE,"ihz. icmal";#N/A,#N/A,FALSE,"söz_fiy_fark";#N/A,#N/A,FALSE,"kap2";#N/A,#N/A,FALSE,"mal_FF_icm";#N/A,#N/A,FALSE,"kap1"}</definedName>
    <definedName name="wrn.gunal_REPORT." hidden="1">{#VALUE!,#N/A,TRUE,0;#N/A,#N/A,TRUE,0;#N/A,#N/A,TRUE,0;#N/A,#N/A,TRUE,0;#N/A,#N/A,TRUE,0;#N/A,#N/A,TRUE,0;#N/A,#N/A,TRUE,0}</definedName>
    <definedName name="wrn.HAK1." hidden="1">{#N/A,#N/A,FALSE,"imalat_kesif";#N/A,#N/A,FALSE,"imalat_seviye";#N/A,#N/A,FALSE,"141";#N/A,#N/A,FALSE,"142";#N/A,#N/A,FALSE,"143";#N/A,#N/A,FALSE,"144";#N/A,#N/A,FALSE,"145";#N/A,#N/A,FALSE,"146";#N/A,#N/A,FALSE,"147";#N/A,#N/A,FALSE,"148";#N/A,#N/A,FALSE,"149"}</definedName>
    <definedName name="wrn.hak10" hidden="1">{#N/A,#N/A,FALSE,"k1";#N/A,#N/A,FALSE,"fihrist";#N/A,#N/A,FALSE,"1";#N/A,#N/A,FALSE,"2";#N/A,#N/A,FALSE,"3";#N/A,#N/A,FALSE,"4";#N/A,#N/A,FALSE,"6.10";#N/A,#N/A,FALSE,"6.20";#N/A,#N/A,FALSE,"6.21(Yolnakliye)";#N/A,#N/A,FALSE,"7.10";#N/A,#N/A,FALSE,"7.20";#N/A,#N/A,FALSE,"7.30";#N/A,#N/A,FALSE,"7.31";#N/A,#N/A,FALSE,"8.10";#N/A,#N/A,FALSE,"8.21";#N/A,#N/A,FALSE,"8.22";#N/A,#N/A,FALSE,"9.10";#N/A,#N/A,FALSE,"9.21";#N/A,#N/A,FALSE,"9.22";#N/A,#N/A,FALSE,"9.23";#N/A,#N/A,FALSE,"11.10";#N/A,#N/A,FALSE,"11.20";#N/A,#N/A,FALSE,"11.21";#N/A,#N/A,FALSE,"11.22";#N/A,#N/A,FALSE,"12.10";#N/A,#N/A,FALSE,"12.20";#N/A,#N/A,FALSE,"12.22(arıtma nak)";#N/A,#N/A,FALSE,"13.1";#N/A,#N/A,FALSE,"13.1";#N/A,#N/A,FALSE,"13.21";#N/A,#N/A,FALSE,"14.1";#N/A,#N/A,FALSE,"14.2"}</definedName>
    <definedName name="wrn.HAK14." hidden="1">{#N/A,#N/A,FALSE,"HAK.İCMAL";#N/A,#N/A,FALSE,"İCMAL";#N/A,#N/A,FALSE,"İML.İCMAL";#N/A,#N/A,FALSE,"C 2";#N/A,#N/A,FALSE,"C 1";#N/A,#N/A,FALSE,"BK2";#N/A,#N/A,FALSE,"BK1";#N/A,#N/A,FALSE,"B 2";#N/A,#N/A,FALSE,"B 1";#N/A,#N/A,FALSE,"A 2";#N/A,#N/A,FALSE,"M.T.İHZ.Ş.İ.2";#N/A,#N/A,FALSE,"A 1";#N/A,#N/A,FALSE,"İHZ.İCMAL";#N/A,#N/A,FALSE,"M.T.İHZ.Ş.İ.";#N/A,#N/A,FALSE,"K.T.İHZ.Ş.İ.";#N/A,#N/A,FALSE,"S.T.İHZ.Ş.İ.";#N/A,#N/A,FALSE,"İHZ.KES.";#N/A,#N/A,FALSE,"İ.İHZ.Ş.İ.";#N/A,#N/A,FALSE,"İhz.Erime";#N/A,#N/A,FALSE,"F.F.İCMAL"}</definedName>
    <definedName name="wrn.HAK2." hidden="1">{#VALUE!,#N/A,FALSE,0;#N/A,#N/A,FALSE,0;#N/A,#N/A,FALSE,0;#N/A,#N/A,FALSE,0;#N/A,#N/A,FALSE,0;#N/A,#N/A,FALSE,0;#N/A,#N/A,FALSE,0;#N/A,#N/A,FALSE,0;#N/A,#N/A,FALSE,0;#N/A,#N/A,FALSE,0;#N/A,#N/A,FALSE,0;#N/A,#N/A,FALSE,0;#N/A,#N/A,FALSE,0;#N/A,#N/A,FALSE,0;#N/A,#N/A,FALSE,0;#N/A,#N/A,FALSE,0}</definedName>
    <definedName name="wrn.hak4." hidden="1">{#VALUE!,#N/A,FALSE,0;#N/A,#N/A,FALSE,0;#N/A,#N/A,FALSE,0;#N/A,#N/A,FALSE,0;#N/A,#N/A,FALSE,0;#N/A,#N/A,FALSE,0;#N/A,#N/A,FALSE,0;#N/A,#N/A,FALSE,0;#N/A,#N/A,FALSE,0;#N/A,#N/A,FALSE,0;#N/A,#N/A,FALSE,0;#N/A,#N/A,FALSE,0;#N/A,#N/A,FALSE,0;#N/A,#N/A,FALSE,0;#N/A,#N/A,FALSE,0;#N/A,#N/A,FALSE,0;#N/A,#N/A,FALSE,0}</definedName>
    <definedName name="wrn.hak5." hidden="1">{#VALUE!,#N/A,FALSE,0;#N/A,#N/A,FALSE,0;#N/A,#N/A,FALSE,0;#N/A,#N/A,FALSE,0;#N/A,#N/A,FALSE,0;#N/A,#N/A,FALSE,0;#N/A,#N/A,FALSE,0;#N/A,#N/A,FALSE,0}</definedName>
    <definedName name="wrn.hak7." hidden="1">{#N/A,#N/A,FALSE,"k1";#N/A,#N/A,FALSE,"fihrist";#N/A,#N/A,FALSE,"1";#N/A,#N/A,FALSE,"2";#N/A,#N/A,FALSE,"3";#N/A,#N/A,FALSE,"4";#N/A,#N/A,FALSE,"6.10";#N/A,#N/A,FALSE,"6.20";#N/A,#N/A,FALSE,"6.21";#N/A,#N/A,FALSE,"7.10";#N/A,#N/A,FALSE,"7.20";#N/A,#N/A,FALSE,"7.30";#N/A,#N/A,FALSE,"7.31";#N/A,#N/A,FALSE,"8.10";#N/A,#N/A,FALSE,"8.21";#N/A,#N/A,FALSE,"8.22";#N/A,#N/A,FALSE,"9.10";#N/A,#N/A,FALSE,"9.21";#N/A,#N/A,FALSE,"9.22";#N/A,#N/A,FALSE,"9.23";#N/A,#N/A,FALSE,"11.10";#N/A,#N/A,FALSE,"11.20";#N/A,#N/A,FALSE,"11.21";#N/A,#N/A,FALSE,"11.22";#N/A,#N/A,FALSE,"12.10";#N/A,#N/A,FALSE,"12.20";#N/A,#N/A,FALSE,"13.1";#N/A,#N/A,FALSE,"13.2"}</definedName>
    <definedName name="wrn.hak8." hidden="1">{#N/A,#N/A,FALSE,"k1";#N/A,#N/A,FALSE,"fihrist";#N/A,#N/A,FALSE,"1";#N/A,#N/A,FALSE,"2";#N/A,#N/A,FALSE,"3";#N/A,#N/A,FALSE,"4";#N/A,#N/A,FALSE,"6.10";#N/A,#N/A,FALSE,"6.20";#N/A,#N/A,FALSE,"6.21(Yolnakliye)";#N/A,#N/A,FALSE,"7.10";#N/A,#N/A,FALSE,"7.20";#N/A,#N/A,FALSE,"7.30";#N/A,#N/A,FALSE,"7.31";#N/A,#N/A,FALSE,"8.10";#N/A,#N/A,FALSE,"8.21";#N/A,#N/A,FALSE,"8.22";#N/A,#N/A,FALSE,"9.10";#N/A,#N/A,FALSE,"9.21";#N/A,#N/A,FALSE,"9.22";#N/A,#N/A,FALSE,"9.23";#N/A,#N/A,FALSE,"11.10";#N/A,#N/A,FALSE,"11.20";#N/A,#N/A,FALSE,"11.21";#N/A,#N/A,FALSE,"11.22";#N/A,#N/A,FALSE,"12.10";#N/A,#N/A,FALSE,"12.20";#N/A,#N/A,FALSE,"12.22(arıtma nak)";#N/A,#N/A,FALSE,"13.1";#N/A,#N/A,FALSE,"13.1";#N/A,#N/A,FALSE,"13.21";#N/A,#N/A,FALSE,"14.1";#N/A,#N/A,FALSE,"14.2"}</definedName>
    <definedName name="wrn.hakkari._.imalat." hidden="1">{#N/A,#N/A,FALSE,"HAB1CO";#N/A,#N/A,FALSE,"HAB2CO";#N/A,#N/A,FALSE,"HAB3BO";#N/A,#N/A,FALSE,"HAB4BO";#N/A,#N/A,FALSE,"HAB5BO";#N/A,#N/A,FALSE,"HAB6BK";#N/A,#N/A,FALSE,"HAB7CK";#N/A,#N/A,FALSE,"HAB8CO";#N/A,#N/A,FALSE,"HAC1CO";#N/A,#N/A,FALSE,"HAC2CO";#N/A,#N/A,FALSE,"HAC3CK";#N/A,#N/A,FALSE,"HAC4CO";#N/A,#N/A,FALSE,"HAC5CO";#N/A,#N/A,FALSE,"HAC6CO";#N/A,#N/A,FALSE,"HAC7CO";#N/A,#N/A,FALSE,"HAC8CK";#N/A,#N/A,FALSE,"HAG4BO";#N/A,#N/A,FALSE,"HAG5BK";#N/A,#N/A,FALSE,"HAI1CO";#N/A,#N/A,FALSE,"HAI2CO";#N/A,#N/A,FALSE,"HAI3BO";#N/A,#N/A,FALSE,"HAI4BO";#N/A,#N/A,FALSE,"HAI5CK";#N/A,#N/A,FALSE,"HAI6CO";#N/A,#N/A,FALSE,"ÝCMAL"}</definedName>
    <definedName name="wrn.icmalçewre." hidden="1">{"çewre1icmal",#N/A,FALSE,"çticm";"çewre2icmal",#N/A,FALSE,"çticm"}</definedName>
    <definedName name="wrn.icmalelektrik." hidden="1">{"elektrik1icmal",#N/A,FALSE,"elcicmal";"elektrik2icmal",#N/A,FALSE,"elcicmal";"elektrik3icmal",#N/A,FALSE,"elcicmal";"elektrik4icmal",#N/A,FALSE,"elcicmal";"elektrik5icmal",#N/A,FALSE,"elcicmal";"elektrik6icmal",#N/A,FALSE,"elcicmal"}</definedName>
    <definedName name="wrn.icmalisalehattı." hidden="1">{"isalehattı1icmal",#N/A,FALSE,"ihicm";"isalehattı2icmal",#N/A,FALSE,"ihicm";"isalehattı3icmal",#N/A,FALSE,"ihicm";"isalehattı4icmal",#N/A,FALSE,"ihicm";"isalehattı5icmal",#N/A,FALSE,"ihicm";"isalehattı6icmal",#N/A,FALSE,"ihicm";"isalehattı7icmal",#N/A,FALSE,"ihicm";"isalehattı8icmal",#N/A,FALSE,"ihicm";"isalehattı9icmal",#N/A,FALSE,"ihicm";"isalehattı10icmal",#N/A,FALSE,"ihicm"}</definedName>
    <definedName name="wrn.icmalmekanik." hidden="1">{"mekanik1icmal",#N/A,FALSE,"mkticm";"mekanik2icmal",#N/A,FALSE,"mkticm";"mekanik3icmal",#N/A,FALSE,"mkticm"}</definedName>
    <definedName name="wrn.icmalsuhaznesi." hidden="1">{"suhaznesi1icmal",#N/A,FALSE,"shicm";"suhaznesi2icmal",#N/A,FALSE,"shicm";"suhaznesi3icmal",#N/A,FALSE,"shicm"}</definedName>
    <definedName name="wrn.icmaltaşkınsuyu." hidden="1">{"taşkınsuyu1icmal",#N/A,FALSE,"tsicm";"taşkınsuyu2icmal",#N/A,FALSE,"tsicm"}</definedName>
    <definedName name="wrn.icmalterfi." hidden="1">{"terfi1icmal",#N/A,FALSE,"tericm";"terfi2icmal",#N/A,FALSE,"tericm";"terfi3icmal",#N/A,FALSE,"tericm"}</definedName>
    <definedName name="wrn.icmaltrafo." hidden="1">{"trafo1icmal",#N/A,FALSE,"trafoicmal";"trafo2icmal",#N/A,FALSE,"trafoicmal"}</definedName>
    <definedName name="wrn.İHZAR." hidden="1">{#VALUE!,#N/A,FALSE,0;#N/A,#N/A,FALSE,0;#N/A,#N/A,FALSE,0;#N/A,#N/A,FALSE,0;#N/A,#N/A,FALSE,0;#N/A,#N/A,FALSE,0;#N/A,#N/A,FALSE,0;#N/A,#N/A,FALSE,0;#N/A,#N/A,FALSE,0;#N/A,#N/A,FALSE,0;#N/A,#N/A,FALSE,0;#N/A,#N/A,FALSE,0;#N/A,#N/A,FALSE,0;#N/A,#N/A,FALSE,0;#N/A,#N/A,FALSE,0;#N/A,#N/A,FALSE,0;#N/A,#N/A,FALSE,0;#N/A,#N/A,FALSE,0;#N/A,#N/A,FALSE,0;#N/A,#N/A,FALSE,0;#N/A,#N/A,FALSE,0}</definedName>
    <definedName name="wrn.ihzar1." hidden="1">{#VALUE!,#N/A,FALSE,0;#N/A,#N/A,FALSE,0;#N/A,#N/A,FALSE,0;#N/A,#N/A,FALSE,0;#N/A,#N/A,FALSE,0;#N/A,#N/A,FALSE,0;#N/A,#N/A,FALSE,0}</definedName>
    <definedName name="wrn.ihzarat."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wrn.insaat_ic." hidden="1">{#N/A,#N/A,FALSE,"inş_iç_ihz";#N/A,#N/A,FALSE,"inş_iç_er";#N/A,#N/A,FALSE,"inş_iç_tut"}</definedName>
    <definedName name="wrn.kalorifer_ic." hidden="1">{#N/A,#N/A,FALSE,"kal_iç_ihz";#N/A,#N/A,FALSE,"kal_iç_er";#N/A,#N/A,FALSE,"kal_iç_tut"}</definedName>
    <definedName name="wrn.kapak._.ıcmal." hidden="1">{#N/A,#N/A,FALSE,"12.21";#N/A,#N/A,FALSE,"12.10";#N/A,#N/A,FALSE,"3";#N/A,#N/A,FALSE,"2";#N/A,#N/A,FALSE,"1"}</definedName>
    <definedName name="wrn.KOC." hidden="1">{#N/A,#N/A,FALSE,"ATIKSU_246 (3)";#N/A,#N/A,FALSE,"ATIKSU_246 (2)";#N/A,#N/A,FALSE,"ATIKSU_246 (1)";#N/A,#N/A,FALSE,"YAGMUR_246 (2)";#N/A,#N/A,FALSE,"YAGMUR_246 (1)";#N/A,#N/A,FALSE,"ATIKSU_245 (2)";#N/A,#N/A,FALSE,"ATIKSU_245 (1)";#N/A,#N/A,FALSE,"YAGMUR_245 (2)";#N/A,#N/A,FALSE,"YAGMUR_245 (1)";#N/A,#N/A,FALSE,"ATIKSU_244 (2)";#N/A,#N/A,FALSE,"ATIKSU_244 (1)";#N/A,#N/A,FALSE,"YAGMUR_244 (2)";#N/A,#N/A,FALSE,"YAGMUR_244 (1)";#N/A,#N/A,FALSE,"ATIKSU_238 (2)";#N/A,#N/A,FALSE,"ATIKSU_238 (1)";#N/A,#N/A,FALSE,"YAGMUR_238 (2)";#N/A,#N/A,FALSE,"YAGMUR_238 (1)";#N/A,#N/A,FALSE,"ATIKSU_236 (2)";#N/A,#N/A,FALSE,"ATIKSU_236 (1)";#N/A,#N/A,FALSE,"YAGMUR_236 (2)";#N/A,#N/A,FALSE,"YAGMUR_236 (1)"}</definedName>
    <definedName name="wrn.kocoglu._.ihzarat." hidden="1">{#N/A,#N/A,FALSE,"kap1";#N/A,#N/A,FALSE,"kap2";#N/A,#N/A,FALSE,"avans";#N/A,#N/A,FALSE,"teminat_mektubu";#N/A,#N/A,FALSE,"söz_fiy_fark";#N/A,#N/A,FALSE,"fat_ihz";#N/A,#N/A,FALSE,"mal_FF_icm";#N/A,#N/A,FALSE,"çim_fiy_farkı";#N/A,#N/A,FALSE,"ihz. icmal";#N/A,#N/A,FALSE,"inş_iç_ihz";#N/A,#N/A,FALSE,"inş_iç_er";#N/A,#N/A,FALSE,"inş_iç_tut";#N/A,#N/A,FALSE,"inş_dış_ihz";#N/A,#N/A,FALSE,"inş_dış_tut";#N/A,#N/A,FALSE,"sıh_iç_ihz";#N/A,#N/A,FALSE,"sıh_iç_er";#N/A,#N/A,FALSE,"sıh_iç_tut";#N/A,#N/A,FALSE,"müş_iç_ihz";#N/A,#N/A,FALSE,"müş_iç_er";#N/A,#N/A,FALSE,"müş_iç_tut";#N/A,#N/A,FALSE,"kal_iç_ihz";#N/A,#N/A,FALSE,"kal_iç_er";#N/A,#N/A,FALSE,"kal_iç_tut";#N/A,#N/A,FALSE,"kal_dış_ihz";#N/A,#N/A,FALSE,"kal_dış_tut";#N/A,#N/A,FALSE,"elk_iç_ihz";#N/A,#N/A,FALSE,"elk_iç_er";#N/A,#N/A,FALSE,"elk_iç_tut"}</definedName>
    <definedName name="wrn.kocoglu._.imalat." hidden="1">{#N/A,#N/A,TRUE,"ÝCMAL";#N/A,#N/A,TRUE,"32361BO";#N/A,#N/A,TRUE,"32362BO";#N/A,#N/A,TRUE,"32363BO";#N/A,#N/A,TRUE,"32364BK";#N/A,#N/A,TRUE,"32365BO";#N/A,#N/A,TRUE,"32366BO";#N/A,#N/A,TRUE,"32367BK";#N/A,#N/A,TRUE,"32368BO";#N/A,#N/A,TRUE,"32371CO";#N/A,#N/A,TRUE,"32372CO";#N/A,#N/A,TRUE,"32373CO";#N/A,#N/A,TRUE,"32374CO";#N/A,#N/A,TRUE,"32375CO";#N/A,#N/A,TRUE,"32376CK";#N/A,#N/A,TRUE,"32381BO";#N/A,#N/A,TRUE,"32382BO";#N/A,#N/A,TRUE,"32383BO";#N/A,#N/A,TRUE,"32384BO";#N/A,#N/A,TRUE,"32385BO";#N/A,#N/A,TRUE,"32386BK";#N/A,#N/A,TRUE,"32391BO";#N/A,#N/A,TRUE,"32392BO";#N/A,#N/A,TRUE,"32393BO";#N/A,#N/A,TRUE,"32394BO";#N/A,#N/A,TRUE,"32395BK";#N/A,#N/A,TRUE,"32441CO";#N/A,#N/A,TRUE,"32442CO";#N/A,#N/A,TRUE,"32443CO";#N/A,#N/A,TRUE,"32444CO";#N/A,#N/A,TRUE,"32445CK";#N/A,#N/A,TRUE,"32451BO";#N/A,#N/A,TRUE,"32452BO";#N/A,#N/A,TRUE,"32453CO";#N/A,#N/A,TRUE,"32454CO";#N/A,#N/A,TRUE,"32455CK";#N/A,#N/A,TRUE,"32461CO";#N/A,#N/A,TRUE,"32462CO";#N/A,#N/A,TRUE,"32463CO";#N/A,#N/A,TRUE,"32464CO";#N/A,#N/A,TRUE,"32465CK"}</definedName>
    <definedName name="wrn.koren." hidden="1">{#VALUE!,#N/A,FALSE,0;#N/A,#N/A,FALSE,0;#N/A,#N/A,FALSE,0;#N/A,#N/A,FALSE,0;#N/A,#N/A,FALSE,0;#N/A,#N/A,FALSE,0;#N/A,#N/A,FALSE,0;#N/A,#N/A,FALSE,0;#N/A,#N/A,FALSE,0;#N/A,#N/A,FALSE,0}</definedName>
    <definedName name="wrn.Leasing._.Variance." hidden="1">{#N/A,#N/A,FALSE,"Leasing 6A"}</definedName>
    <definedName name="wrn.maff_report." hidden="1">{#N/A,#N/A,FALSE,"maff_h1";#N/A,#N/A,FALSE,"maff_h2";#N/A,#N/A,FALSE,"maff_h3";#N/A,#N/A,FALSE,"maff_h4";#N/A,#N/A,FALSE,"maff_h5";#N/A,#N/A,FALSE,"maff_h6";#N/A,#N/A,FALSE,"maff_h7"}</definedName>
    <definedName name="wrn.March._.99._.Report." hidden="1">{#N/A,#N/A,FALSE,"Extension Title";#N/A,#N/A,FALSE,"Extensions Main";#N/A,#N/A,FALSE,"Christchurst";#N/A,#N/A,FALSE,"Larkfield Extension";#N/A,#N/A,FALSE,"Taunton";#N/A,#N/A,FALSE,"Farlington";#N/A,#N/A,FALSE,"Sidney Street";#N/A,#N/A,FALSE,"Tamworth";#N/A,#N/A,FALSE,"New Build Main"}</definedName>
    <definedName name="wrn.MEL."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wrn.met1." hidden="1">{#VALUE!,#N/A,FALSE,0;#N/A,#N/A,FALSE,0;#N/A,#N/A,FALSE,0;#N/A,#N/A,FALSE,0;#N/A,#N/A,FALSE,0;#N/A,#N/A,FALSE,0;#N/A,#N/A,FALSE,0;#N/A,#N/A,FALSE,0;#N/A,#N/A,FALSE,0;#N/A,#N/A,FALSE,0;#N/A,#N/A,FALSE,0;#N/A,#N/A,FALSE,0;#N/A,#N/A,FALSE,0;#N/A,#N/A,FALSE,0;#N/A,#N/A,FALSE,0;#N/A,#N/A,FALSE,0;#N/A,#N/A,FALSE,0;#N/A,#N/A,FALSE,0;#N/A,#N/A,FALSE,0;#N/A,#N/A,FALSE,0;#N/A,#N/A,FALSE,0;#N/A,#N/A,FALSE,0;#N/A,#N/A,FALSE,0;#N/A,#N/A,FALSE,0;#N/A,#N/A,FALSE,0;#N/A,#N/A,FALSE,0}</definedName>
    <definedName name="wrn.MET2." hidden="1">{#VALUE!,#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N/A,#N/A,FALSE,0}</definedName>
    <definedName name="wrn.monthly._.financia2" hidden="1">{#N/A,#N/A,FALSE,"SUMMARY 4a";#N/A,#N/A,FALSE,"GBA 4b";#N/A,#N/A,FALSE,"TENANT 4c";#N/A,#N/A,FALSE,"BUDGET DETAIL";#N/A,#N/A,FALSE,"PRO FORMA"}</definedName>
    <definedName name="wrn.monthly._.financial." hidden="1">{#N/A,#N/A,FALSE,"SUMMARY 4a";#N/A,#N/A,FALSE,"GBA 4b";#N/A,#N/A,FALSE,"TENANT 4c";#N/A,#N/A,FALSE,"BUDGET DETAIL";#N/A,#N/A,FALSE,"PRO FORMA"}</definedName>
    <definedName name="wrn.müşterek."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wrn.musterek_ic." hidden="1">{#N/A,#N/A,FALSE,"müş_iç_ihz";#N/A,#N/A,FALSE,"müş_iç_er";#N/A,#N/A,FALSE,"müş_iç_tut"}</definedName>
    <definedName name="wrn.ontario." hidden="1">{"page1",#N/A,FALSE,"sheet 1";"Page2",#N/A,FALSE,"sheet 1";"page3",#N/A,FALSE,"sheet 1";"page4",#N/A,FALSE,"sheet 1"}</definedName>
    <definedName name="wrn.orhan_kose." hidden="1">{#VALUE!,#N/A,TRUE,0;#N/A,#N/A,TRUE,0;#N/A,#N/A,TRUE,0}</definedName>
    <definedName name="wrn.oztas._.imalat." hidden="1">{#N/A,#N/A,TRUE,"ÝCMAL";#N/A,#N/A,TRUE,"25101CO";#N/A,#N/A,TRUE,"25102CO";#N/A,#N/A,TRUE,"25103CK";#N/A,#N/A,TRUE,"25104CO";#N/A,#N/A,TRUE,"25201BO";#N/A,#N/A,TRUE,"25202BO";#N/A,#N/A,TRUE,"25203BO";#N/A,#N/A,TRUE,"25204BO";#N/A,#N/A,TRUE,"25205BO";#N/A,#N/A,TRUE,"25206BO";#N/A,#N/A,TRUE,"25207BO";#N/A,#N/A,TRUE,"25208BO";#N/A,#N/A,TRUE,"25209BK";#N/A,#N/A,TRUE,"25301BO";#N/A,#N/A,TRUE,"25302BO";#N/A,#N/A,TRUE,"25303BO";#N/A,#N/A,TRUE,"25304BO";#N/A,#N/A,TRUE,"25305BO";#N/A,#N/A,TRUE,"25306BO";#N/A,#N/A,TRUE,"25307BK";#N/A,#N/A,TRUE,"25701CK";#N/A,#N/A,TRUE,"25702CO";#N/A,#N/A,TRUE,"25703BO";#N/A,#N/A,TRUE,"25704BO";#N/A,#N/A,TRUE,"25705BO";#N/A,#N/A,TRUE,"25801BO";#N/A,#N/A,TRUE,"25802BO";#N/A,#N/A,TRUE,"25803BO";#N/A,#N/A,TRUE,"25804CO";#N/A,#N/A,TRUE,"25805CK";#N/A,#N/A,TRUE,"25901CO";#N/A,#N/A,TRUE,"25902CK";#N/A,#N/A,TRUE,"25903CO";#N/A,#N/A,TRUE,"25904CO";#N/A,#N/A,TRUE,"25905CO";#N/A,#N/A,TRUE,"25906CO";#N/A,#N/A,TRUE,"25907CO";#N/A,#N/A,TRUE,"25908CO";#N/A,#N/A,TRUE,"25909CO";#N/A,#N/A,TRUE,"25910CK";#N/A,#N/A,TRUE,"26001CO";#N/A,#N/A,TRUE,"26002CO";#N/A,#N/A,TRUE,"26003CO";#N/A,#N/A,TRUE,"26004CK";#N/A,#N/A,TRUE,"26005CO";#N/A,#N/A,TRUE,"277301CO";#N/A,#N/A,TRUE,"277302CO";#N/A,#N/A,TRUE,"277303CO";#N/A,#N/A,TRUE,"277304CK";#N/A,#N/A,TRUE,"277305CO";#N/A,#N/A,TRUE,"277306CO";#N/A,#N/A,TRUE,"277401CO";#N/A,#N/A,TRUE,"277402CO";#N/A,#N/A,TRUE,"277403CO";#N/A,#N/A,TRUE,"277404CK";#N/A,#N/A,TRUE,"277405CO";#N/A,#N/A,TRUE,"277501CK";#N/A,#N/A,TRUE,"277502CO";#N/A,#N/A,TRUE,"277503CO"}</definedName>
    <definedName name="wrn.p3"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wrn.PL."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rn.PLNCS." hidden="1">{#N/A,#N/A,FALSE,"NCS INC SCOT";#N/A,#N/A,FALSE,"NCS";#N/A,#N/A,FALSE,"74 NCS";#N/A,#N/A,FALSE,"75 NCS";#N/A,#N/A,FALSE,"76 NCS "}</definedName>
    <definedName name="wrn.PR_TRIAL_BALANCE."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wrn.PrintAll." hidden="1">{#N/A,#N/A,FALSE,"Broker Sheet";#N/A,#N/A,FALSE,"Exec.Summary";#N/A,#N/A,FALSE,"Argus Cash Flow";#N/A,#N/A,FALSE,"SPF";#N/A,#N/A,FALSE,"RentRoll"}</definedName>
    <definedName name="wrn.PrintallD." hidden="1">{#N/A,#N/A,FALSE,"SumD";#N/A,#N/A,FALSE,"ElecD";#N/A,#N/A,FALSE,"MechD";#N/A,#N/A,FALSE,"GeotD";#N/A,#N/A,FALSE,"PrcsD";#N/A,#N/A,FALSE,"TunnD";#N/A,#N/A,FALSE,"CivlD";#N/A,#N/A,FALSE,"NtwkD";#N/A,#N/A,FALSE,"EstgD";#N/A,#N/A,FALSE,"PEngD"}</definedName>
    <definedName name="wrn.PrintallG." hidden="1">{#N/A,#N/A,FALSE,"SumG";#N/A,#N/A,FALSE,"ElecG";#N/A,#N/A,FALSE,"MechG";#N/A,#N/A,FALSE,"GeotG";#N/A,#N/A,FALSE,"PrcsG";#N/A,#N/A,FALSE,"TunnG";#N/A,#N/A,FALSE,"CivlG";#N/A,#N/A,FALSE,"NtwkG";#N/A,#N/A,FALSE,"EstgG";#N/A,#N/A,FALSE,"PEngG"}</definedName>
    <definedName name="wrn.RDProject." hidden="1">{#N/A,#N/A,TRUE,"Prog. Overview Strategic Input";#N/A,#N/A,TRUE,"Program Overview Financials";#N/A,#N/A,TRUE,"Technology Summary Input";#N/A,#N/A,TRUE,"Mkt &amp; Sales Summary Input";#N/A,#N/A,TRUE,"Delivery Summary Input";#N/A,#N/A,TRUE,"Revenue Assump Input";#N/A,#N/A,TRUE,"Financial Summary"}</definedName>
    <definedName name="wrn.RDProject1" hidden="1">{#N/A,#N/A,TRUE,"Prog. Overview Strategic Input";#N/A,#N/A,TRUE,"Program Overview Financials";#N/A,#N/A,TRUE,"Technology Summary Input";#N/A,#N/A,TRUE,"Mkt &amp; Sales Summary Input";#N/A,#N/A,TRUE,"Delivery Summary Input";#N/A,#N/A,TRUE,"Revenue Assump Input";#N/A,#N/A,TRUE,"Financial Summary"}</definedName>
    <definedName name="wrn.Redundant._.Equipment._.Option." hidden="1">{"pumps",#N/A,FALSE,"Option"}</definedName>
    <definedName name="wrn.REP501." hidden="1">{#N/A,#N/A,FALSE,"contents 5.01";#N/A,#N/A,FALSE,"introduction";#N/A,#N/A,FALSE,"cw summary";#N/A,#N/A,FALSE,"exclusions 5.02";"FEET",#N/A,FALSE,"total areas";"TOTAL",#N/A,FALSE,"s&amp;c summary";"LIFFE",#N/A,FALSE,"s&amp;c summary";"TENANT",#N/A,FALSE,"s&amp;c summary";"CARPARK",#N/A,FALSE,"s&amp;c summary";#N/A,#N/A,FALSE,"enhancements";#N/A,#N/A,FALSE,"fit out summary";#N/A,#N/A,FALSE,"in fill summary";#N/A,#N/A,FALSE,"disc"}</definedName>
    <definedName name="wrn.REP502." hidden="1">{#N/A,#N/A,FALSE,"contents 5.02";#N/A,#N/A,FALSE,"introduction";#N/A,#N/A,FALSE,"summary of costs";#N/A,#N/A,FALSE,"exclusions 5.02";"FEET",#N/A,FALSE,"total areas";"FEET",#N/A,FALSE,"liffe areas";"FEET",#N/A,FALSE,"tenant areas";"FEET",#N/A,FALSE,"carpark areas";"TOTAL",#N/A,FALSE,"s&amp;c summary";"TOTAL",#N/A,FALSE,"cost plan";"LIFFE",#N/A,FALSE,"s&amp;c summary";"LIFFE",#N/A,FALSE,"cost plan";"TENANT",#N/A,FALSE,"s&amp;c summary";"TENANT AREAS",#N/A,FALSE,"cost plan";"CARPARK",#N/A,FALSE,"s&amp;c summary";"CAR PARK",#N/A,FALSE,"cost plan";#N/A,#N/A,FALSE,"enhancements";#N/A,#N/A,FALSE,"fit out summary";#N/A,#N/A,FALSE,"fit out phase1";#N/A,#N/A,FALSE,"fit out phase2";#N/A,#N/A,FALSE,"in fill summary";#N/A,#N/A,FALSE,"in fill costs";#N/A,#N/A,FALSE,"disc"}</definedName>
    <definedName name="wrn.REP502.1" hidden="1">{#N/A,#N/A,FALSE,"contents 5.01";#N/A,#N/A,FALSE,"introduction";#N/A,#N/A,FALSE,"cw summary";#N/A,#N/A,FALSE,"exclusions 5.02";"FEET",#N/A,FALSE,"total areas";"TOTAL",#N/A,FALSE,"s&amp;c summary";"LIFFE",#N/A,FALSE,"s&amp;c summary";"TENANT",#N/A,FALSE,"s&amp;c summary";"CARPARK",#N/A,FALSE,"s&amp;c summary";#N/A,#N/A,FALSE,"enhancements";#N/A,#N/A,FALSE,"fit out summary";#N/A,#N/A,FALSE,"in fill summary";#N/A,#N/A,FALSE,"disc"}</definedName>
    <definedName name="wrn.REP503." hidden="1">{#N/A,#N/A,FALSE,"contents 5.03";#N/A,#N/A,FALSE,"introduction";#N/A,#N/A,FALSE,"summary of costs";#N/A,#N/A,FALSE,"exclusions 5.03";"FEET",#N/A,FALSE,"total areas";"FEET",#N/A,FALSE,"liffe areas";"FEET",#N/A,FALSE,"tenant areas";"FEET",#N/A,FALSE,"carpark areas";"TOTALINF",#N/A,FALSE,"s&amp;c summary";"TOTAL",#N/A,FALSE,"cost plan";"LIFFEINF",#N/A,FALSE,"s&amp;c summary";"LIFFE",#N/A,FALSE,"cost plan";"TENINF",#N/A,FALSE,"s&amp;c summary";"TENANT AREAS",#N/A,FALSE,"cost plan";"CARPINF",#N/A,FALSE,"s&amp;c summary";"CAR PARK",#N/A,FALSE,"cost plan";#N/A,#N/A,FALSE,"enhancements";#N/A,#N/A,FALSE,"fit out summary";#N/A,#N/A,FALSE,"fit out phase1";#N/A,#N/A,FALSE,"fit out phase2";#N/A,#N/A,FALSE,"in fill summary";#N/A,#N/A,FALSE,"in fill costs";#N/A,#N/A,FALSE,"disc"}</definedName>
    <definedName name="wrn.S." hidden="1">{#N/A,#N/A,FALSE,"2 Nolu Hak.";#N/A,#N/A,FALSE,"3 Nolu Hak.";#N/A,#N/A,FALSE,"4 Nolu Hak. ";#N/A,#N/A,FALSE,"5 Nolu Hak.";#N/A,#N/A,FALSE,"6 Nolu Hak.";#N/A,#N/A,FALSE,"7 Nolu Hak. ";#N/A,#N/A,FALSE,"8 Nolu Hak.";#N/A,#N/A,FALSE,"TESBİT";#N/A,#N/A,FALSE,"9 Nolu Hak.";#N/A,#N/A,FALSE,"10 Nolu Hak.";#N/A,#N/A,FALSE,"11 Nolu Hak.";#N/A,#N/A,FALSE,"12 Nolu Hak.";#N/A,#N/A,FALSE,"Fiyat Farkı İcm.";#N/A,#N/A,FALSE,"Demir Mik.";#N/A,#N/A,FALSE,"Demir Fiy.Farkı";#N/A,#N/A,FALSE,"Çim.Mik. ";#N/A,#N/A,FALSE,"Çim.Fiy.Farkı";#N/A,#N/A,FALSE," Akar.Mik.";#N/A,#N/A,FALSE,".Akar.Fiy.Farkı";#N/A,#N/A,FALSE,"MFFE.MİK.";#N/A,#N/A,FALSE,"Birim  miktarlar(1)";#N/A,#N/A,FALSE,"Birim  miktarlar (2)";#N/A,#N/A,FALSE,"Birim  miktarlar (3)";#N/A,#N/A,FALSE,"Birim  miktarlar (4)";#N/A,#N/A,FALSE,"Birim  miktarlar (5)";#N/A,#N/A,FALSE,"Birim  miktarlar (6)";#N/A,#N/A,FALSE,"Birim  miktarlar (7)";#N/A,#N/A,FALSE,"Birim  miktarlar (8)";#N/A,#N/A,FALSE,"Birim  miktarlar (9)";#N/A,#N/A,FALSE,"Birim  miktarlar (10)";#N/A,#N/A,FALSE,"Birim  miktarlar (11)"}</definedName>
    <definedName name="wrn.sihhi_ic." hidden="1">{#N/A,#N/A,FALSE,"sıh_iç_ihz";#N/A,#N/A,FALSE,"sıh_iç_er";#N/A,#N/A,FALSE,"sıh_iç_tut"}</definedName>
    <definedName name="wrn.sirnak._.imalat." hidden="1">{#N/A,#N/A,TRUE,"ÞIA1BO";#N/A,#N/A,TRUE,"ÞIA2BO";#N/A,#N/A,TRUE,"ÞIA3BO";#N/A,#N/A,TRUE,"ÞIA4BK";#N/A,#N/A,TRUE,"ÞIB1BK";#N/A,#N/A,TRUE,"ÞIB2BO";#N/A,#N/A,TRUE,"ÞIG1BO";#N/A,#N/A,TRUE,"ÞIG2BO";#N/A,#N/A,TRUE,"ÞIG3BO";#N/A,#N/A,TRUE,"ÞIG4CO";#N/A,#N/A,TRUE,"ÞIG5CO";#N/A,#N/A,TRUE,"ÞIG6CO";#N/A,#N/A,TRUE,"ÞIG7CO";#N/A,#N/A,TRUE,"ÞIG8CK";#N/A,#N/A,TRUE,"ÞIG9CO";#N/A,#N/A,TRUE,"ÞIG10CK";#N/A,#N/A,TRUE,"ÞIH1CO";#N/A,#N/A,TRUE,"ÞIH2CO";#N/A,#N/A,TRUE,"ÞIH3CO";#N/A,#N/A,TRUE,"ÞIH4CO";#N/A,#N/A,TRUE,"ÞIH5CO";#N/A,#N/A,TRUE,"ÞIH7CO";#N/A,#N/A,TRUE,"ÝCMAL";#N/A,#N/A,TRUE,"A Adasý";#N/A,#N/A,TRUE,"B Adasý";#N/A,#N/A,TRUE,"G Adasý";#N/A,#N/A,TRUE,"H Adasý";#N/A,#N/A,TRUE,"J Adasý"}</definedName>
    <definedName name="wrn.Site._.Report."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WRN.ŞLKDFS" hidden="1">{#N/A,#N/A,FALSE,"kal_iç_ihz";#N/A,#N/A,FALSE,"kal_iç_er";#N/A,#N/A,FALSE,"kal_iç_tut"}</definedName>
    <definedName name="wrn.STG._.BLDG._.ENCLOSURE." hidden="1">{"turbine",#N/A,FALSE,"Option"}</definedName>
    <definedName name="wrn.struckgi." hidden="1">{#N/A,#N/A,TRUE,"arnitower";#N/A,#N/A,TRUE,"arnigarage "}</definedName>
    <definedName name="wrn.Summary._.Report." hidden="1">{#N/A,#N/A,FALSE,"Cover";"Summary",#N/A,FALSE,"Net Inventory Turns";"Summary",#N/A,FALSE,"LInearity";"Summary",#N/A,FALSE,"On Time Delivery";"Summary",#N/A,FALSE,"Fill Rate";"Summary",#N/A,FALSE,"Days Past Due";"Summary",#N/A,FALSE,"COPQ";"Summary",#N/A,FALSE,"Customer Returns";"Summary",#N/A,FALSE,"LWCAIR";"Summary",#N/A,FALSE,"TCIR";"Summary",#N/A,FALSE,"TDU";"Summary",#N/A,FALSE,"Supplier Defects";"Summary",#N/A,FALSE,"Supplier Delivery";"Summary",#N/A,FALSE,"OEC";"Summary",#N/A,FALSE,"MM"}</definedName>
    <definedName name="wrn.Template." hidden="1">{#N/A,#N/A,FALSE,"1_Executive Summary";#N/A,#N/A,FALSE,"2_Assumptions";#N/A,#N/A,FALSE,"3_Footnotes";#N/A,#N/A,FALSE,"4_Cash Flow";#N/A,#N/A,FALSE,"6_Residual - Marketing";#N/A,#N/A,FALSE,"7_Residual Matrix";#N/A,#N/A,FALSE,"8_Pricing Matrix";#N/A,#N/A,FALSE,"9_Value Matrix";#N/A,#N/A,FALSE,"10_Vacancy Detail";#N/A,#N/A,FALSE,"11_Basic Expiration"}</definedName>
    <definedName name="wrn.Things." hidden="1">{#N/A,#N/A,FALSE,"Bank Rec Cover Sheet";#N/A,#N/A,FALSE,"Bank Rec Details"}</definedName>
    <definedName name="wrn.Warrington._.Widnes._.QS._.Costs." hidden="1">{#N/A,#N/A,TRUE,"Cover";#N/A,#N/A,TRUE,"Conts";#N/A,#N/A,TRUE,"VOS";#N/A,#N/A,TRUE,"Warrington";#N/A,#N/A,TRUE,"Widnes"}</definedName>
    <definedName name="wrn.WHOUSE._.CT." hidden="1">{"WESTINGHOUSE",#N/A,FALSE,"Option"}</definedName>
    <definedName name="wrn.yağmursu_şebeke." hidden="1">{#N/A,#N/A,FALSE,"YAGSU_HAT_ICMAL";#N/A,#N/A,FALSE,"YAGMUR_236 (1)";#N/A,#N/A,FALSE,"YAGMUR_236 (2)";#N/A,#N/A,FALSE,"YAGMUR_238 (1)";#N/A,#N/A,FALSE,"YAGMUR_238 (2)";#N/A,#N/A,FALSE,"YAGMUR_244 (1)";#N/A,#N/A,FALSE,"YAGMUR_244 (2)";#N/A,#N/A,FALSE,"YAGMUR_245 (1)";#N/A,#N/A,FALSE,"YAGMUR_245 (2)";#N/A,#N/A,FALSE,"YAGMUR_246 (1)";#N/A,#N/A,FALSE,"YAGMUR_246 (2)"}</definedName>
    <definedName name="wrn.YAZ1." hidden="1">{#VALUE!,#N/A,FALSE,0;#N/A,#N/A,FALSE,0;#N/A,#N/A,FALSE,0;#N/A,#N/A,FALSE,0;#N/A,#N/A,FALSE,0;#N/A,#N/A,FALSE,0;#N/A,#N/A,FALSE,0;#N/A,#N/A,FALSE,0;#N/A,#N/A,FALSE,0;#N/A,#N/A,FALSE,0;#N/A,#N/A,FALSE,0;#N/A,#N/A,FALSE,0;#N/A,#N/A,FALSE,0;#N/A,#N/A,FALSE,0;#N/A,#N/A,FALSE,0;#N/A,#N/A,FALSE,0;#N/A,#N/A,FALSE,0;#N/A,#N/A,FALSE,0}</definedName>
    <definedName name="wrn.YAZICI." hidden="1">{#VALUE!,#N/A,FALSE,0;#N/A,#N/A,FALSE,0;#N/A,#N/A,FALSE,0;#N/A,#N/A,FALSE,0;#N/A,#N/A,FALSE,0;#N/A,#N/A,FALSE,0;#N/A,#N/A,FALSE,0;#N/A,#N/A,FALSE,0;#N/A,#N/A,FALSE,0;#N/A,#N/A,FALSE,0;#N/A,#N/A,FALSE,0;#N/A,#N/A,FALSE,0;#N/A,#N/A,FALSE,0;#N/A,#N/A,FALSE,0;#N/A,#N/A,FALSE,0;#N/A,#N/A,FALSE,0;#N/A,#N/A,FALSE,0;#N/A,#N/A,FALSE,0;#N/A,#N/A,FALSE,0;#N/A,#N/A,FALSE,0}</definedName>
    <definedName name="ww"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www" hidden="1">{#N/A,#N/A,TRUE,"ÝCMAL";#N/A,#N/A,TRUE,"22071CO";#N/A,#N/A,TRUE,"22072CO";#N/A,#N/A,TRUE,"22073CO";#N/A,#N/A,TRUE,"22074CK";#N/A,#N/A,TRUE,"22075CO";#N/A,#N/A,TRUE,"22076CO";#N/A,#N/A,TRUE,"22081BO";#N/A,#N/A,TRUE,"22082BO";#N/A,#N/A,TRUE,"22083BO";#N/A,#N/A,TRUE,"22084BO";#N/A,#N/A,TRUE,"22085BO";#N/A,#N/A,TRUE,"22086CO";#N/A,#N/A,TRUE,"22087CK";#N/A,#N/A,TRUE,"22091BO";#N/A,#N/A,TRUE,"22092BO";#N/A,#N/A,TRUE,"22093BO";#N/A,#N/A,TRUE,"22094BO";#N/A,#N/A,TRUE,"22095CO";#N/A,#N/A,TRUE,"22096CK";#N/A,#N/A,TRUE,"22101CO";#N/A,#N/A,TRUE,"22102CO";#N/A,#N/A,TRUE,"22103CO";#N/A,#N/A,TRUE,"22104CO";#N/A,#N/A,TRUE,"22106BK";#N/A,#N/A,TRUE,"22105CO";#N/A,#N/A,TRUE,"22106BK";#N/A,#N/A,TRUE,"22107BO";#N/A,#N/A,TRUE,"22131CK";#N/A,#N/A,TRUE,"22132CO";#N/A,#N/A,TRUE,"22133CO";#N/A,#N/A,TRUE,"22134CO";#N/A,#N/A,TRUE,"22141BK";#N/A,#N/A,TRUE,"22142BO";#N/A,#N/A,TRUE,"22143CO";#N/A,#N/A,TRUE,"22144CO";#N/A,#N/A,TRUE,"22145CO";#N/A,#N/A,TRUE,"22146CO";#N/A,#N/A,TRUE,"22161CO";#N/A,#N/A,TRUE,"22162CO";#N/A,#N/A,TRUE,"22163CK";#N/A,#N/A,TRUE,"22164CK";#N/A,#N/A,TRUE,"22165CO";#N/A,#N/A,TRUE,"22166CO";#N/A,#N/A,TRUE,"22167CO";#N/A,#N/A,TRUE,"22171CK";#N/A,#N/A,TRUE,"22172CO";#N/A,#N/A,TRUE,"22173CO";#N/A,#N/A,TRUE,"22174CK";#N/A,#N/A,TRUE,"22175CO";#N/A,#N/A,TRUE,"22176CO";#N/A,#N/A,TRUE,"22177CO"}</definedName>
    <definedName name="wwww" hidden="1">{"'Sheet1'!$A$1:$X$25"}</definedName>
    <definedName name="X"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xc" hidden="1">{#N/A,#N/A,FALSE,"SumD";#N/A,#N/A,FALSE,"ElecD";#N/A,#N/A,FALSE,"MechD";#N/A,#N/A,FALSE,"GeotD";#N/A,#N/A,FALSE,"PrcsD";#N/A,#N/A,FALSE,"TunnD";#N/A,#N/A,FALSE,"CivlD";#N/A,#N/A,FALSE,"NtwkD";#N/A,#N/A,FALSE,"EstgD";#N/A,#N/A,FALSE,"PEngD"}</definedName>
    <definedName name="xls" hidden="1">{#N/A,#N/A,FALSE,"SumD";#N/A,#N/A,FALSE,"ElecD";#N/A,#N/A,FALSE,"MechD";#N/A,#N/A,FALSE,"GeotD";#N/A,#N/A,FALSE,"PrcsD";#N/A,#N/A,FALSE,"TunnD";#N/A,#N/A,FALSE,"CivlD";#N/A,#N/A,FALSE,"NtwkD";#N/A,#N/A,FALSE,"EstgD";#N/A,#N/A,FALSE,"PEngD"}</definedName>
    <definedName name="xls." hidden="1">{"'Break down'!$A$4"}</definedName>
    <definedName name="xv" localSheetId="4">#REF!</definedName>
    <definedName name="xv">#REF!</definedName>
    <definedName name="xx" hidden="1">{#N/A,#N/A,FALSE,"SumD";#N/A,#N/A,FALSE,"ElecD";#N/A,#N/A,FALSE,"MechD";#N/A,#N/A,FALSE,"GeotD";#N/A,#N/A,FALSE,"PrcsD";#N/A,#N/A,FALSE,"TunnD";#N/A,#N/A,FALSE,"CivlD";#N/A,#N/A,FALSE,"NtwkD";#N/A,#N/A,FALSE,"EstgD";#N/A,#N/A,FALSE,"PEngD"}</definedName>
    <definedName name="xxxxx" localSheetId="4" hidden="1">[12]sal!#REF!</definedName>
    <definedName name="xxxxx" hidden="1">[12]sal!#REF!</definedName>
    <definedName name="XXXXXXXXXXXXX" localSheetId="4" hidden="1">#REF!</definedName>
    <definedName name="XXXXXXXXXXXXX" hidden="1">#REF!</definedName>
    <definedName name="xyz"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yapiimar" hidden="1">{#N/A,#N/A,FALSE,"ihz. icmal";#N/A,#N/A,FALSE,"avans";#N/A,#N/A,FALSE,"mal_FF_icm";#N/A,#N/A,FALSE,"fat_ihz";#N/A,#N/A,FALSE,"söz_fiy_fark";#N/A,#N/A,FALSE,"kap2"}</definedName>
    <definedName name="yas" localSheetId="4" hidden="1">#REF!</definedName>
    <definedName name="yas" hidden="1">#REF!</definedName>
    <definedName name="yasin" localSheetId="4" hidden="1">#REF!</definedName>
    <definedName name="yasin" hidden="1">#REF!</definedName>
    <definedName name="yat" hidden="1">{#N/A,#N/A,FALSE,"Aging Summary";#N/A,#N/A,FALSE,"Ratio Analysis";#N/A,#N/A,FALSE,"Test 120 Day Accts";#N/A,#N/A,FALSE,"Tickmarks"}</definedName>
    <definedName name="YAZ">'[1]HUD YOLU DUVAR 8 MT'!$R$11:$R$15</definedName>
    <definedName name="YEMEK" localSheetId="4">#REF!</definedName>
    <definedName name="YEMEK">#REF!</definedName>
    <definedName name="Yeni" hidden="1">{#N/A,#N/A,FALSE,"Birim  miktarlar(1)";#N/A,#N/A,FALSE,"Birim  miktarlar (2)";#N/A,#N/A,FALSE,"Birim  miktarlar (3)";#N/A,#N/A,FALSE,"Birim  miktarlar (4)";#N/A,#N/A,FALSE,"Birim  miktarlar (5)";#N/A,#N/A,FALSE,"Birim  miktarlar (6)";#N/A,#N/A,FALSE,"Birim  miktarlar (7)";#N/A,#N/A,FALSE,"Birim  miktarlar (8)";#N/A,#N/A,FALSE,"Birim  miktarlar (9)";#N/A,#N/A,FALSE,"Birim  miktarlar (10)"}</definedName>
    <definedName name="YETYTY" hidden="1">{#VALUE!,#N/A,FALSE,0;#N/A,#N/A,FALSE,0;#N/A,#N/A,FALSE,0;#N/A,#N/A,FALSE,0;#N/A,#N/A,FALSE,0;#N/A,#N/A,FALSE,0;#N/A,#N/A,FALSE,0;#N/A,#N/A,FALSE,0;#N/A,#N/A,FALSE,0;#N/A,#N/A,FALSE,0;#N/A,#N/A,FALSE,0;#N/A,#N/A,FALSE,0}</definedName>
    <definedName name="yhn" hidden="1">{"taşkınsuyu1fiyat",#N/A,FALSE,"tsfiyat"}</definedName>
    <definedName name="yıu" hidden="1">{#N/A,#N/A,FALSE,"imalat_kesif";#N/A,#N/A,FALSE,"imalat_seviye";#N/A,#N/A,FALSE,"141";#N/A,#N/A,FALSE,"142";#N/A,#N/A,FALSE,"143";#N/A,#N/A,FALSE,"144";#N/A,#N/A,FALSE,"145";#N/A,#N/A,FALSE,"146";#N/A,#N/A,FALSE,"147";#N/A,#N/A,FALSE,"148";#N/A,#N/A,FALSE,"149"}</definedName>
    <definedName name="YOL" localSheetId="4">#REF!</definedName>
    <definedName name="YOL">#REF!</definedName>
    <definedName name="YRE" hidden="1">{#N/A,#N/A,TRUE,"Prog. Overview Strategic Input";#N/A,#N/A,TRUE,"Program Overview Financials";#N/A,#N/A,TRUE,"Technology Summary Input";#N/A,#N/A,TRUE,"Mkt &amp; Sales Summary Input";#N/A,#N/A,TRUE,"Delivery Summary Input";#N/A,#N/A,TRUE,"Revenue Assump Input";#N/A,#N/A,TRUE,"Financial Summary"}</definedName>
    <definedName name="YRWS" hidden="1">{#N/A,#N/A,TRUE,"Prog. Overview Strategic Input";#N/A,#N/A,TRUE,"Program Overview Financials";#N/A,#N/A,TRUE,"Technology Summary Input";#N/A,#N/A,TRUE,"Mkt &amp; Sales Summary Input";#N/A,#N/A,TRUE,"Delivery Summary Input";#N/A,#N/A,TRUE,"Revenue Assump Input";#N/A,#N/A,TRUE,"Financial Summary"}</definedName>
    <definedName name="yu" hidden="1">{#N/A,#N/A,TRUE,"kapak";#N/A,#N/A,TRUE,"Paylaşım";#N/A,#N/A,TRUE,"Nakit Değerlendirme";#N/A,#N/A,TRUE,"Grafik";#N/A,#N/A,TRUE,"Nakit";#N/A,#N/A,TRUE," Nakit Tablosu";#N/A,#N/A,TRUE,"K-Z";#N/A,#N/A,TRUE,"Satış";#N/A,#N/A,TRUE,"Peşinat+Taksitler (2)";#N/A,#N/A,TRUE,"Peşinat+Taksitler";#N/A,#N/A,TRUE,"Maliyet";#N/A,#N/A,TRUE,"Maliyet Analizi 1.Etap";#N/A,#N/A,TRUE,"Maliyet Analizi 2.Etap ";#N/A,#N/A,TRUE,"iş Programı 1.Etap";#N/A,#N/A,TRUE,"iş Programı 2.Etap"}</definedName>
    <definedName name="yuı" hidden="1">{#N/A,#N/A,FALSE,"avans";#N/A,#N/A,FALSE,"teminat_mektubu";#N/A,#N/A,FALSE,"ihz. icmal";#N/A,#N/A,FALSE,"söz_fiy_fark";#N/A,#N/A,FALSE,"kap2";#N/A,#N/A,FALSE,"mal_FF_icm";#N/A,#N/A,FALSE,"kap1"}</definedName>
    <definedName name="yuıı" hidden="1">{#N/A,#N/A,FALSE,"kal_iç_ihz";#N/A,#N/A,FALSE,"kal_iç_er";#N/A,#N/A,FALSE,"kal_iç_tut"}</definedName>
    <definedName name="yuıu"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yutyuyuıyu" hidden="1">{#VALUE!,#N/A,FALSE,0;#N/A,#N/A,FALSE,0;#N/A,#N/A,FALSE,0;#N/A,#N/A,FALSE,0;#N/A,#N/A,FALSE,0;#N/A,#N/A,FALSE,0;#N/A,#N/A,FALSE,0;#N/A,#N/A,FALSE,0;#N/A,#N/A,FALSE,0;#N/A,#N/A,FALSE,0;#N/A,#N/A,FALSE,0;#N/A,#N/A,FALSE,0}</definedName>
    <definedName name="yuu" hidden="1">{#N/A,#N/A,FALSE,"kal_iç_ihz";#N/A,#N/A,FALSE,"kal_iç_er";#N/A,#N/A,FALSE,"kal_iç_tut"}</definedName>
    <definedName name="yuuıı" hidden="1">{#N/A,#N/A,FALSE,"kal_iç_ihz";#N/A,#N/A,FALSE,"kal_iç_er";#N/A,#N/A,FALSE,"kal_iç_tut"}</definedName>
    <definedName name="yuuy" hidden="1">{#N/A,#N/A,FALSE,"maff_h1";#N/A,#N/A,FALSE,"maff_h2";#N/A,#N/A,FALSE,"maff_h3";#N/A,#N/A,FALSE,"maff_h4";#N/A,#N/A,FALSE,"maff_h5";#N/A,#N/A,FALSE,"maff_h6";#N/A,#N/A,FALSE,"maff_h7"}</definedName>
    <definedName name="yy" hidden="1">{#N/A,#N/A,FALSE,"müş_iç_ihz";#N/A,#N/A,FALSE,"müş_iç_er";#N/A,#N/A,FALSE,"müş_iç_tut"}</definedName>
    <definedName name="yyu" hidden="1">{#N/A,#N/A,FALSE,"maff_h1";#N/A,#N/A,FALSE,"maff_h2";#N/A,#N/A,FALSE,"maff_h3";#N/A,#N/A,FALSE,"maff_h4";#N/A,#N/A,FALSE,"maff_h5";#N/A,#N/A,FALSE,"maff_h6";#N/A,#N/A,FALSE,"maff_h7"}</definedName>
    <definedName name="yyuı" hidden="1">{#N/A,#N/A,FALSE,"95 YILI SAT-MAL";#N/A,#N/A,FALSE,"1995 CIRO";#N/A,#N/A,FALSE,"1994-1995 ÜRETİM KARŞ.";#N/A,#N/A,FALSE,"NAK.XLS";#N/A,#N/A,FALSE,"1995 NAKITBAKIYE";#N/A,#N/A,FALSE,"AYLIK ÜRETİM";#N/A,#N/A,FALSE,"AYLIK MALİYET";#N/A,#N/A,FALSE,"AYLIK M2";#N/A,#N/A,FALSE,"AYLIK ADAMSAAT";#N/A,#N/A,FALSE,"ÜRETİM";#N/A,#N/A,FALSE,"ÜRETİM MALİYETİ";#N/A,#N/A,FALSE,"M2 İMALAT";#N/A,#N/A,FALSE,"ADAM-SAAT TABLOSU";#N/A,#N/A,FALSE,"KREDİ TL"}</definedName>
    <definedName name="z"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zkm"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zse" hidden="1">{#N/A,#N/A,FALSE,"SumG";#N/A,#N/A,FALSE,"ElecG";#N/A,#N/A,FALSE,"MechG";#N/A,#N/A,FALSE,"GeotG";#N/A,#N/A,FALSE,"PrcsG";#N/A,#N/A,FALSE,"TunnG";#N/A,#N/A,FALSE,"CivlG";#N/A,#N/A,FALSE,"NtwkG";#N/A,#N/A,FALSE,"EstgG";#N/A,#N/A,FALSE,"PEngG"}</definedName>
    <definedName name="ZX"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zxc" hidden="1">{#N/A,#N/A,TRUE,"ÝCMAL";#N/A,#N/A,TRUE,"32361BO";#N/A,#N/A,TRUE,"32362BO";#N/A,#N/A,TRUE,"32363BO";#N/A,#N/A,TRUE,"32364BK";#N/A,#N/A,TRUE,"32365BO";#N/A,#N/A,TRUE,"32366BO";#N/A,#N/A,TRUE,"32367BK";#N/A,#N/A,TRUE,"32368BO";#N/A,#N/A,TRUE,"32371CO";#N/A,#N/A,TRUE,"32372CO";#N/A,#N/A,TRUE,"32373CO";#N/A,#N/A,TRUE,"32374CO";#N/A,#N/A,TRUE,"32375CO";#N/A,#N/A,TRUE,"32376CK";#N/A,#N/A,TRUE,"32381BO";#N/A,#N/A,TRUE,"32382BO";#N/A,#N/A,TRUE,"32383BO";#N/A,#N/A,TRUE,"32384BO";#N/A,#N/A,TRUE,"32385BO";#N/A,#N/A,TRUE,"32386BK";#N/A,#N/A,TRUE,"32391BO";#N/A,#N/A,TRUE,"32392BO";#N/A,#N/A,TRUE,"32393BO";#N/A,#N/A,TRUE,"32394BO";#N/A,#N/A,TRUE,"32395BK";#N/A,#N/A,TRUE,"32441CO";#N/A,#N/A,TRUE,"32442CO";#N/A,#N/A,TRUE,"32443CO";#N/A,#N/A,TRUE,"32444CO";#N/A,#N/A,TRUE,"32445CK";#N/A,#N/A,TRUE,"32451BO";#N/A,#N/A,TRUE,"32452BO";#N/A,#N/A,TRUE,"32453CO";#N/A,#N/A,TRUE,"32454CO";#N/A,#N/A,TRUE,"32455CK";#N/A,#N/A,TRUE,"32461CO";#N/A,#N/A,TRUE,"32462CO";#N/A,#N/A,TRUE,"32463CO";#N/A,#N/A,TRUE,"32464CO";#N/A,#N/A,TRUE,"32465CK"}</definedName>
    <definedName name="zz" hidden="1">{#N/A,#N/A,FALSE,"SumD";#N/A,#N/A,FALSE,"ElecD";#N/A,#N/A,FALSE,"MechD";#N/A,#N/A,FALSE,"GeotD";#N/A,#N/A,FALSE,"PrcsD";#N/A,#N/A,FALSE,"TunnD";#N/A,#N/A,FALSE,"CivlD";#N/A,#N/A,FALSE,"NtwkD";#N/A,#N/A,FALSE,"EstgD";#N/A,#N/A,FALSE,"PEngD"}</definedName>
    <definedName name="дублер" localSheetId="4" hidden="1">#REF!</definedName>
    <definedName name="дублер" hidden="1">#REF!</definedName>
  </definedNames>
  <calcPr calcId="191029"/>
  <pivotCaches>
    <pivotCache cacheId="0" r:id="rId4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0"/>
        <x14:slicerCache r:id="rId51"/>
        <x14:slicerCache r:id="rId52"/>
        <x14:slicerCache r:id="rId53"/>
        <x14:slicerCache r:id="rId54"/>
      </x15:slicerCaches>
    </ext>
    <ext xmlns:x15="http://schemas.microsoft.com/office/spreadsheetml/2010/11/main" uri="{FCE2AD5D-F65C-4FA6-A056-5C36A1767C68}">
      <x15:dataModel>
        <x15:modelTables>
          <x15:modelTable id="Table5" name="Table5" connection="WorksheetConnection_Universal_SPMP_v1.1.xlsm!Table5"/>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3" i="39" l="1"/>
  <c r="E60" i="39"/>
  <c r="I63" i="39" l="1"/>
  <c r="I62" i="39"/>
  <c r="I61" i="39"/>
  <c r="AO13" i="61"/>
  <c r="E17" i="36" s="1"/>
  <c r="I16" i="61"/>
  <c r="H16" i="61"/>
  <c r="I31" i="39"/>
  <c r="I32" i="39"/>
  <c r="I33" i="39"/>
  <c r="I47" i="39"/>
  <c r="I46" i="39"/>
  <c r="E47" i="39"/>
  <c r="E46" i="39"/>
  <c r="H19" i="39"/>
  <c r="E30" i="39"/>
  <c r="F3" i="40" a="1"/>
  <c r="F3" i="40" s="1"/>
  <c r="B25" i="36" s="1" a="1"/>
  <c r="B25" i="36" s="1"/>
  <c r="D3" i="40" a="1"/>
  <c r="D3" i="40" s="1"/>
  <c r="D25" i="36" s="1" a="1"/>
  <c r="D25" i="36" s="1"/>
  <c r="K7" i="62"/>
  <c r="H4" i="61" s="1"/>
  <c r="K6" i="62"/>
  <c r="H3" i="61" s="1"/>
  <c r="K5" i="62"/>
  <c r="H2" i="61" s="1"/>
  <c r="E43" i="39"/>
  <c r="E42" i="39"/>
  <c r="E39" i="39"/>
  <c r="E38" i="39"/>
  <c r="E37" i="39"/>
  <c r="E36" i="39"/>
  <c r="I43" i="39"/>
  <c r="H13" i="39" s="1"/>
  <c r="I42" i="39"/>
  <c r="I39" i="39"/>
  <c r="I38" i="39"/>
  <c r="I37" i="39"/>
  <c r="I36" i="39"/>
  <c r="G10" i="62"/>
  <c r="G14" i="62"/>
  <c r="J17" i="61"/>
  <c r="K17" i="61"/>
  <c r="L17" i="61"/>
  <c r="M17" i="61"/>
  <c r="N17" i="61"/>
  <c r="O17" i="61"/>
  <c r="P17" i="61"/>
  <c r="Q17" i="61"/>
  <c r="R17" i="61"/>
  <c r="S17" i="61"/>
  <c r="T17" i="61"/>
  <c r="U17" i="61"/>
  <c r="V17" i="61"/>
  <c r="W17" i="61"/>
  <c r="X17" i="61"/>
  <c r="Y17" i="61"/>
  <c r="Z17" i="61"/>
  <c r="AA17" i="61"/>
  <c r="AB17" i="61"/>
  <c r="AC17" i="61"/>
  <c r="AD17" i="61"/>
  <c r="AE17" i="61"/>
  <c r="AF17" i="61"/>
  <c r="AG17" i="61"/>
  <c r="AH17" i="61"/>
  <c r="R4" i="61"/>
  <c r="AG16" i="61"/>
  <c r="AH16" i="61"/>
  <c r="AI16" i="61"/>
  <c r="AI17" i="61"/>
  <c r="I60" i="39" l="1"/>
  <c r="E41" i="39"/>
  <c r="E45" i="39"/>
  <c r="I41" i="39"/>
  <c r="H15" i="39"/>
  <c r="E35" i="39"/>
  <c r="I45" i="39"/>
  <c r="H9" i="39"/>
  <c r="I30" i="39"/>
  <c r="H11" i="39"/>
  <c r="H17" i="39" s="1"/>
  <c r="I35" i="39"/>
  <c r="H8" i="61"/>
  <c r="H11" i="61" s="1"/>
  <c r="I8" i="61"/>
  <c r="P8" i="61"/>
  <c r="R8" i="61"/>
  <c r="T8" i="61"/>
  <c r="K8" i="61"/>
  <c r="AH7" i="61"/>
  <c r="AF9" i="61"/>
  <c r="AG9" i="61"/>
  <c r="V8" i="61"/>
  <c r="K9" i="61"/>
  <c r="O9" i="61"/>
  <c r="S9" i="61"/>
  <c r="W9" i="61"/>
  <c r="AA9" i="61"/>
  <c r="AE9" i="61"/>
  <c r="AH8" i="61"/>
  <c r="H9" i="61"/>
  <c r="H12" i="61" s="1"/>
  <c r="L9" i="61"/>
  <c r="P9" i="61"/>
  <c r="T9" i="61"/>
  <c r="X9" i="61"/>
  <c r="AB9" i="61"/>
  <c r="AD8" i="61"/>
  <c r="M8" i="61"/>
  <c r="I9" i="61"/>
  <c r="M9" i="61"/>
  <c r="Q9" i="61"/>
  <c r="U9" i="61"/>
  <c r="Y9" i="61"/>
  <c r="AC9" i="61"/>
  <c r="Z8" i="61"/>
  <c r="J8" i="61"/>
  <c r="J9" i="61"/>
  <c r="N9" i="61"/>
  <c r="R9" i="61"/>
  <c r="V9" i="61"/>
  <c r="Z9" i="61"/>
  <c r="AD9" i="61"/>
  <c r="AH9" i="61"/>
  <c r="AI9" i="61"/>
  <c r="AI8" i="61"/>
  <c r="AE8" i="61"/>
  <c r="AA8" i="61"/>
  <c r="W8" i="61"/>
  <c r="S8" i="61"/>
  <c r="O8" i="61"/>
  <c r="AG8" i="61"/>
  <c r="AC8" i="61"/>
  <c r="Y8" i="61"/>
  <c r="U8" i="61"/>
  <c r="Q8" i="61"/>
  <c r="N8" i="61"/>
  <c r="AI7" i="61"/>
  <c r="AF8" i="61"/>
  <c r="AB8" i="61"/>
  <c r="X8" i="61"/>
  <c r="L8" i="61"/>
  <c r="S7" i="61"/>
  <c r="AE7" i="61"/>
  <c r="H7" i="61"/>
  <c r="H10" i="61" s="1"/>
  <c r="L7" i="61"/>
  <c r="P7" i="61"/>
  <c r="T7" i="61"/>
  <c r="X7" i="61"/>
  <c r="AB7" i="61"/>
  <c r="AF7" i="61"/>
  <c r="K7" i="61"/>
  <c r="AA7" i="61"/>
  <c r="I7" i="61"/>
  <c r="M7" i="61"/>
  <c r="Q7" i="61"/>
  <c r="U7" i="61"/>
  <c r="Y7" i="61"/>
  <c r="AC7" i="61"/>
  <c r="AG7" i="61"/>
  <c r="O7" i="61"/>
  <c r="W7" i="61"/>
  <c r="J7" i="61"/>
  <c r="N7" i="61"/>
  <c r="R7" i="61"/>
  <c r="V7" i="61"/>
  <c r="Z7" i="61"/>
  <c r="AD7" i="61"/>
  <c r="I17" i="61"/>
  <c r="H17" i="61"/>
  <c r="AF16" i="61"/>
  <c r="AE16" i="61"/>
  <c r="AD16" i="61"/>
  <c r="AC16" i="61"/>
  <c r="AB16" i="61"/>
  <c r="AA16" i="61"/>
  <c r="Z16" i="61"/>
  <c r="Y16" i="61"/>
  <c r="X16" i="61"/>
  <c r="W16" i="61"/>
  <c r="V16" i="61"/>
  <c r="U16" i="61"/>
  <c r="T16" i="61"/>
  <c r="S16" i="61"/>
  <c r="R16" i="61"/>
  <c r="Q16" i="61"/>
  <c r="P16" i="61"/>
  <c r="O16" i="61"/>
  <c r="N16" i="61"/>
  <c r="M16" i="61"/>
  <c r="L16" i="61"/>
  <c r="K16" i="61"/>
  <c r="J16" i="61"/>
  <c r="G11" i="62"/>
  <c r="G12" i="62"/>
  <c r="G13" i="62"/>
  <c r="G15" i="62"/>
  <c r="D23" i="39" l="1"/>
  <c r="I11" i="61"/>
  <c r="J11" i="61" s="1"/>
  <c r="K11" i="61" s="1"/>
  <c r="L11" i="61" s="1"/>
  <c r="M11" i="61" s="1"/>
  <c r="N11" i="61" s="1"/>
  <c r="O11" i="61" s="1"/>
  <c r="P11" i="61" s="1"/>
  <c r="Q11" i="61" s="1"/>
  <c r="R11" i="61" s="1"/>
  <c r="S11" i="61" s="1"/>
  <c r="T11" i="61" s="1"/>
  <c r="U11" i="61" s="1"/>
  <c r="V11" i="61" s="1"/>
  <c r="W11" i="61" s="1"/>
  <c r="X11" i="61" s="1"/>
  <c r="Y11" i="61" s="1"/>
  <c r="Z11" i="61" s="1"/>
  <c r="AA11" i="61" s="1"/>
  <c r="AB11" i="61" s="1"/>
  <c r="AC11" i="61" s="1"/>
  <c r="AD11" i="61" s="1"/>
  <c r="AE11" i="61" s="1"/>
  <c r="AF11" i="61" s="1"/>
  <c r="AG11" i="61" s="1"/>
  <c r="AH11" i="61" s="1"/>
  <c r="AI11" i="61" s="1"/>
  <c r="I12" i="61"/>
  <c r="J12" i="61" s="1"/>
  <c r="K12" i="61" s="1"/>
  <c r="L12" i="61" s="1"/>
  <c r="M12" i="61" s="1"/>
  <c r="N12" i="61" s="1"/>
  <c r="O12" i="61" s="1"/>
  <c r="P12" i="61" s="1"/>
  <c r="Q12" i="61" s="1"/>
  <c r="R12" i="61" s="1"/>
  <c r="S12" i="61" s="1"/>
  <c r="T12" i="61" s="1"/>
  <c r="U12" i="61" s="1"/>
  <c r="V12" i="61" s="1"/>
  <c r="W12" i="61" s="1"/>
  <c r="X12" i="61" s="1"/>
  <c r="Y12" i="61" s="1"/>
  <c r="Z12" i="61" s="1"/>
  <c r="AA12" i="61" s="1"/>
  <c r="AB12" i="61" s="1"/>
  <c r="AC12" i="61" s="1"/>
  <c r="AD12" i="61" s="1"/>
  <c r="AE12" i="61" s="1"/>
  <c r="AF12" i="61" s="1"/>
  <c r="AG12" i="61" s="1"/>
  <c r="AH12" i="61" s="1"/>
  <c r="AI12" i="61" s="1"/>
  <c r="I10" i="61"/>
  <c r="J10" i="61" s="1"/>
  <c r="K10" i="61" s="1"/>
  <c r="L10" i="61" s="1"/>
  <c r="M10" i="61" s="1"/>
  <c r="N10" i="61" s="1"/>
  <c r="O10" i="61" s="1"/>
  <c r="P10" i="61" s="1"/>
  <c r="Q10" i="61" s="1"/>
  <c r="R10" i="61" s="1"/>
  <c r="S10" i="61" s="1"/>
  <c r="T10" i="61" s="1"/>
  <c r="U10" i="61" s="1"/>
  <c r="V10" i="61" s="1"/>
  <c r="W10" i="61" s="1"/>
  <c r="X10" i="61" s="1"/>
  <c r="Y10" i="61" s="1"/>
  <c r="Z10" i="61" s="1"/>
  <c r="AA10" i="61" s="1"/>
  <c r="AB10" i="61" s="1"/>
  <c r="AC10" i="61" s="1"/>
  <c r="AD10" i="61" s="1"/>
  <c r="AE10" i="61" s="1"/>
  <c r="AF10" i="61" s="1"/>
  <c r="AG10" i="61" s="1"/>
  <c r="AH10" i="61" s="1"/>
  <c r="AI10" i="61" s="1"/>
  <c r="AO15" i="61" l="1"/>
  <c r="E19" i="36" s="1"/>
  <c r="AO14" i="61"/>
  <c r="E18" i="3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EA3D260-B881-417B-B63D-A70FEF4DA1C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5198A9C-E665-4205-AD25-B7CB30C03168}" name="WorksheetConnection_Universal_SPMP_v1.1.xlsm!Table5" type="102" refreshedVersion="6" minRefreshableVersion="5">
    <extLst>
      <ext xmlns:x15="http://schemas.microsoft.com/office/spreadsheetml/2010/11/main" uri="{DE250136-89BD-433C-8126-D09CA5730AF9}">
        <x15:connection id="Table5" autoDelete="1">
          <x15:rangePr sourceName="_xlcn.WorksheetConnection_Universal_SPMP_v1.1.xlsmTable5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<sst xmlns="http://schemas.openxmlformats.org/spreadsheetml/2006/main" count="14844" uniqueCount="2135">
  <si>
    <t>Date</t>
  </si>
  <si>
    <t>Start Time</t>
  </si>
  <si>
    <t>VOLUNTARY PUBLIC SERVICE</t>
  </si>
  <si>
    <t>PERSONEL DEVELOPMENT</t>
  </si>
  <si>
    <t>PYSICAL FITNESS</t>
  </si>
  <si>
    <t>EXPEDITION / EXPLORATION</t>
  </si>
  <si>
    <t>Animal care shelter work</t>
  </si>
  <si>
    <t>Aquatics/water safety instructor</t>
  </si>
  <si>
    <t>Camp/outdoor school volunteer</t>
  </si>
  <si>
    <t>Civil Air Patrol (leadership role)</t>
  </si>
  <si>
    <t>Conservation projects</t>
  </si>
  <si>
    <t>Crime Prevention</t>
  </si>
  <si>
    <t>Day care center volunteer</t>
  </si>
  <si>
    <t>Disabled citizens assistance</t>
  </si>
  <si>
    <t>Fire dept. or Police volunteer</t>
  </si>
  <si>
    <t>First Aid Instructor</t>
  </si>
  <si>
    <t>Health service</t>
  </si>
  <si>
    <t>Hospital volunteer</t>
  </si>
  <si>
    <t>Immigrant services (bilingual tutoring, etc.)</t>
  </si>
  <si>
    <t>Interpreter</t>
  </si>
  <si>
    <t>Leadership (Scout, 4-H)</t>
  </si>
  <si>
    <t>Library work</t>
  </si>
  <si>
    <t>Meals on Wheels</t>
  </si>
  <si>
    <t>Nursing home volunteer</t>
  </si>
  <si>
    <t>Park volunteer</t>
  </si>
  <si>
    <t>Peer counseling</t>
  </si>
  <si>
    <t>Public housing services</t>
  </si>
  <si>
    <t>Red Cross volunteer</t>
  </si>
  <si>
    <t>Safety escort for young children</t>
  </si>
  <si>
    <t>Tutoring</t>
  </si>
  <si>
    <t>United Way volunteer</t>
  </si>
  <si>
    <t>VISTA programs</t>
  </si>
  <si>
    <t>YMCA volunteer</t>
  </si>
  <si>
    <t>Agriculture/farming</t>
  </si>
  <si>
    <t>Amateur radio</t>
  </si>
  <si>
    <t>Arts and crafts</t>
  </si>
  <si>
    <t>Astronomy</t>
  </si>
  <si>
    <t>Automotive science</t>
  </si>
  <si>
    <t>Career development</t>
  </si>
  <si>
    <t>Clerical and office</t>
  </si>
  <si>
    <t>Collecting (stamps,coins, etc.)</t>
  </si>
  <si>
    <t>Conservation/environment</t>
  </si>
  <si>
    <t>Construction</t>
  </si>
  <si>
    <t>Creative writing</t>
  </si>
  <si>
    <t>Cross cultural programs</t>
  </si>
  <si>
    <t>Dancing</t>
  </si>
  <si>
    <t>Dog training</t>
  </si>
  <si>
    <t>Electrical engineering</t>
  </si>
  <si>
    <t>Fashion design/tailoring</t>
  </si>
  <si>
    <t>Floral art</t>
  </si>
  <si>
    <t>Forestry</t>
  </si>
  <si>
    <t>Gardening</t>
  </si>
  <si>
    <t>Horsemanship</t>
  </si>
  <si>
    <t>Job training programs</t>
  </si>
  <si>
    <t>Language study</t>
  </si>
  <si>
    <t>Leadership training</t>
  </si>
  <si>
    <t>Learning For Life</t>
  </si>
  <si>
    <t>Literacy programs</t>
  </si>
  <si>
    <t>Magic</t>
  </si>
  <si>
    <t>Model building</t>
  </si>
  <si>
    <t>Music/singing</t>
  </si>
  <si>
    <t>National Guard</t>
  </si>
  <si>
    <t>Nursing</t>
  </si>
  <si>
    <t>Part-time work</t>
  </si>
  <si>
    <t>Photography</t>
  </si>
  <si>
    <t>Speech and debate</t>
  </si>
  <si>
    <t>Sewing/quilting</t>
  </si>
  <si>
    <t>Theater/acting</t>
  </si>
  <si>
    <t>Venturing</t>
  </si>
  <si>
    <t>Video production</t>
  </si>
  <si>
    <t>Woodwork</t>
  </si>
  <si>
    <t>Aerobics</t>
  </si>
  <si>
    <t>Archery</t>
  </si>
  <si>
    <t>Backpacking</t>
  </si>
  <si>
    <t>Badminton</t>
  </si>
  <si>
    <t>Baseball</t>
  </si>
  <si>
    <t>Basketball</t>
  </si>
  <si>
    <t>Bicycling</t>
  </si>
  <si>
    <t>Bowling</t>
  </si>
  <si>
    <t>Boxing</t>
  </si>
  <si>
    <t>Canoeing/kayaking</t>
  </si>
  <si>
    <t>Exercise program</t>
  </si>
  <si>
    <t>Exploring</t>
  </si>
  <si>
    <t>Fencing</t>
  </si>
  <si>
    <t>Field events</t>
  </si>
  <si>
    <t>Figure skating</t>
  </si>
  <si>
    <t>Fitness walking</t>
  </si>
  <si>
    <t>Football</t>
  </si>
  <si>
    <t>Golf</t>
  </si>
  <si>
    <t>Gymnastics</t>
  </si>
  <si>
    <t>Handball</t>
  </si>
  <si>
    <t>Hiking</t>
  </si>
  <si>
    <t>Hockey</t>
  </si>
  <si>
    <t>Martial Arts</t>
  </si>
  <si>
    <t>Racquetball</t>
  </si>
  <si>
    <t>Rafting/rowing</t>
  </si>
  <si>
    <t>Rollerblading</t>
  </si>
  <si>
    <t>Rugby</t>
  </si>
  <si>
    <t>Running or jogging</t>
  </si>
  <si>
    <t>Sailing</t>
  </si>
  <si>
    <t>SCUBA/skin diving</t>
  </si>
  <si>
    <t>Skateboarding</t>
  </si>
  <si>
    <t>Skiing</t>
  </si>
  <si>
    <t>Soccer</t>
  </si>
  <si>
    <t>Tennis</t>
  </si>
  <si>
    <t>Volleyball</t>
  </si>
  <si>
    <t>Weight training</t>
  </si>
  <si>
    <t>Wrestling</t>
  </si>
  <si>
    <t>Bicycle tour</t>
  </si>
  <si>
    <t>Canoe trip</t>
  </si>
  <si>
    <t>Horseback endurance ride</t>
  </si>
  <si>
    <t>Mountain climbing</t>
  </si>
  <si>
    <t>Outward Bound activities</t>
  </si>
  <si>
    <t>Camping</t>
  </si>
  <si>
    <t>Civil Patrol Rescue</t>
  </si>
  <si>
    <t>Reenactment</t>
  </si>
  <si>
    <t>Wilderness hiking</t>
  </si>
  <si>
    <t>MON</t>
  </si>
  <si>
    <t>TUE</t>
  </si>
  <si>
    <t>WED</t>
  </si>
  <si>
    <t>THU</t>
  </si>
  <si>
    <t>FRI</t>
  </si>
  <si>
    <t>SAT</t>
  </si>
  <si>
    <t>SUN</t>
  </si>
  <si>
    <t xml:space="preserve"> </t>
  </si>
  <si>
    <t>Finish Time</t>
  </si>
  <si>
    <t>No</t>
  </si>
  <si>
    <t>Hours</t>
  </si>
  <si>
    <t>Description</t>
  </si>
  <si>
    <t>Notes</t>
  </si>
  <si>
    <t>Complete</t>
  </si>
  <si>
    <t>Cum 2-VOLUNTARY PUBLIC SERVICE</t>
  </si>
  <si>
    <t>Cum 3-PERSONEL DEVELOPMENT</t>
  </si>
  <si>
    <t>Cum 4-PYSICAL FITNESS</t>
  </si>
  <si>
    <t>[Pick the date]</t>
  </si>
  <si>
    <t>Timekeeper</t>
  </si>
  <si>
    <t>Attendees</t>
  </si>
  <si>
    <t>Discussion</t>
  </si>
  <si>
    <t>Conclusions</t>
  </si>
  <si>
    <t>Action Items</t>
  </si>
  <si>
    <t>Person Responsible</t>
  </si>
  <si>
    <t>Deadline</t>
  </si>
  <si>
    <t>Type of Activity</t>
  </si>
  <si>
    <t>Activity called by</t>
  </si>
  <si>
    <t>Best Idea</t>
  </si>
  <si>
    <t>#1 Improvement Idea</t>
  </si>
  <si>
    <t>Additional Feedback</t>
  </si>
  <si>
    <t>[Activity Title]</t>
  </si>
  <si>
    <t>Attachment</t>
  </si>
  <si>
    <t>Plan</t>
  </si>
  <si>
    <t>GPA</t>
  </si>
  <si>
    <t>In Progress</t>
  </si>
  <si>
    <t>2021-Q2</t>
  </si>
  <si>
    <t>Collage Requirements Tracker</t>
  </si>
  <si>
    <t>Recommendations</t>
  </si>
  <si>
    <t>Project Name</t>
  </si>
  <si>
    <t>Project Lead</t>
  </si>
  <si>
    <t>Goal</t>
  </si>
  <si>
    <t>Resources</t>
  </si>
  <si>
    <t>Priority</t>
  </si>
  <si>
    <t>Target Date</t>
  </si>
  <si>
    <t>Status</t>
  </si>
  <si>
    <t>Not Started</t>
  </si>
  <si>
    <t>Start Date</t>
  </si>
  <si>
    <r>
      <t>SPM</t>
    </r>
    <r>
      <rPr>
        <b/>
        <shadow/>
        <sz val="36"/>
        <color rgb="FF000000"/>
        <rFont val="Calibri"/>
        <family val="2"/>
        <scheme val="minor"/>
      </rPr>
      <t>P</t>
    </r>
  </si>
  <si>
    <t>Goals</t>
  </si>
  <si>
    <t>Yes</t>
  </si>
  <si>
    <t>P0003</t>
  </si>
  <si>
    <t>P0004</t>
  </si>
  <si>
    <t>P0005</t>
  </si>
  <si>
    <t>P0006</t>
  </si>
  <si>
    <t>P0009</t>
  </si>
  <si>
    <t>P0010</t>
  </si>
  <si>
    <t>Name</t>
  </si>
  <si>
    <t>Academic</t>
  </si>
  <si>
    <t>Row Labels</t>
  </si>
  <si>
    <t>Grand Total</t>
  </si>
  <si>
    <t>N/A</t>
  </si>
  <si>
    <t>Rocketry</t>
  </si>
  <si>
    <t>College Long-term Items</t>
  </si>
  <si>
    <t>Personal Development</t>
  </si>
  <si>
    <t>Physical Fitness</t>
  </si>
  <si>
    <t>1 - VPS</t>
  </si>
  <si>
    <t>2 - PD</t>
  </si>
  <si>
    <t>3 - PF</t>
  </si>
  <si>
    <t>4 - EE</t>
  </si>
  <si>
    <t xml:space="preserve">Type </t>
  </si>
  <si>
    <t>Proof Doc.</t>
  </si>
  <si>
    <t>End Time</t>
  </si>
  <si>
    <t>Activity Name</t>
  </si>
  <si>
    <t>Nos desricpr</t>
  </si>
  <si>
    <t>THIs</t>
  </si>
  <si>
    <t>That</t>
  </si>
  <si>
    <t>here</t>
  </si>
  <si>
    <t>there</t>
  </si>
  <si>
    <t>nos depirect</t>
  </si>
  <si>
    <t>8th grade/9th</t>
  </si>
  <si>
    <t>9th grade/10th</t>
  </si>
  <si>
    <t>10th grade/11th</t>
  </si>
  <si>
    <t>11th grade/ 12th</t>
  </si>
  <si>
    <t>12th grade</t>
  </si>
  <si>
    <t xml:space="preserve">1st </t>
  </si>
  <si>
    <t>2nd</t>
  </si>
  <si>
    <t>Summer</t>
  </si>
  <si>
    <t>AWQ</t>
  </si>
  <si>
    <t xml:space="preserve">OCA </t>
  </si>
  <si>
    <t>Preperation</t>
  </si>
  <si>
    <t>SPMP website</t>
  </si>
  <si>
    <t>Job distrubution</t>
  </si>
  <si>
    <t>HTML/ JAVASCRIPT/ CSS/Photoshop/Excel/python/Java</t>
  </si>
  <si>
    <t>Ibrahim Internship</t>
  </si>
  <si>
    <t>Internship</t>
  </si>
  <si>
    <t>Adem Alper Ahmet Congressional Award  Bitecek</t>
  </si>
  <si>
    <t>College Applications</t>
  </si>
  <si>
    <t xml:space="preserve">Mehmet Congressional Award </t>
  </si>
  <si>
    <t xml:space="preserve">Science Fairs </t>
  </si>
  <si>
    <t>TEDX</t>
  </si>
  <si>
    <t>Stonks/ Finanacial Responsibility</t>
  </si>
  <si>
    <t xml:space="preserve">Driver Licences </t>
  </si>
  <si>
    <t>SPMP Website Timeline</t>
  </si>
  <si>
    <t>Intially mainly STEM</t>
  </si>
  <si>
    <t>Law / Medical / Business / Art</t>
  </si>
  <si>
    <t>Initial Works and getting to know how to create a website etc.</t>
  </si>
  <si>
    <t>Wiki creation</t>
  </si>
  <si>
    <t>Tracker Buildup</t>
  </si>
  <si>
    <t>Planning</t>
  </si>
  <si>
    <t xml:space="preserve">      Progress Chart</t>
  </si>
  <si>
    <t>Book Name</t>
  </si>
  <si>
    <t>1 - Voluntary Public Service</t>
  </si>
  <si>
    <t>3 - Physical Fitness</t>
  </si>
  <si>
    <t>2 - Personal Development</t>
  </si>
  <si>
    <t>Act. Cum. Physical Fitness</t>
  </si>
  <si>
    <t>Act. Cum. Personal Development</t>
  </si>
  <si>
    <t>Act. Cum. Voluntary Public Service</t>
  </si>
  <si>
    <t>Volunteering</t>
  </si>
  <si>
    <t>Expedition and Exploration</t>
  </si>
  <si>
    <t>Required  Tests</t>
  </si>
  <si>
    <t>Submission Date Goal</t>
  </si>
  <si>
    <t>Year</t>
  </si>
  <si>
    <t>Grade 2007/2006</t>
  </si>
  <si>
    <t>Semester</t>
  </si>
  <si>
    <t>Discussian Panel</t>
  </si>
  <si>
    <t xml:space="preserve">Khan academy </t>
  </si>
  <si>
    <t>science fair</t>
  </si>
  <si>
    <t>communication way</t>
  </si>
  <si>
    <t>discord</t>
  </si>
  <si>
    <t>to- do list</t>
  </si>
  <si>
    <t xml:space="preserve">to do ist </t>
  </si>
  <si>
    <t>tbd</t>
  </si>
  <si>
    <t>Tedx</t>
  </si>
  <si>
    <t>start to finish just there</t>
  </si>
  <si>
    <t>coding or their passion</t>
  </si>
  <si>
    <t>congressional Award</t>
  </si>
  <si>
    <t>Website</t>
  </si>
  <si>
    <t>College applications</t>
  </si>
  <si>
    <t xml:space="preserve">here </t>
  </si>
  <si>
    <t>nos discript</t>
  </si>
  <si>
    <t>overthere</t>
  </si>
  <si>
    <t>Jun-21</t>
  </si>
  <si>
    <t>Jul-21</t>
  </si>
  <si>
    <t>Aug-21</t>
  </si>
  <si>
    <t>Sep-21</t>
  </si>
  <si>
    <t>Oct-21</t>
  </si>
  <si>
    <t>Nov-21</t>
  </si>
  <si>
    <t>Dec-21</t>
  </si>
  <si>
    <t>Jan-22</t>
  </si>
  <si>
    <t>Feb-22</t>
  </si>
  <si>
    <t>Mar-22</t>
  </si>
  <si>
    <t>Apr-22</t>
  </si>
  <si>
    <t>May-22</t>
  </si>
  <si>
    <t>Jun-22</t>
  </si>
  <si>
    <t>Jul-22</t>
  </si>
  <si>
    <t>Aug-22</t>
  </si>
  <si>
    <t>Sep-22</t>
  </si>
  <si>
    <t>Oct-22</t>
  </si>
  <si>
    <t>Nov-22</t>
  </si>
  <si>
    <t>Dec-22</t>
  </si>
  <si>
    <t>Jan-23</t>
  </si>
  <si>
    <t>Feb-23</t>
  </si>
  <si>
    <t>Mar-23</t>
  </si>
  <si>
    <t>Apr-23</t>
  </si>
  <si>
    <t>May-23</t>
  </si>
  <si>
    <t>Jun-23</t>
  </si>
  <si>
    <t>Jul-23</t>
  </si>
  <si>
    <t>Aug-23</t>
  </si>
  <si>
    <t>Sep-23</t>
  </si>
  <si>
    <t>Type</t>
  </si>
  <si>
    <t>VPS</t>
  </si>
  <si>
    <t>PD</t>
  </si>
  <si>
    <t>PH</t>
  </si>
  <si>
    <t>Real</t>
  </si>
  <si>
    <t xml:space="preserve">Categories </t>
  </si>
  <si>
    <t>Plan / Real</t>
  </si>
  <si>
    <t>Gold Medal</t>
  </si>
  <si>
    <t xml:space="preserve">Volunteer Public Service </t>
  </si>
  <si>
    <t>Congressional Award Tracker Logs / Ibrahim Eren Bisen</t>
  </si>
  <si>
    <t>High School Yearly Academic Calendar</t>
  </si>
  <si>
    <t xml:space="preserve">Sign Up Date </t>
  </si>
  <si>
    <t xml:space="preserve">Start Date </t>
  </si>
  <si>
    <t>Software/ Certificates</t>
  </si>
  <si>
    <t>Skills Relating Major</t>
  </si>
  <si>
    <t>Major Goal</t>
  </si>
  <si>
    <t>Alternative Major</t>
  </si>
  <si>
    <t>Overall Summary</t>
  </si>
  <si>
    <t xml:space="preserve">     SPMP Project Timeline</t>
  </si>
  <si>
    <t>Amount of Months to Complete</t>
  </si>
  <si>
    <t>Count of Hours</t>
  </si>
  <si>
    <t>Re-Hours</t>
  </si>
  <si>
    <t>Ibrahim Eren Bisen</t>
  </si>
  <si>
    <t>Aerospace Engineering</t>
  </si>
  <si>
    <t>Mechanical Engineering</t>
  </si>
  <si>
    <t>University Goal</t>
  </si>
  <si>
    <t>Stanford University</t>
  </si>
  <si>
    <t>Congressional Award</t>
  </si>
  <si>
    <t>backend</t>
  </si>
  <si>
    <t>front end</t>
  </si>
  <si>
    <t>design</t>
  </si>
  <si>
    <t>Coding</t>
  </si>
  <si>
    <t>Science fair</t>
  </si>
  <si>
    <t>AMC</t>
  </si>
  <si>
    <t>TSIs</t>
  </si>
  <si>
    <t>EOC's</t>
  </si>
  <si>
    <t>The Road to Selective College Admissions</t>
  </si>
  <si>
    <t>https://www.edx.org/course/road-selective-college-admissions-st-margarets-episcopal-school-col101x-0</t>
  </si>
  <si>
    <t>Java</t>
  </si>
  <si>
    <t>OCA</t>
  </si>
  <si>
    <t xml:space="preserve">Math </t>
  </si>
  <si>
    <t>English</t>
  </si>
  <si>
    <t>Language of Choice</t>
  </si>
  <si>
    <t>SAT/ACT</t>
  </si>
  <si>
    <t>Math Calculator</t>
  </si>
  <si>
    <t>Writing</t>
  </si>
  <si>
    <t>Preparation</t>
  </si>
  <si>
    <t>Thesis</t>
  </si>
  <si>
    <t>Voluntary Public Service</t>
  </si>
  <si>
    <t>Science Fair</t>
  </si>
  <si>
    <t>TedX Youth@Austin</t>
  </si>
  <si>
    <t>Regitration to the Team</t>
  </si>
  <si>
    <t>Book Club</t>
  </si>
  <si>
    <t>Finish Date</t>
  </si>
  <si>
    <t>Genre</t>
  </si>
  <si>
    <t>Certifications and topics that they need to know.</t>
  </si>
  <si>
    <t>Specific skills that parents and advisor wants students to learn (including life long skills)</t>
  </si>
  <si>
    <t>Public speaking</t>
  </si>
  <si>
    <t>Map of Computer Science</t>
  </si>
  <si>
    <t>https://youtu.be/SzJ46YA_RaA</t>
  </si>
  <si>
    <t>Microsoft associate of Python</t>
  </si>
  <si>
    <t>Adem</t>
  </si>
  <si>
    <t>Ahmet</t>
  </si>
  <si>
    <t>Alper</t>
  </si>
  <si>
    <t>Mehmet</t>
  </si>
  <si>
    <t>Mustafa</t>
  </si>
  <si>
    <t>Planned # of Discussians</t>
  </si>
  <si>
    <t>Rating       1 - 5</t>
  </si>
  <si>
    <t>2006       SAT</t>
  </si>
  <si>
    <t xml:space="preserve">2007        SAT </t>
  </si>
  <si>
    <t>TSI's</t>
  </si>
  <si>
    <t>2022-Q3</t>
  </si>
  <si>
    <t>2022-Q4</t>
  </si>
  <si>
    <t>2022-Q1</t>
  </si>
  <si>
    <t>2022-Q2</t>
  </si>
  <si>
    <t>2023-Q3</t>
  </si>
  <si>
    <t>2023-Q4</t>
  </si>
  <si>
    <t>2023-Q1</t>
  </si>
  <si>
    <t>2023-Q2</t>
  </si>
  <si>
    <t>2024-Q3</t>
  </si>
  <si>
    <t>2024-Q4</t>
  </si>
  <si>
    <t>2024-Q1</t>
  </si>
  <si>
    <t>2024-Q2</t>
  </si>
  <si>
    <t>2025-Q3</t>
  </si>
  <si>
    <t>2025-Q4</t>
  </si>
  <si>
    <t>Volunteering Public Service</t>
  </si>
  <si>
    <t>Teaching little kids</t>
  </si>
  <si>
    <t>teakwondo</t>
  </si>
  <si>
    <t>Biking</t>
  </si>
  <si>
    <t>certificates</t>
  </si>
  <si>
    <t>Internships</t>
  </si>
  <si>
    <t>Community Park Clean up</t>
  </si>
  <si>
    <t>Institution</t>
  </si>
  <si>
    <t>Nickname(s)/also called</t>
  </si>
  <si>
    <t>City</t>
  </si>
  <si>
    <t>State</t>
  </si>
  <si>
    <t>Control</t>
  </si>
  <si>
    <t>Religious Affiliation</t>
  </si>
  <si>
    <t>US News National Rank</t>
  </si>
  <si>
    <t>US News LAC Rank</t>
  </si>
  <si>
    <t>US News Engineering</t>
  </si>
  <si>
    <t>US News Business</t>
  </si>
  <si>
    <t>Undergraduate enrollment</t>
  </si>
  <si>
    <t>Percent of student body that is undergraduate</t>
  </si>
  <si>
    <t>Total international undergraduates</t>
  </si>
  <si>
    <t>Countries represented</t>
  </si>
  <si>
    <t>Undergrad percent international students</t>
  </si>
  <si>
    <t>International students receiving aid</t>
  </si>
  <si>
    <t>Estimated cost of attendance (COA)</t>
  </si>
  <si>
    <t>Types of aid available</t>
  </si>
  <si>
    <t>Percent of int'l students receiving aid</t>
  </si>
  <si>
    <t>Average award to international students</t>
  </si>
  <si>
    <t>Award as percentage of total COA</t>
  </si>
  <si>
    <t>COA after average award</t>
  </si>
  <si>
    <t>Total aid in millions</t>
  </si>
  <si>
    <t>Largest merit scholarship available to int'l students</t>
  </si>
  <si>
    <t>Name of merit scholarship</t>
  </si>
  <si>
    <t>Merit scholarship info</t>
  </si>
  <si>
    <t>SAT EBRW 25%ile</t>
  </si>
  <si>
    <t>SAT EBRW 75%ile</t>
  </si>
  <si>
    <t>SAT Math 25th %ile</t>
  </si>
  <si>
    <t>SAT Math 75th %ile</t>
  </si>
  <si>
    <t>ACT Composite 25th %ile</t>
  </si>
  <si>
    <t>ACT Composite 75th %ile</t>
  </si>
  <si>
    <t>ACT English 25% ile</t>
  </si>
  <si>
    <t>ACT English 75%ile</t>
  </si>
  <si>
    <t>ACT Math 25%ile</t>
  </si>
  <si>
    <t>ACT Math 75%ile</t>
  </si>
  <si>
    <t>Overall acceptance rate</t>
  </si>
  <si>
    <t>International students applying for Fall 2017</t>
  </si>
  <si>
    <t>International student acceptence rate</t>
  </si>
  <si>
    <t>International yield</t>
  </si>
  <si>
    <t>SAT/ACT requirement</t>
  </si>
  <si>
    <t>SAT/ACT Essay</t>
  </si>
  <si>
    <t>SAT Subject Tests</t>
  </si>
  <si>
    <t>Early decision deadline</t>
  </si>
  <si>
    <t>ED2 deadline</t>
  </si>
  <si>
    <t>Early action deadline</t>
  </si>
  <si>
    <t>Priority Deadline</t>
  </si>
  <si>
    <t>Final application deadline</t>
  </si>
  <si>
    <t>ED admit rate</t>
  </si>
  <si>
    <t>Minimum TOEFL</t>
  </si>
  <si>
    <t>TOEFL Notes</t>
  </si>
  <si>
    <t>Final min IELTS</t>
  </si>
  <si>
    <t>Conditional admission / remedial English</t>
  </si>
  <si>
    <t>SAT for proficiency</t>
  </si>
  <si>
    <t>ACT for proficiency</t>
  </si>
  <si>
    <t>Business Co-op?</t>
  </si>
  <si>
    <t>Engineering Co-op?</t>
  </si>
  <si>
    <t>Computer Science Co-op?</t>
  </si>
  <si>
    <t>Other Co-ops?</t>
  </si>
  <si>
    <t>Athletic scholarships for international students</t>
  </si>
  <si>
    <t>On-campus jobs for students without need</t>
  </si>
  <si>
    <t>Average earned/year for campus employment</t>
  </si>
  <si>
    <t>International freshman retention rate</t>
  </si>
  <si>
    <t>Overall freshman retention rate</t>
  </si>
  <si>
    <t>6-year graduation rate of international students</t>
  </si>
  <si>
    <t>Overall 6-year graduation rate</t>
  </si>
  <si>
    <t>Agnes Scott College</t>
  </si>
  <si>
    <t>Agnes Scott</t>
  </si>
  <si>
    <t>Decatur</t>
  </si>
  <si>
    <t>GA</t>
  </si>
  <si>
    <t>Private</t>
  </si>
  <si>
    <t>Women's</t>
  </si>
  <si>
    <t>Presbyterian</t>
  </si>
  <si>
    <t>-</t>
  </si>
  <si>
    <t>Both</t>
  </si>
  <si>
    <t>$1.8m</t>
  </si>
  <si>
    <t>Full ride</t>
  </si>
  <si>
    <t>Marvin B. Perry Presidential Scholarship</t>
  </si>
  <si>
    <t>Info</t>
  </si>
  <si>
    <t>32*</t>
  </si>
  <si>
    <t>26*</t>
  </si>
  <si>
    <t>Flexible</t>
  </si>
  <si>
    <t>Not req.</t>
  </si>
  <si>
    <t>Cons./RFS</t>
  </si>
  <si>
    <t>n/s</t>
  </si>
  <si>
    <t>American International College</t>
  </si>
  <si>
    <t>AIC</t>
  </si>
  <si>
    <t>Springfield</t>
  </si>
  <si>
    <t>MA</t>
  </si>
  <si>
    <t>Comp.U</t>
  </si>
  <si>
    <t>230+</t>
  </si>
  <si>
    <t>$2.0m</t>
  </si>
  <si>
    <t>22*</t>
  </si>
  <si>
    <t>Cons.</t>
  </si>
  <si>
    <t>Not used</t>
  </si>
  <si>
    <t>American University</t>
  </si>
  <si>
    <t>American</t>
  </si>
  <si>
    <t>Washington</t>
  </si>
  <si>
    <t>DC</t>
  </si>
  <si>
    <t>Research</t>
  </si>
  <si>
    <t>Methodist</t>
  </si>
  <si>
    <t>$1.9m</t>
  </si>
  <si>
    <t>AU Honors Program</t>
  </si>
  <si>
    <t>28*</t>
  </si>
  <si>
    <t>20x4 req., 90 rec.</t>
  </si>
  <si>
    <t>29 Rsub</t>
  </si>
  <si>
    <t>23E</t>
  </si>
  <si>
    <t>Amherst College</t>
  </si>
  <si>
    <t>Amherst</t>
  </si>
  <si>
    <t>LAC</t>
  </si>
  <si>
    <t>Need</t>
  </si>
  <si>
    <t>$9.1m</t>
  </si>
  <si>
    <t>n/a</t>
  </si>
  <si>
    <t>Req.</t>
  </si>
  <si>
    <t>Rec.</t>
  </si>
  <si>
    <t>Arcadia University</t>
  </si>
  <si>
    <t>Arcadia, Beaver College (fka)</t>
  </si>
  <si>
    <t>Glenside</t>
  </si>
  <si>
    <t>PA</t>
  </si>
  <si>
    <t>Merit</t>
  </si>
  <si>
    <t>$0.4m</t>
  </si>
  <si>
    <t>Full tuition</t>
  </si>
  <si>
    <t>Arcadia University President's Scholarship</t>
  </si>
  <si>
    <t>rolling</t>
  </si>
  <si>
    <t>17x4 req.</t>
  </si>
  <si>
    <t>Arizona State University-Tempe</t>
  </si>
  <si>
    <t>Arizona State, ASU</t>
  </si>
  <si>
    <t>Tempe</t>
  </si>
  <si>
    <t>AZ</t>
  </si>
  <si>
    <t>Public</t>
  </si>
  <si>
    <t>$9.7m</t>
  </si>
  <si>
    <t>Rq. for scholarship</t>
  </si>
  <si>
    <t>Req. for some</t>
  </si>
  <si>
    <t>80 avg.</t>
  </si>
  <si>
    <t>Auburn University</t>
  </si>
  <si>
    <t>Auburn</t>
  </si>
  <si>
    <t>AL</t>
  </si>
  <si>
    <t>None</t>
  </si>
  <si>
    <t>Austin College</t>
  </si>
  <si>
    <t>Austin</t>
  </si>
  <si>
    <t>Sherman</t>
  </si>
  <si>
    <t>TX</t>
  </si>
  <si>
    <t>$0.7m</t>
  </si>
  <si>
    <t>Presidential Scholarship</t>
  </si>
  <si>
    <t>31*</t>
  </si>
  <si>
    <t>29*</t>
  </si>
  <si>
    <t>100 rec.</t>
  </si>
  <si>
    <t>Babson College</t>
  </si>
  <si>
    <t>Babson</t>
  </si>
  <si>
    <t>Babson Park</t>
  </si>
  <si>
    <t>$3.1m</t>
  </si>
  <si>
    <t>Full tuition+stip.</t>
  </si>
  <si>
    <t>Weissman Scholarships</t>
  </si>
  <si>
    <t>108 avg.</t>
  </si>
  <si>
    <t>650 EBRW</t>
  </si>
  <si>
    <t>27E</t>
  </si>
  <si>
    <t>Bard College</t>
  </si>
  <si>
    <t>Bard</t>
  </si>
  <si>
    <t>Annandale</t>
  </si>
  <si>
    <t>NY</t>
  </si>
  <si>
    <t>$3.6m</t>
  </si>
  <si>
    <t>33*</t>
  </si>
  <si>
    <t>30*</t>
  </si>
  <si>
    <t>Barnard College</t>
  </si>
  <si>
    <t>Barnard</t>
  </si>
  <si>
    <t>New York</t>
  </si>
  <si>
    <t>$1.7m</t>
  </si>
  <si>
    <t>Bates College</t>
  </si>
  <si>
    <t>Bates</t>
  </si>
  <si>
    <t>Lewiston</t>
  </si>
  <si>
    <t>ME</t>
  </si>
  <si>
    <t>$4.1m</t>
  </si>
  <si>
    <t>34*</t>
  </si>
  <si>
    <t>100 avg.</t>
  </si>
  <si>
    <t>Baylor University</t>
  </si>
  <si>
    <t>Baylor</t>
  </si>
  <si>
    <t>Waco</t>
  </si>
  <si>
    <t>Baptist</t>
  </si>
  <si>
    <t>$5.7m</t>
  </si>
  <si>
    <t>President's Gold Scholarship</t>
  </si>
  <si>
    <t>Beloit College</t>
  </si>
  <si>
    <t>Beloit</t>
  </si>
  <si>
    <t>WI</t>
  </si>
  <si>
    <t>$5.5m</t>
  </si>
  <si>
    <t>Bennington College</t>
  </si>
  <si>
    <t>Bennington</t>
  </si>
  <si>
    <t>VT</t>
  </si>
  <si>
    <t>$4.5m</t>
  </si>
  <si>
    <t>none</t>
  </si>
  <si>
    <t>Bentley University</t>
  </si>
  <si>
    <t>Bentley</t>
  </si>
  <si>
    <t>Waltham</t>
  </si>
  <si>
    <t>$2.8m</t>
  </si>
  <si>
    <t>20x4 req.</t>
  </si>
  <si>
    <t>Berea College</t>
  </si>
  <si>
    <t>Berea</t>
  </si>
  <si>
    <t>KY</t>
  </si>
  <si>
    <t>$5.0m</t>
  </si>
  <si>
    <t>Boise State University</t>
  </si>
  <si>
    <t>Boise State, BSU</t>
  </si>
  <si>
    <t>Boise</t>
  </si>
  <si>
    <t>ID</t>
  </si>
  <si>
    <t>$0.3m</t>
  </si>
  <si>
    <t>In-state rate</t>
  </si>
  <si>
    <t>Gem Scholarship, New International Student Scholarship</t>
  </si>
  <si>
    <t>78 avg.</t>
  </si>
  <si>
    <t>Boston College</t>
  </si>
  <si>
    <t>BC</t>
  </si>
  <si>
    <t>Chestnut Hill</t>
  </si>
  <si>
    <t>Catholic (Jesuit)</t>
  </si>
  <si>
    <t>Boston University</t>
  </si>
  <si>
    <t>BU</t>
  </si>
  <si>
    <t>Boston</t>
  </si>
  <si>
    <t>$7.0m</t>
  </si>
  <si>
    <t>Full tuition+fees</t>
  </si>
  <si>
    <t>Trustee Scholarship</t>
  </si>
  <si>
    <t>Req. except IB</t>
  </si>
  <si>
    <t>20x4 rec., 105 avg.</t>
  </si>
  <si>
    <t>Bowdoin College</t>
  </si>
  <si>
    <t>Bowdoin</t>
  </si>
  <si>
    <t>Brunswick</t>
  </si>
  <si>
    <t>$2.6m</t>
  </si>
  <si>
    <t>Brandeis University</t>
  </si>
  <si>
    <t>Brandeis</t>
  </si>
  <si>
    <t>Hist. Jewish</t>
  </si>
  <si>
    <t>$3.4m</t>
  </si>
  <si>
    <t>Wien Scholarship Program</t>
  </si>
  <si>
    <t>102 avg.</t>
  </si>
  <si>
    <t>Brigham Young University-Provo</t>
  </si>
  <si>
    <t>BYU</t>
  </si>
  <si>
    <t>Provo</t>
  </si>
  <si>
    <t>UT</t>
  </si>
  <si>
    <t>LDS [Mormon]</t>
  </si>
  <si>
    <t>150% of tuition</t>
  </si>
  <si>
    <t>Russel M. Nelson Scholarship</t>
  </si>
  <si>
    <t>20x4 req., 102 avg.</t>
  </si>
  <si>
    <t>Brown University</t>
  </si>
  <si>
    <t>Brown</t>
  </si>
  <si>
    <t>Providence</t>
  </si>
  <si>
    <t>RI</t>
  </si>
  <si>
    <t>$8.9m</t>
  </si>
  <si>
    <t>Bryn Mawr College</t>
  </si>
  <si>
    <t>Bryn Mawr</t>
  </si>
  <si>
    <t>$6.4m</t>
  </si>
  <si>
    <t>Req. for int'l</t>
  </si>
  <si>
    <t>Bucknell University</t>
  </si>
  <si>
    <t>Bucknell</t>
  </si>
  <si>
    <t>Lewisburg</t>
  </si>
  <si>
    <t>$4.7m</t>
  </si>
  <si>
    <t>California Institute of Technology (Caltech)</t>
  </si>
  <si>
    <t>Caltech</t>
  </si>
  <si>
    <t>Pasadena</t>
  </si>
  <si>
    <t>CA</t>
  </si>
  <si>
    <t>Req(Math2+Sci)</t>
  </si>
  <si>
    <t>California Polytech. State U.-Pomona</t>
  </si>
  <si>
    <t>Cal Poly Pomona, CPP</t>
  </si>
  <si>
    <t>Pomona</t>
  </si>
  <si>
    <t>STEM</t>
  </si>
  <si>
    <t>California Polytech. State U.-San Luis Obispo</t>
  </si>
  <si>
    <t>Cal Poly, Cal Poly-SLO</t>
  </si>
  <si>
    <t>San Luis Obispo</t>
  </si>
  <si>
    <t>107 avg.</t>
  </si>
  <si>
    <t>California State University-East Bay</t>
  </si>
  <si>
    <t>CSU/Cal State East Bay</t>
  </si>
  <si>
    <t>Hayward</t>
  </si>
  <si>
    <t>California State University-Fullerton</t>
  </si>
  <si>
    <t>CSU Fullerton, Fullerton State</t>
  </si>
  <si>
    <t>Fullerton</t>
  </si>
  <si>
    <t>$4.0m</t>
  </si>
  <si>
    <t>California State University-Long Beach</t>
  </si>
  <si>
    <t>CSU/Cal State Long Beach</t>
  </si>
  <si>
    <t>Long Beach</t>
  </si>
  <si>
    <t>No data</t>
  </si>
  <si>
    <t>California State University-Los Angeles</t>
  </si>
  <si>
    <t>Cal State LA, CSU-Los Angeles</t>
  </si>
  <si>
    <t>Los Angeles</t>
  </si>
  <si>
    <t>$0.5m</t>
  </si>
  <si>
    <t>California State University-Northridge</t>
  </si>
  <si>
    <t>CSU-Northridge, CSUN</t>
  </si>
  <si>
    <t>Northridge</t>
  </si>
  <si>
    <t>23*</t>
  </si>
  <si>
    <t>California State University-Sacramento</t>
  </si>
  <si>
    <t>Sacramento State, Sac State</t>
  </si>
  <si>
    <t>Sacramento</t>
  </si>
  <si>
    <t>Calvin College</t>
  </si>
  <si>
    <t>Calvin</t>
  </si>
  <si>
    <t>Grand Rapids</t>
  </si>
  <si>
    <t>MI</t>
  </si>
  <si>
    <t>Christian Ref.</t>
  </si>
  <si>
    <t>$9.3m</t>
  </si>
  <si>
    <t>National Merit</t>
  </si>
  <si>
    <t>93 avg.</t>
  </si>
  <si>
    <t>Carleton College</t>
  </si>
  <si>
    <t>Carleton</t>
  </si>
  <si>
    <t>Northfield</t>
  </si>
  <si>
    <t>MN</t>
  </si>
  <si>
    <t>$3.0m</t>
  </si>
  <si>
    <t>35*</t>
  </si>
  <si>
    <t>Carnegie Mellon University</t>
  </si>
  <si>
    <t>CMU</t>
  </si>
  <si>
    <t>Pittsburgh</t>
  </si>
  <si>
    <t>25x4 req., 112 avg.</t>
  </si>
  <si>
    <t>Case Western Reserve University</t>
  </si>
  <si>
    <t>Case Western</t>
  </si>
  <si>
    <t>Cleveland</t>
  </si>
  <si>
    <t>OH</t>
  </si>
  <si>
    <t>Full ride+stip.</t>
  </si>
  <si>
    <t>Millton A. and Rosyln Z. Wolf Scholarship</t>
  </si>
  <si>
    <t>600 CR(old)</t>
  </si>
  <si>
    <t>26E</t>
  </si>
  <si>
    <t>Centre College</t>
  </si>
  <si>
    <t>Centre</t>
  </si>
  <si>
    <t>Danville</t>
  </si>
  <si>
    <t>$2.1m</t>
  </si>
  <si>
    <t>Faculty Scholarship</t>
  </si>
  <si>
    <t>99 avg.</t>
  </si>
  <si>
    <t>Chapman University</t>
  </si>
  <si>
    <t>Chapman</t>
  </si>
  <si>
    <t>Orange</t>
  </si>
  <si>
    <t>Disc. of Christ</t>
  </si>
  <si>
    <t>$2.5m</t>
  </si>
  <si>
    <t>24ER</t>
  </si>
  <si>
    <t>Claremont McKenna College</t>
  </si>
  <si>
    <t>Claremont McKenna, CMC</t>
  </si>
  <si>
    <t>Claremont</t>
  </si>
  <si>
    <t>$1.2m</t>
  </si>
  <si>
    <t>Clark University</t>
  </si>
  <si>
    <t>Clark</t>
  </si>
  <si>
    <t>Worcester</t>
  </si>
  <si>
    <t>$5.4m</t>
  </si>
  <si>
    <t>Richard Traina Scholarship</t>
  </si>
  <si>
    <t>Clarkson University</t>
  </si>
  <si>
    <t>Clarkson</t>
  </si>
  <si>
    <t>Potsdam</t>
  </si>
  <si>
    <t>$1.3m</t>
  </si>
  <si>
    <t>Clemson University</t>
  </si>
  <si>
    <t>Clemson</t>
  </si>
  <si>
    <t>SC</t>
  </si>
  <si>
    <t>Colby College</t>
  </si>
  <si>
    <t>Colby</t>
  </si>
  <si>
    <t>Waterville</t>
  </si>
  <si>
    <t>Colgate University</t>
  </si>
  <si>
    <t>Colgate</t>
  </si>
  <si>
    <t>Hamilton</t>
  </si>
  <si>
    <t>Need+A</t>
  </si>
  <si>
    <t>College of Saint Benedict</t>
  </si>
  <si>
    <t>St. Benedict</t>
  </si>
  <si>
    <t>Saint Joseph</t>
  </si>
  <si>
    <t>Catholic</t>
  </si>
  <si>
    <t>$1.6m</t>
  </si>
  <si>
    <t>$12,000 - $31,000 per year</t>
  </si>
  <si>
    <t>Academic Achievement Scholarship</t>
  </si>
  <si>
    <t>College of the Atlantic</t>
  </si>
  <si>
    <t>COA</t>
  </si>
  <si>
    <t>Bar Harbor</t>
  </si>
  <si>
    <t>27*</t>
  </si>
  <si>
    <t>College of the Holy Cross</t>
  </si>
  <si>
    <t>Holy Cross</t>
  </si>
  <si>
    <t>College of William and Mary</t>
  </si>
  <si>
    <t>William &amp; Mary, W&amp;M</t>
  </si>
  <si>
    <t>Williamsburg</t>
  </si>
  <si>
    <t>VA</t>
  </si>
  <si>
    <t>Colorado College</t>
  </si>
  <si>
    <t>CC</t>
  </si>
  <si>
    <t>Colorado Springs</t>
  </si>
  <si>
    <t>CO</t>
  </si>
  <si>
    <t>$4.6m</t>
  </si>
  <si>
    <t>Flexible(+AP/IB)</t>
  </si>
  <si>
    <t>Colorado School of Mines</t>
  </si>
  <si>
    <t>Mines, CSM</t>
  </si>
  <si>
    <t>Golden</t>
  </si>
  <si>
    <t>Rec. for int'l</t>
  </si>
  <si>
    <t>94 avg.</t>
  </si>
  <si>
    <t>Colorado State University-Fort Collins</t>
  </si>
  <si>
    <t>Colorado State, CSU</t>
  </si>
  <si>
    <t>Fort Collins</t>
  </si>
  <si>
    <t>$3.2m</t>
  </si>
  <si>
    <t>$40,000 – $20,000 per year</t>
  </si>
  <si>
    <t>Presidential, Provost's, Dean's, and Academic Recognition Scholarship.</t>
  </si>
  <si>
    <t>90 avg.</t>
  </si>
  <si>
    <t>Columbia University (College and SEAS)</t>
  </si>
  <si>
    <t>Columbia, CC, SEAS</t>
  </si>
  <si>
    <t>$17.1m</t>
  </si>
  <si>
    <t>Connecticut College</t>
  </si>
  <si>
    <t>Conn College, Conn</t>
  </si>
  <si>
    <t>New London</t>
  </si>
  <si>
    <t>CT</t>
  </si>
  <si>
    <t>Cooper Union for Adv. of Sci. &amp; Art</t>
  </si>
  <si>
    <t>Cooper Union</t>
  </si>
  <si>
    <t>$22,275 per academic year</t>
  </si>
  <si>
    <t>Cornell University</t>
  </si>
  <si>
    <t>Cornell</t>
  </si>
  <si>
    <t>Ithaca</t>
  </si>
  <si>
    <t>$11.3m</t>
  </si>
  <si>
    <t>Creighton University</t>
  </si>
  <si>
    <t>Creighton</t>
  </si>
  <si>
    <t>Omaha</t>
  </si>
  <si>
    <t>NE</t>
  </si>
  <si>
    <t>$1.5m</t>
  </si>
  <si>
    <t>22x4 req., 93 avg.</t>
  </si>
  <si>
    <t>CUNY Bernard M Baruch College</t>
  </si>
  <si>
    <t>Baruch</t>
  </si>
  <si>
    <t>480 EBRW</t>
  </si>
  <si>
    <t>CUNY Brooklyn College</t>
  </si>
  <si>
    <t>Brooklyn College</t>
  </si>
  <si>
    <t>Brooklyn</t>
  </si>
  <si>
    <t>24*</t>
  </si>
  <si>
    <t>25*</t>
  </si>
  <si>
    <t>CUNY City College</t>
  </si>
  <si>
    <t>City College</t>
  </si>
  <si>
    <t>CUNY Lehman College</t>
  </si>
  <si>
    <t>Lehman College</t>
  </si>
  <si>
    <t>Bronx</t>
  </si>
  <si>
    <t>Dartmouth College</t>
  </si>
  <si>
    <t>Dartmouth</t>
  </si>
  <si>
    <t>Hanover</t>
  </si>
  <si>
    <t>NH</t>
  </si>
  <si>
    <t>$15.4m</t>
  </si>
  <si>
    <t>Davidson College</t>
  </si>
  <si>
    <t>Davidson</t>
  </si>
  <si>
    <t>$2.9m</t>
  </si>
  <si>
    <t>670 EBRW</t>
  </si>
  <si>
    <t>Denison University</t>
  </si>
  <si>
    <t>Denison</t>
  </si>
  <si>
    <t>Granville</t>
  </si>
  <si>
    <t>$6.2m</t>
  </si>
  <si>
    <t>Upon request</t>
  </si>
  <si>
    <t>DePaul University</t>
  </si>
  <si>
    <t>DePaul</t>
  </si>
  <si>
    <t>Chicago</t>
  </si>
  <si>
    <t>IL</t>
  </si>
  <si>
    <t>DePauw University</t>
  </si>
  <si>
    <t>DePauw</t>
  </si>
  <si>
    <t>Greencastle</t>
  </si>
  <si>
    <t>IN</t>
  </si>
  <si>
    <t>Dickinson College</t>
  </si>
  <si>
    <t>Dickinson</t>
  </si>
  <si>
    <t>Carlisle</t>
  </si>
  <si>
    <t>$7.7m</t>
  </si>
  <si>
    <t>THE PRESIDENTIAL SCHOLARSHIP</t>
  </si>
  <si>
    <t>104 avg.</t>
  </si>
  <si>
    <t>Drake University</t>
  </si>
  <si>
    <t>Drake</t>
  </si>
  <si>
    <t>Des Moines</t>
  </si>
  <si>
    <t>IA</t>
  </si>
  <si>
    <t>$2.4m</t>
  </si>
  <si>
    <t>Flexible option</t>
  </si>
  <si>
    <t>Drexel University</t>
  </si>
  <si>
    <t>Drexel</t>
  </si>
  <si>
    <t>Philadelphia</t>
  </si>
  <si>
    <t>$28.1m</t>
  </si>
  <si>
    <t>Full Ride</t>
  </si>
  <si>
    <t>Global Scholars</t>
  </si>
  <si>
    <t>600 EBRW</t>
  </si>
  <si>
    <t>Duke University</t>
  </si>
  <si>
    <t>Duke</t>
  </si>
  <si>
    <t>Durham</t>
  </si>
  <si>
    <t>NC</t>
  </si>
  <si>
    <t>$12.7m</t>
  </si>
  <si>
    <t>Angier B. Duke Memorial Scholarship</t>
  </si>
  <si>
    <t>Rec. w/ SAT</t>
  </si>
  <si>
    <t>Earlham College</t>
  </si>
  <si>
    <t>Earlham</t>
  </si>
  <si>
    <t>Richmond</t>
  </si>
  <si>
    <t>Quaker</t>
  </si>
  <si>
    <t>$8.4m</t>
  </si>
  <si>
    <t>97 avg.</t>
  </si>
  <si>
    <t>400 EBRW</t>
  </si>
  <si>
    <t>20E</t>
  </si>
  <si>
    <t>Eastern Michigan University</t>
  </si>
  <si>
    <t>EMU</t>
  </si>
  <si>
    <t>Ypsilanti</t>
  </si>
  <si>
    <t>$3.8m</t>
  </si>
  <si>
    <t>National Scholars Program</t>
  </si>
  <si>
    <t>19E</t>
  </si>
  <si>
    <t>Eckerd College</t>
  </si>
  <si>
    <t>Eckerd</t>
  </si>
  <si>
    <t>St. Petersburg</t>
  </si>
  <si>
    <t>FL</t>
  </si>
  <si>
    <t>Founders</t>
  </si>
  <si>
    <t>550 EBRW</t>
  </si>
  <si>
    <t>Elon University</t>
  </si>
  <si>
    <t>Elon</t>
  </si>
  <si>
    <t>U. Ch. of Christ</t>
  </si>
  <si>
    <t>Fellows Scholarship</t>
  </si>
  <si>
    <t>Embry-Riddle Aeronautical U.-Daytona</t>
  </si>
  <si>
    <t>Embry-Riddle</t>
  </si>
  <si>
    <t>Daytona Beach</t>
  </si>
  <si>
    <t>$500 to $5,000</t>
  </si>
  <si>
    <t>Rec. for schol.</t>
  </si>
  <si>
    <t>92 avg.</t>
  </si>
  <si>
    <t>Emory University</t>
  </si>
  <si>
    <t>Emory</t>
  </si>
  <si>
    <t>Atlanta</t>
  </si>
  <si>
    <t>700 EBRW</t>
  </si>
  <si>
    <t>Fairfield University</t>
  </si>
  <si>
    <t>Fairfield</t>
  </si>
  <si>
    <t>Florida Institute of Technology</t>
  </si>
  <si>
    <t>Florida Tech, FIT</t>
  </si>
  <si>
    <t>Melbourne</t>
  </si>
  <si>
    <t>$13.4m</t>
  </si>
  <si>
    <t>Panther Fund Merit Scholarship</t>
  </si>
  <si>
    <t>Florida International University</t>
  </si>
  <si>
    <t>FIU</t>
  </si>
  <si>
    <t>Miami</t>
  </si>
  <si>
    <t>$8.3m</t>
  </si>
  <si>
    <t>Florida State University</t>
  </si>
  <si>
    <t>Florida State, FSU, "State"</t>
  </si>
  <si>
    <t>Tallahassee</t>
  </si>
  <si>
    <t>Fordham University</t>
  </si>
  <si>
    <t>Fordham</t>
  </si>
  <si>
    <t>$2.7m</t>
  </si>
  <si>
    <t>Franklin &amp; Marshall College</t>
  </si>
  <si>
    <t>Franklin &amp; Marshall, F&amp;M</t>
  </si>
  <si>
    <t>Lancaster</t>
  </si>
  <si>
    <t>Franklin W Olin College of Engineering</t>
  </si>
  <si>
    <t>Olin</t>
  </si>
  <si>
    <t>Needham</t>
  </si>
  <si>
    <t>Furman University</t>
  </si>
  <si>
    <t>Furman</t>
  </si>
  <si>
    <t>Greenville</t>
  </si>
  <si>
    <t>Half tuition</t>
  </si>
  <si>
    <t>#YouAreWelcomeHere</t>
  </si>
  <si>
    <t>21x4 req.</t>
  </si>
  <si>
    <t>George Mason University</t>
  </si>
  <si>
    <t>George Mason, GMU</t>
  </si>
  <si>
    <t>Fairfax</t>
  </si>
  <si>
    <t>Req. for engin./bio</t>
  </si>
  <si>
    <t>91 avg.</t>
  </si>
  <si>
    <t>500 EBRW</t>
  </si>
  <si>
    <t>20ER</t>
  </si>
  <si>
    <t>George Washington University</t>
  </si>
  <si>
    <t>GW, GWU</t>
  </si>
  <si>
    <t>$7.2m</t>
  </si>
  <si>
    <t>29E</t>
  </si>
  <si>
    <t>Georgetown University</t>
  </si>
  <si>
    <t>Georgetown</t>
  </si>
  <si>
    <t>Georgia Institute of Technology</t>
  </si>
  <si>
    <t>Georgia Tech, GT, Tech</t>
  </si>
  <si>
    <t>Jobs</t>
  </si>
  <si>
    <t>Georgia State University</t>
  </si>
  <si>
    <t>Georgia State, GSU, "State"</t>
  </si>
  <si>
    <t>$0.8m</t>
  </si>
  <si>
    <t>430CR</t>
  </si>
  <si>
    <t>17E</t>
  </si>
  <si>
    <t>Gettysburg College</t>
  </si>
  <si>
    <t>Gettysburg</t>
  </si>
  <si>
    <t>Evang. Lutheran</t>
  </si>
  <si>
    <t>$3.9m</t>
  </si>
  <si>
    <t>Eisenhower Scholarship</t>
  </si>
  <si>
    <t>Gonzaga University</t>
  </si>
  <si>
    <t>Gonzaga</t>
  </si>
  <si>
    <t>Spokane</t>
  </si>
  <si>
    <t>WA</t>
  </si>
  <si>
    <t>1150T</t>
  </si>
  <si>
    <t>23C</t>
  </si>
  <si>
    <t>Grinnell College</t>
  </si>
  <si>
    <t>Grinnell</t>
  </si>
  <si>
    <t>Federal Pell Grant</t>
  </si>
  <si>
    <t>25%ile 104, 107 avg.</t>
  </si>
  <si>
    <t>Hamilton College</t>
  </si>
  <si>
    <t>Clinton</t>
  </si>
  <si>
    <t>Hartwick College</t>
  </si>
  <si>
    <t>Hartwick</t>
  </si>
  <si>
    <t>Oneonta</t>
  </si>
  <si>
    <t>21*</t>
  </si>
  <si>
    <t>Harvard University</t>
  </si>
  <si>
    <t>Harvard, Hahvahd</t>
  </si>
  <si>
    <t>Cambridge</t>
  </si>
  <si>
    <t>$38.3m</t>
  </si>
  <si>
    <t>Highly rec.</t>
  </si>
  <si>
    <t>N/R</t>
  </si>
  <si>
    <t>Harvey Mudd College</t>
  </si>
  <si>
    <t>Harvey Mudd, HMC</t>
  </si>
  <si>
    <t>Harvey S. Mudd Merit Award</t>
  </si>
  <si>
    <t>Haverford College</t>
  </si>
  <si>
    <t>Haverford</t>
  </si>
  <si>
    <t>Hendrix College</t>
  </si>
  <si>
    <t>Hendrix</t>
  </si>
  <si>
    <t>Conway</t>
  </si>
  <si>
    <t>AR</t>
  </si>
  <si>
    <t>$0.9m</t>
  </si>
  <si>
    <t>$20,000 and up</t>
  </si>
  <si>
    <t>Hendrix Achievement</t>
  </si>
  <si>
    <t>730 EBRW</t>
  </si>
  <si>
    <t>Hobart &amp; William Smith Colleges</t>
  </si>
  <si>
    <t>HWS</t>
  </si>
  <si>
    <t>Geneva</t>
  </si>
  <si>
    <t>Full Tuition</t>
  </si>
  <si>
    <t>Seneca Scholarship</t>
  </si>
  <si>
    <t>Hofstra University</t>
  </si>
  <si>
    <t>Hofstra</t>
  </si>
  <si>
    <t>Hempstead</t>
  </si>
  <si>
    <t>Full-tuition</t>
  </si>
  <si>
    <t>Hofstra University Trustee Scholars Program</t>
  </si>
  <si>
    <t>Illinois Institute of Technology</t>
  </si>
  <si>
    <t>Illinois Tech, IIT</t>
  </si>
  <si>
    <t>$13.2m</t>
  </si>
  <si>
    <t>starting at $10,000</t>
  </si>
  <si>
    <t>Merit Scholarships</t>
  </si>
  <si>
    <t>96 avg.</t>
  </si>
  <si>
    <t>Indiana U.-Purdue U.-Indianapolis</t>
  </si>
  <si>
    <t>IUPUI</t>
  </si>
  <si>
    <t>Indianapolis</t>
  </si>
  <si>
    <t>Outstanding Scholar Award</t>
  </si>
  <si>
    <t>22 Rsub</t>
  </si>
  <si>
    <t>Indiana University-Bloomington</t>
  </si>
  <si>
    <t>IU-Bloomington, IU</t>
  </si>
  <si>
    <t>Bloomington</t>
  </si>
  <si>
    <t>$6.0m</t>
  </si>
  <si>
    <t>Wells Scholarship</t>
  </si>
  <si>
    <t>Iowa State University</t>
  </si>
  <si>
    <t>Iowa State</t>
  </si>
  <si>
    <t>Ames</t>
  </si>
  <si>
    <t>17S17R req.</t>
  </si>
  <si>
    <t>460 EBRW</t>
  </si>
  <si>
    <t>Ithaca College</t>
  </si>
  <si>
    <t>James Madison University</t>
  </si>
  <si>
    <t>JMU</t>
  </si>
  <si>
    <t>Harrisonburg</t>
  </si>
  <si>
    <t>Johns Hopkins University</t>
  </si>
  <si>
    <t>Hopkins, JHU</t>
  </si>
  <si>
    <t>Baltimore</t>
  </si>
  <si>
    <t>MD</t>
  </si>
  <si>
    <t>$1.4m</t>
  </si>
  <si>
    <t>Kalamazoo College</t>
  </si>
  <si>
    <t>K College, "K"</t>
  </si>
  <si>
    <t>Kalamazoo</t>
  </si>
  <si>
    <t>32 Rsub</t>
  </si>
  <si>
    <t>Kansas State University</t>
  </si>
  <si>
    <t>Kansas State, KSU</t>
  </si>
  <si>
    <t>Manhattan</t>
  </si>
  <si>
    <t>KS</t>
  </si>
  <si>
    <t>Kennesaw State University</t>
  </si>
  <si>
    <t>KSU</t>
  </si>
  <si>
    <t>Kennesaw</t>
  </si>
  <si>
    <t>$0.0m</t>
  </si>
  <si>
    <t>Kenyon College</t>
  </si>
  <si>
    <t>Kenyon</t>
  </si>
  <si>
    <t>Gambier</t>
  </si>
  <si>
    <t>KENYON HONOR, SCIENCE, AND TRUSTEE OPPORTUNITY SCHOLARSHIPS</t>
  </si>
  <si>
    <t>Kettering University</t>
  </si>
  <si>
    <t>Kettering</t>
  </si>
  <si>
    <t>Flint</t>
  </si>
  <si>
    <t>Presidential</t>
  </si>
  <si>
    <t>490 EBRW</t>
  </si>
  <si>
    <t>18E</t>
  </si>
  <si>
    <t>Knox College</t>
  </si>
  <si>
    <t>Knox</t>
  </si>
  <si>
    <t>Galesburg</t>
  </si>
  <si>
    <t>$24,000 — $34,000</t>
  </si>
  <si>
    <t>98 avg.</t>
  </si>
  <si>
    <t>Lafayette College</t>
  </si>
  <si>
    <t>Lafayette</t>
  </si>
  <si>
    <t>Easton</t>
  </si>
  <si>
    <t>$6.7m</t>
  </si>
  <si>
    <t>full-tuition</t>
  </si>
  <si>
    <t>the Marquis Fellowship</t>
  </si>
  <si>
    <t>Lawrence University</t>
  </si>
  <si>
    <t>Lawrence</t>
  </si>
  <si>
    <t>Appleton</t>
  </si>
  <si>
    <t>$5,000-$38,000</t>
  </si>
  <si>
    <t>Need-based grants</t>
  </si>
  <si>
    <t>580 EBRW</t>
  </si>
  <si>
    <t>24E/W</t>
  </si>
  <si>
    <t>Lehigh University</t>
  </si>
  <si>
    <t>Lehigh</t>
  </si>
  <si>
    <t>Bethlehem</t>
  </si>
  <si>
    <t>$4.2m</t>
  </si>
  <si>
    <t>Lewis &amp; Clark College</t>
  </si>
  <si>
    <t>Lewis &amp; Clark</t>
  </si>
  <si>
    <t>Portland</t>
  </si>
  <si>
    <t>OR</t>
  </si>
  <si>
    <t>full tuition and fees</t>
  </si>
  <si>
    <t>Barbara Hirschi Neely Scholarship</t>
  </si>
  <si>
    <t>660 EBRW</t>
  </si>
  <si>
    <t>Lindenwood University</t>
  </si>
  <si>
    <t>Lindenwood</t>
  </si>
  <si>
    <t>St. Charles</t>
  </si>
  <si>
    <t>MO</t>
  </si>
  <si>
    <t>$9.0m</t>
  </si>
  <si>
    <t>full tuition</t>
  </si>
  <si>
    <t>76 avg.</t>
  </si>
  <si>
    <t>1020T</t>
  </si>
  <si>
    <t>20C</t>
  </si>
  <si>
    <t>Long Island University - LIU Post</t>
  </si>
  <si>
    <t>LIU Post</t>
  </si>
  <si>
    <t>Brookville</t>
  </si>
  <si>
    <t>458+</t>
  </si>
  <si>
    <t>420 CR(old)</t>
  </si>
  <si>
    <t>16E</t>
  </si>
  <si>
    <t>Long Island University-LIU Brooklyn</t>
  </si>
  <si>
    <t>LIU Brooklyn</t>
  </si>
  <si>
    <t>Master of Social Work (MSW</t>
  </si>
  <si>
    <t>Louisiana State University</t>
  </si>
  <si>
    <t>LSU</t>
  </si>
  <si>
    <t>Baton Rouge</t>
  </si>
  <si>
    <t>LA</t>
  </si>
  <si>
    <t>Loyola Marymount University</t>
  </si>
  <si>
    <t>LMU</t>
  </si>
  <si>
    <t>Arrupe Scholarships</t>
  </si>
  <si>
    <t>Loyola University Chicago</t>
  </si>
  <si>
    <t>Loyola-Chicago</t>
  </si>
  <si>
    <t>Presidential Scholarship (Full ride for DREAMers)</t>
  </si>
  <si>
    <t>Luther College</t>
  </si>
  <si>
    <t>Luther</t>
  </si>
  <si>
    <t>Decorah</t>
  </si>
  <si>
    <t>Founders Scholarship</t>
  </si>
  <si>
    <t>Macalester College</t>
  </si>
  <si>
    <t>Macalester</t>
  </si>
  <si>
    <t>St. Paul</t>
  </si>
  <si>
    <t>Marist College</t>
  </si>
  <si>
    <t>Marist</t>
  </si>
  <si>
    <t>Poughkeepsie</t>
  </si>
  <si>
    <t>Req. not English</t>
  </si>
  <si>
    <t>95 avg.</t>
  </si>
  <si>
    <t>Marquette University</t>
  </si>
  <si>
    <t>Marquette</t>
  </si>
  <si>
    <t>Milwaukee</t>
  </si>
  <si>
    <t>Global Scholar</t>
  </si>
  <si>
    <t>18R18L16S16W</t>
  </si>
  <si>
    <t>530 EBRW</t>
  </si>
  <si>
    <t>22E/18R</t>
  </si>
  <si>
    <t>Massachusetts Institute of Technology</t>
  </si>
  <si>
    <t>MIT</t>
  </si>
  <si>
    <t>$20.2m</t>
  </si>
  <si>
    <t>100T, 23x4 rec.</t>
  </si>
  <si>
    <t>Miami University-Oxford</t>
  </si>
  <si>
    <t>Miami, Miami of Ohio</t>
  </si>
  <si>
    <t>Oxford</t>
  </si>
  <si>
    <t>$5.8m</t>
  </si>
  <si>
    <t>89 avg.</t>
  </si>
  <si>
    <t>21E</t>
  </si>
  <si>
    <t>Michigan State University</t>
  </si>
  <si>
    <t>Michigan State, MSU</t>
  </si>
  <si>
    <t>East Lansing</t>
  </si>
  <si>
    <t>$10.8m</t>
  </si>
  <si>
    <t>510 EBRW</t>
  </si>
  <si>
    <t>Michigan Technological University</t>
  </si>
  <si>
    <t>Michigan Tech, MTU</t>
  </si>
  <si>
    <t>Houghton</t>
  </si>
  <si>
    <t>$1.1m</t>
  </si>
  <si>
    <t>$1,000 to $5,500</t>
  </si>
  <si>
    <t>Presidential Scholars Program</t>
  </si>
  <si>
    <t>Middlebury College</t>
  </si>
  <si>
    <t>Middlebury</t>
  </si>
  <si>
    <t>$8.0m</t>
  </si>
  <si>
    <t>109 avg.</t>
  </si>
  <si>
    <t>Mississippi State University</t>
  </si>
  <si>
    <t>Mississippi State, MSU</t>
  </si>
  <si>
    <t>Starkville</t>
  </si>
  <si>
    <t>MS</t>
  </si>
  <si>
    <t>$0.6m</t>
  </si>
  <si>
    <t>Missouri University of Science and Tech.</t>
  </si>
  <si>
    <t>Missouri S&amp;T</t>
  </si>
  <si>
    <t>Rolla</t>
  </si>
  <si>
    <t>87 avg.</t>
  </si>
  <si>
    <t>Montclair State University</t>
  </si>
  <si>
    <t>Montclair State</t>
  </si>
  <si>
    <t>Montclair</t>
  </si>
  <si>
    <t>NJ</t>
  </si>
  <si>
    <t>Morehouse College</t>
  </si>
  <si>
    <t>Morehouse</t>
  </si>
  <si>
    <t>Men's</t>
  </si>
  <si>
    <t>Mount Holyoke College</t>
  </si>
  <si>
    <t>Mount Holyoke</t>
  </si>
  <si>
    <t>South Hadley</t>
  </si>
  <si>
    <t>$10.5m</t>
  </si>
  <si>
    <t>Muhlenberg College</t>
  </si>
  <si>
    <t>Muhlenberg</t>
  </si>
  <si>
    <t>Allentown</t>
  </si>
  <si>
    <t>Lutheran</t>
  </si>
  <si>
    <t>New Jersey Institute of Technology</t>
  </si>
  <si>
    <t>NJIT</t>
  </si>
  <si>
    <t>Newark</t>
  </si>
  <si>
    <t>New York Institute of Technology</t>
  </si>
  <si>
    <t>NYIT</t>
  </si>
  <si>
    <t>Old Westbury</t>
  </si>
  <si>
    <t>$4.8m</t>
  </si>
  <si>
    <t>New York University</t>
  </si>
  <si>
    <t>NYU</t>
  </si>
  <si>
    <t>$14.7m</t>
  </si>
  <si>
    <t>North Carolina State University-Raleigh</t>
  </si>
  <si>
    <t>NC State, NCSU</t>
  </si>
  <si>
    <t>Raleigh</t>
  </si>
  <si>
    <t>Cons. for int'l</t>
  </si>
  <si>
    <t>18x4 req.</t>
  </si>
  <si>
    <t>Northeastern University</t>
  </si>
  <si>
    <t>Northeastern</t>
  </si>
  <si>
    <t>$10.1m</t>
  </si>
  <si>
    <t>Not used for int'l</t>
  </si>
  <si>
    <t>22R/W/L, 24S req.</t>
  </si>
  <si>
    <t>Northwestern University</t>
  </si>
  <si>
    <t>Northwestern</t>
  </si>
  <si>
    <t>Evanston</t>
  </si>
  <si>
    <t>36*</t>
  </si>
  <si>
    <t>Oberlin College</t>
  </si>
  <si>
    <t>Oberlin</t>
  </si>
  <si>
    <t>Occidental College</t>
  </si>
  <si>
    <t>Occidental</t>
  </si>
  <si>
    <t>Ohio State University-Main Campus</t>
  </si>
  <si>
    <t>Ohio State, OSU</t>
  </si>
  <si>
    <t>Columbus</t>
  </si>
  <si>
    <t>$0.2m</t>
  </si>
  <si>
    <t>Not eligible</t>
  </si>
  <si>
    <t>27 Rsub</t>
  </si>
  <si>
    <t>Oregon State University</t>
  </si>
  <si>
    <t>Oregon State, OSU</t>
  </si>
  <si>
    <t>Corvallis</t>
  </si>
  <si>
    <t>Provost's Scholarship for Excellence</t>
  </si>
  <si>
    <t>560 EBRW</t>
  </si>
  <si>
    <t>Pace University</t>
  </si>
  <si>
    <t>Pace</t>
  </si>
  <si>
    <t>$1.0m</t>
  </si>
  <si>
    <t>Req. for Hon. Col.</t>
  </si>
  <si>
    <t>Pennsylvania State University</t>
  </si>
  <si>
    <t>Penn State, PSU</t>
  </si>
  <si>
    <t>University Park</t>
  </si>
  <si>
    <t>570 EBRW</t>
  </si>
  <si>
    <t>24E</t>
  </si>
  <si>
    <t>Pepperdine University</t>
  </si>
  <si>
    <t>Pepperdine</t>
  </si>
  <si>
    <t>Malibu</t>
  </si>
  <si>
    <t>Church of Christ</t>
  </si>
  <si>
    <t>Regents Scholarship</t>
  </si>
  <si>
    <t>24R</t>
  </si>
  <si>
    <t>Pitzer College</t>
  </si>
  <si>
    <t>Pitzer</t>
  </si>
  <si>
    <t>101 avg.</t>
  </si>
  <si>
    <t>Pomona College</t>
  </si>
  <si>
    <t>$4.9m</t>
  </si>
  <si>
    <t>Princeton University</t>
  </si>
  <si>
    <t>Princeton</t>
  </si>
  <si>
    <t>$21.2m</t>
  </si>
  <si>
    <t>Providence College</t>
  </si>
  <si>
    <t>$4.3m</t>
  </si>
  <si>
    <t>Purdue University-West Lafayette</t>
  </si>
  <si>
    <t>Purdue</t>
  </si>
  <si>
    <t>West Lafayette</t>
  </si>
  <si>
    <t>20x4 req., 88eng/biz</t>
  </si>
  <si>
    <t>33 Rsub</t>
  </si>
  <si>
    <t>28E</t>
  </si>
  <si>
    <t>Quinnipiac University</t>
  </si>
  <si>
    <t>Quinnipiac College (fka)</t>
  </si>
  <si>
    <t>Hamden</t>
  </si>
  <si>
    <t>Reed College</t>
  </si>
  <si>
    <t>Reed</t>
  </si>
  <si>
    <t>110 avg.</t>
  </si>
  <si>
    <t>Rensselaer Polytechnic Institute</t>
  </si>
  <si>
    <t>RPI</t>
  </si>
  <si>
    <t>Troy</t>
  </si>
  <si>
    <t>103 avg.</t>
  </si>
  <si>
    <t>Rhodes College</t>
  </si>
  <si>
    <t>Rhodes</t>
  </si>
  <si>
    <t>Memphis</t>
  </si>
  <si>
    <t>TN</t>
  </si>
  <si>
    <t>Bellingrath Scholarship</t>
  </si>
  <si>
    <t>Rice University</t>
  </si>
  <si>
    <t>Rice</t>
  </si>
  <si>
    <t>Houston</t>
  </si>
  <si>
    <t>Rochester Institute of Technology</t>
  </si>
  <si>
    <t>RIT</t>
  </si>
  <si>
    <t>Rochester</t>
  </si>
  <si>
    <t>$5.2m</t>
  </si>
  <si>
    <t>Rockhurst University</t>
  </si>
  <si>
    <t>Rockhurst</t>
  </si>
  <si>
    <t>Kansas City</t>
  </si>
  <si>
    <t>$9,500-20,000</t>
  </si>
  <si>
    <t>Rollins College</t>
  </si>
  <si>
    <t>Rollins</t>
  </si>
  <si>
    <t>Winter Park</t>
  </si>
  <si>
    <t>full scholarships which cover tuition, fees, room and board</t>
  </si>
  <si>
    <t>Alfond Scholars Program</t>
  </si>
  <si>
    <t>Waive option</t>
  </si>
  <si>
    <t>Rose-Hulman Institute of Technology</t>
  </si>
  <si>
    <t>Rose-Hulman, RHIT</t>
  </si>
  <si>
    <t>Terre Haute</t>
  </si>
  <si>
    <t>Rowan University</t>
  </si>
  <si>
    <t>Rowan</t>
  </si>
  <si>
    <t>Glassboro</t>
  </si>
  <si>
    <t>Rutgers University-New Brunswick</t>
  </si>
  <si>
    <t>Rutgers</t>
  </si>
  <si>
    <t>Piscataway</t>
  </si>
  <si>
    <t>100 nursing/pharm</t>
  </si>
  <si>
    <t>Saint Anselm College</t>
  </si>
  <si>
    <t>Manchester</t>
  </si>
  <si>
    <t>26C</t>
  </si>
  <si>
    <t>Saint Joseph's University</t>
  </si>
  <si>
    <t>Saint Joe's, SJU</t>
  </si>
  <si>
    <t>Saint Louis University</t>
  </si>
  <si>
    <t>SLU</t>
  </si>
  <si>
    <t>St. Louis</t>
  </si>
  <si>
    <t>$3.3m</t>
  </si>
  <si>
    <t>full cost of tuition</t>
  </si>
  <si>
    <t>610 CRold</t>
  </si>
  <si>
    <t>25E</t>
  </si>
  <si>
    <t>San Diego State University</t>
  </si>
  <si>
    <t>San Diego State, SDSU</t>
  </si>
  <si>
    <t>San Diego</t>
  </si>
  <si>
    <t>82 avg.</t>
  </si>
  <si>
    <t>San Francisco State University</t>
  </si>
  <si>
    <t>San Francisco State, SFSU</t>
  </si>
  <si>
    <t>San Francisco</t>
  </si>
  <si>
    <t>San Jose State University</t>
  </si>
  <si>
    <t>SJSU</t>
  </si>
  <si>
    <t>San Jose</t>
  </si>
  <si>
    <t>80 for engin.</t>
  </si>
  <si>
    <t>Santa Clara University</t>
  </si>
  <si>
    <t>Santa Clara</t>
  </si>
  <si>
    <t>630 EBRW</t>
  </si>
  <si>
    <t>27ER</t>
  </si>
  <si>
    <t>Sarah Lawrence College</t>
  </si>
  <si>
    <t>Sarah Lawrence, SLC</t>
  </si>
  <si>
    <t>Bronxville</t>
  </si>
  <si>
    <t>$10,000 – $25,000</t>
  </si>
  <si>
    <t>Scripps College</t>
  </si>
  <si>
    <t>Scripps</t>
  </si>
  <si>
    <t>Seattle University</t>
  </si>
  <si>
    <t>Seattle U.</t>
  </si>
  <si>
    <t>Seattle</t>
  </si>
  <si>
    <t>Skidmore College</t>
  </si>
  <si>
    <t>Skidmore</t>
  </si>
  <si>
    <t>Saratoga Springs</t>
  </si>
  <si>
    <t>$5.3m</t>
  </si>
  <si>
    <t>Req. int'l non-Eng.</t>
  </si>
  <si>
    <t>Smith College</t>
  </si>
  <si>
    <t>Smith</t>
  </si>
  <si>
    <t>Northampton</t>
  </si>
  <si>
    <t>$8.6m</t>
  </si>
  <si>
    <t>STRIDE Scholarships</t>
  </si>
  <si>
    <t>Req. intl. in Eng.</t>
  </si>
  <si>
    <t>Soka University of America</t>
  </si>
  <si>
    <t>Soka, SUA</t>
  </si>
  <si>
    <t>Aliso Viejo</t>
  </si>
  <si>
    <t>Southern Illinois University-Carbondale</t>
  </si>
  <si>
    <t>SIU</t>
  </si>
  <si>
    <t>Carbondale</t>
  </si>
  <si>
    <t>University Excellence Scholarship</t>
  </si>
  <si>
    <t>Southern Methodist University</t>
  </si>
  <si>
    <t>SMU</t>
  </si>
  <si>
    <t>Dallas</t>
  </si>
  <si>
    <t>$6.3m</t>
  </si>
  <si>
    <t>President's Scholar Award</t>
  </si>
  <si>
    <t>Southwestern University</t>
  </si>
  <si>
    <t>Southwestern</t>
  </si>
  <si>
    <t>St John's University-New York</t>
  </si>
  <si>
    <t>St John's (NY)</t>
  </si>
  <si>
    <t>Queens</t>
  </si>
  <si>
    <t>$9.2m</t>
  </si>
  <si>
    <t>Req. int'l non-Eng</t>
  </si>
  <si>
    <t>440 EBRW</t>
  </si>
  <si>
    <t>St Lawrence University</t>
  </si>
  <si>
    <t>St. Lawrence</t>
  </si>
  <si>
    <t>Canton</t>
  </si>
  <si>
    <t>$7.6m</t>
  </si>
  <si>
    <t>St. John's College-Annapolis, MD</t>
  </si>
  <si>
    <t>St. John's Annapolis</t>
  </si>
  <si>
    <t>Annapolis</t>
  </si>
  <si>
    <t>$3.7m</t>
  </si>
  <si>
    <t>St. John's College-Santa Fe, NM</t>
  </si>
  <si>
    <t>St. John's NM</t>
  </si>
  <si>
    <t>Santa Fe</t>
  </si>
  <si>
    <t>NM</t>
  </si>
  <si>
    <t>St. Olaf College</t>
  </si>
  <si>
    <t>St. Olaf</t>
  </si>
  <si>
    <t>$11.8m</t>
  </si>
  <si>
    <t>Stanford</t>
  </si>
  <si>
    <t>$11.5m</t>
  </si>
  <si>
    <t>Stevens Institute of Technology</t>
  </si>
  <si>
    <t>Stevens, SIT</t>
  </si>
  <si>
    <t>Hoboken</t>
  </si>
  <si>
    <t>Req. except VisArt</t>
  </si>
  <si>
    <t>Req. pre-med</t>
  </si>
  <si>
    <t>550 CRold</t>
  </si>
  <si>
    <t>SUNY - Binghamton University</t>
  </si>
  <si>
    <t>Binghamton, SUNY-Binghamton</t>
  </si>
  <si>
    <t>Binghamton</t>
  </si>
  <si>
    <t>Mid 50% 80-95</t>
  </si>
  <si>
    <t>21-27</t>
  </si>
  <si>
    <t>SUNY - Oneonta</t>
  </si>
  <si>
    <t>SUNY-Oneonta</t>
  </si>
  <si>
    <t>PRESIDENT'S AWARD</t>
  </si>
  <si>
    <t>SUNY - Stony Brook University</t>
  </si>
  <si>
    <t>Stony Brook, SUNY-Stony Brook</t>
  </si>
  <si>
    <t>Stony Brook</t>
  </si>
  <si>
    <t>SUNY - University at Albany</t>
  </si>
  <si>
    <t>SUNY-Albany</t>
  </si>
  <si>
    <t>Albany</t>
  </si>
  <si>
    <t>400RW/22R</t>
  </si>
  <si>
    <t>19ER</t>
  </si>
  <si>
    <t>SUNY - University at Buffalo</t>
  </si>
  <si>
    <t>SUNY-Buffalo</t>
  </si>
  <si>
    <t>Buffalo</t>
  </si>
  <si>
    <t>Req. for Engin./Bio</t>
  </si>
  <si>
    <t>84 avg.</t>
  </si>
  <si>
    <t>18ER</t>
  </si>
  <si>
    <t>Swarthmore College</t>
  </si>
  <si>
    <t>Swarthmore</t>
  </si>
  <si>
    <t>Syracuse University</t>
  </si>
  <si>
    <t>Syracuse</t>
  </si>
  <si>
    <t>varies</t>
  </si>
  <si>
    <t>Temple University</t>
  </si>
  <si>
    <t>Temple</t>
  </si>
  <si>
    <t>$7.1m</t>
  </si>
  <si>
    <t>President's Scholar Awar</t>
  </si>
  <si>
    <t>86 avg.</t>
  </si>
  <si>
    <t>Texas A&amp;M University-College Station</t>
  </si>
  <si>
    <t>Texas A&amp;M, TAMU</t>
  </si>
  <si>
    <t>College Station</t>
  </si>
  <si>
    <t>Req. for schol.</t>
  </si>
  <si>
    <t>Texas Christian University</t>
  </si>
  <si>
    <t>TCU</t>
  </si>
  <si>
    <t>Fort Worth</t>
  </si>
  <si>
    <t>Full tuition &amp; fees</t>
  </si>
  <si>
    <t>Chancellor’s Scholarship</t>
  </si>
  <si>
    <t>Texas Tech University</t>
  </si>
  <si>
    <t>Texas Tech, TTU</t>
  </si>
  <si>
    <t>Lubbock</t>
  </si>
  <si>
    <t>The College of New Jersey</t>
  </si>
  <si>
    <t>TCNJ</t>
  </si>
  <si>
    <t>Ewing</t>
  </si>
  <si>
    <t>$4,500 to $10,000</t>
  </si>
  <si>
    <t>Chairman of the Board – Board of Trustees Scholarship</t>
  </si>
  <si>
    <t>The College of Wooster</t>
  </si>
  <si>
    <t>Wooster</t>
  </si>
  <si>
    <t>College Scholar Award</t>
  </si>
  <si>
    <t>The New School</t>
  </si>
  <si>
    <t>New School</t>
  </si>
  <si>
    <t>$15.7m</t>
  </si>
  <si>
    <t>Towson University</t>
  </si>
  <si>
    <t>Towson, Towson State (fka)</t>
  </si>
  <si>
    <t>Towson</t>
  </si>
  <si>
    <t>$2,000 to $11,000</t>
  </si>
  <si>
    <t>INTERNATIONAL STUDENT SCHOLARSHIP</t>
  </si>
  <si>
    <t>Trinity College</t>
  </si>
  <si>
    <t>Hartford</t>
  </si>
  <si>
    <t>$10.6m</t>
  </si>
  <si>
    <t>Trinity University</t>
  </si>
  <si>
    <t>Trinity U.</t>
  </si>
  <si>
    <t>San Antonio</t>
  </si>
  <si>
    <t>Tufts University</t>
  </si>
  <si>
    <t>Tufts</t>
  </si>
  <si>
    <t>Medford</t>
  </si>
  <si>
    <t>Tulane University of Louisiana</t>
  </si>
  <si>
    <t>Tulane</t>
  </si>
  <si>
    <t>New Orleans</t>
  </si>
  <si>
    <t>Dean's Honor Scholarship</t>
  </si>
  <si>
    <t>High. rec. for schol.</t>
  </si>
  <si>
    <t>600 RW</t>
  </si>
  <si>
    <t>Union College</t>
  </si>
  <si>
    <t>Union</t>
  </si>
  <si>
    <t>Schenectady</t>
  </si>
  <si>
    <t>$15,000 to $20,000</t>
  </si>
  <si>
    <t>Rec. for intl.</t>
  </si>
  <si>
    <t>Req. pre-prof.</t>
  </si>
  <si>
    <t>University of Alabama-Birmingham</t>
  </si>
  <si>
    <t>UAB</t>
  </si>
  <si>
    <t>Birmingham</t>
  </si>
  <si>
    <t>UAB International Scholarship</t>
  </si>
  <si>
    <t>University of Arizona</t>
  </si>
  <si>
    <t>Arizona, UofA</t>
  </si>
  <si>
    <t>Tucson</t>
  </si>
  <si>
    <t>$4,000 - $35,000</t>
  </si>
  <si>
    <t>International Tuition Award</t>
  </si>
  <si>
    <t>79 Engin., 82 avg.</t>
  </si>
  <si>
    <t>University of Arkansas</t>
  </si>
  <si>
    <t>UARK, UofA</t>
  </si>
  <si>
    <t>Fayetteville</t>
  </si>
  <si>
    <t>500 CRold</t>
  </si>
  <si>
    <t>University of California-Berkeley</t>
  </si>
  <si>
    <t>UC Berkeley, Berkeley</t>
  </si>
  <si>
    <t>Berkeley</t>
  </si>
  <si>
    <t>University of California-Davis</t>
  </si>
  <si>
    <t>UC Davis, Davis</t>
  </si>
  <si>
    <t>Davis</t>
  </si>
  <si>
    <t>Regent's Scholarship</t>
  </si>
  <si>
    <t>560 Wold</t>
  </si>
  <si>
    <t>University of California-Irvine</t>
  </si>
  <si>
    <t>UC Irvine, UCI</t>
  </si>
  <si>
    <t>Irvine</t>
  </si>
  <si>
    <t>Regents' Scholarship</t>
  </si>
  <si>
    <t>24ERW</t>
  </si>
  <si>
    <t>University of California-Los Angeles</t>
  </si>
  <si>
    <t>UCLA</t>
  </si>
  <si>
    <t>100T, 22x4 rec.</t>
  </si>
  <si>
    <t>University of California-Merced</t>
  </si>
  <si>
    <t>UC Merced</t>
  </si>
  <si>
    <t>Merced</t>
  </si>
  <si>
    <t>$0.1m</t>
  </si>
  <si>
    <t>University of California-Riverside</t>
  </si>
  <si>
    <t>UC Riverside, UCR</t>
  </si>
  <si>
    <t>Riverside</t>
  </si>
  <si>
    <t>31 WLsub</t>
  </si>
  <si>
    <t>24EW</t>
  </si>
  <si>
    <t>University of California-San Diego</t>
  </si>
  <si>
    <t>UCSD</t>
  </si>
  <si>
    <t>La Jolla</t>
  </si>
  <si>
    <t>University of California-Santa Barbara</t>
  </si>
  <si>
    <t>UC Santa Barbara, UCSB</t>
  </si>
  <si>
    <t>Santa Barbara</t>
  </si>
  <si>
    <t>University of California-Santa Cruz</t>
  </si>
  <si>
    <t>UC Santa Cruz, UCSC</t>
  </si>
  <si>
    <t>Santa Cruz</t>
  </si>
  <si>
    <t>University of Central Florida</t>
  </si>
  <si>
    <t>UCF</t>
  </si>
  <si>
    <t>Orlando</t>
  </si>
  <si>
    <t>520 EBRW</t>
  </si>
  <si>
    <t>University of Chicago</t>
  </si>
  <si>
    <t>Chicago, UChicago, UC Hicago</t>
  </si>
  <si>
    <t>$8.8m</t>
  </si>
  <si>
    <t>$4,000-$10,000</t>
  </si>
  <si>
    <t>University of Cincinnati-Main Campus</t>
  </si>
  <si>
    <t>UC</t>
  </si>
  <si>
    <t>Cincinnati</t>
  </si>
  <si>
    <t>$1,500 annually up to full tuition</t>
  </si>
  <si>
    <t>Cincinnatus Scholarship Program</t>
  </si>
  <si>
    <t>79 for Engin./Bus.</t>
  </si>
  <si>
    <t>University of Colorado Boulder</t>
  </si>
  <si>
    <t>Colorado-Boulder, UC-Boulder</t>
  </si>
  <si>
    <t>Boulder</t>
  </si>
  <si>
    <t>$2.3m</t>
  </si>
  <si>
    <t>83 for Engin./Bus</t>
  </si>
  <si>
    <t>University of Colorado Denver</t>
  </si>
  <si>
    <t>UC-Denver</t>
  </si>
  <si>
    <t>Denver</t>
  </si>
  <si>
    <t>University of Connecticut</t>
  </si>
  <si>
    <t>UConn</t>
  </si>
  <si>
    <t>Storrs</t>
  </si>
  <si>
    <t>Global Excellence Award</t>
  </si>
  <si>
    <t>University of Dayton</t>
  </si>
  <si>
    <t>Dayton, UD</t>
  </si>
  <si>
    <t>Dayton</t>
  </si>
  <si>
    <t>71 avg.</t>
  </si>
  <si>
    <t>30 Rsub</t>
  </si>
  <si>
    <t>University of Delaware</t>
  </si>
  <si>
    <t>Delaware, UD</t>
  </si>
  <si>
    <t>DE</t>
  </si>
  <si>
    <t>$4,000-$6,000</t>
  </si>
  <si>
    <t>UD Trustee Scholarship</t>
  </si>
  <si>
    <t>University of Denver</t>
  </si>
  <si>
    <t>DU</t>
  </si>
  <si>
    <t>20x4 req., 95 avg.</t>
  </si>
  <si>
    <t>University of Florida</t>
  </si>
  <si>
    <t>Florida, UF</t>
  </si>
  <si>
    <t>Gainesville</t>
  </si>
  <si>
    <t>Req. some</t>
  </si>
  <si>
    <t>University of Georgia</t>
  </si>
  <si>
    <t>Georgia, UGA</t>
  </si>
  <si>
    <t>Athens</t>
  </si>
  <si>
    <t>$22,300 plus a Presidential waiver (currently worth $18,574 per year) and a first-year housing supplement of $1,228</t>
  </si>
  <si>
    <t>FOUNDATION FELLOWSHIP</t>
  </si>
  <si>
    <t>430 EBRW</t>
  </si>
  <si>
    <t>University of Hawaii at Manoa</t>
  </si>
  <si>
    <t>UH Manoa</t>
  </si>
  <si>
    <t>Honolulu</t>
  </si>
  <si>
    <t>HI</t>
  </si>
  <si>
    <t>University of Houston</t>
  </si>
  <si>
    <t>Houston, UH</t>
  </si>
  <si>
    <t>1170T/30 RW</t>
  </si>
  <si>
    <t>24C/21E</t>
  </si>
  <si>
    <t>University of Illinois at Chicago</t>
  </si>
  <si>
    <t>UI-Chicago, UIC</t>
  </si>
  <si>
    <t>$3,000 for a semester</t>
  </si>
  <si>
    <t>IES Merit based</t>
  </si>
  <si>
    <t>University of Illinois at Urbana-Champaign</t>
  </si>
  <si>
    <t>Illinois, UIUC</t>
  </si>
  <si>
    <t>Champaign</t>
  </si>
  <si>
    <t>Matthews Scholars</t>
  </si>
  <si>
    <t>mid 50% 102-110</t>
  </si>
  <si>
    <t>University of Iowa</t>
  </si>
  <si>
    <t>Iowa, UofI, UIowa</t>
  </si>
  <si>
    <t>Iowa City</t>
  </si>
  <si>
    <t>$500 - $10,000</t>
  </si>
  <si>
    <t>International Distinction in Education Award (IDEA)</t>
  </si>
  <si>
    <t>17x4 req. 82 avg.</t>
  </si>
  <si>
    <t>University of Kansas</t>
  </si>
  <si>
    <t>Kansas, KU</t>
  </si>
  <si>
    <t>KU International Excellence Award</t>
  </si>
  <si>
    <t>590 EBRW</t>
  </si>
  <si>
    <t>22E</t>
  </si>
  <si>
    <t>University of Kentucky</t>
  </si>
  <si>
    <t>Kentucky, UK</t>
  </si>
  <si>
    <t>Lexington</t>
  </si>
  <si>
    <t>$3,000 - $16,000</t>
  </si>
  <si>
    <t>International Ambassador</t>
  </si>
  <si>
    <t>University of Maryland-Baltimore County</t>
  </si>
  <si>
    <t>UMBC</t>
  </si>
  <si>
    <t>University of Maryland-College Park</t>
  </si>
  <si>
    <t>Maryland, UMD</t>
  </si>
  <si>
    <t>College Park</t>
  </si>
  <si>
    <t>University of Massachusetts-Amherst</t>
  </si>
  <si>
    <t>UMass, UMass-Amherst</t>
  </si>
  <si>
    <t>17x4 req., 95 avg.</t>
  </si>
  <si>
    <t>University of Massachusetts-Boston</t>
  </si>
  <si>
    <t>UMass-Boston</t>
  </si>
  <si>
    <t>$15,000 - $25,000</t>
  </si>
  <si>
    <t>University of Miami</t>
  </si>
  <si>
    <t>Miami, UMiami</t>
  </si>
  <si>
    <t>Coral Gables</t>
  </si>
  <si>
    <t>Stamps</t>
  </si>
  <si>
    <t>https://admissions.miami.edu/undergraduate/financial-aid/scholarships/stamps/index.html</t>
  </si>
  <si>
    <t>University of Michigan-Ann Arbor</t>
  </si>
  <si>
    <t>Michigan, UMich, UofM, UM</t>
  </si>
  <si>
    <t>Ann Arbor</t>
  </si>
  <si>
    <t>88-100 gen. accepted</t>
  </si>
  <si>
    <t>University of Michigan-Dearborn</t>
  </si>
  <si>
    <t>UofM-Dearborn, UM-D</t>
  </si>
  <si>
    <t>Dearborn</t>
  </si>
  <si>
    <t>International undergraduate scholarship</t>
  </si>
  <si>
    <t>University of Minnesota-Duluth</t>
  </si>
  <si>
    <t>UMD, UofM Duluth</t>
  </si>
  <si>
    <t>Duluth</t>
  </si>
  <si>
    <t>Up to $24,000</t>
  </si>
  <si>
    <t>UMD Scholarship</t>
  </si>
  <si>
    <t>University of Minnesota-Twin Cities</t>
  </si>
  <si>
    <t>Minnesota, UMN, UMN-TC</t>
  </si>
  <si>
    <t>Minneapolis</t>
  </si>
  <si>
    <t>21W req.</t>
  </si>
  <si>
    <t>University of Mississippi</t>
  </si>
  <si>
    <t>Ole Miss</t>
  </si>
  <si>
    <t>University</t>
  </si>
  <si>
    <t>$8,718 + $16,272 towards non-resident fee</t>
  </si>
  <si>
    <t>17x4 req., 93 avg.</t>
  </si>
  <si>
    <t>University of Nebraska-Lincoln</t>
  </si>
  <si>
    <t>Nebraska, UNL, NU</t>
  </si>
  <si>
    <t>Lincoln</t>
  </si>
  <si>
    <t>20W req., 81 avg.</t>
  </si>
  <si>
    <t>University of Nevada-Las Vegas</t>
  </si>
  <si>
    <t>UNLV</t>
  </si>
  <si>
    <t>Las Vegas</t>
  </si>
  <si>
    <t>NV</t>
  </si>
  <si>
    <t>University of New Hampshire</t>
  </si>
  <si>
    <t>UNH</t>
  </si>
  <si>
    <t>$2.2m</t>
  </si>
  <si>
    <t>University of New Mexico-Main Campus</t>
  </si>
  <si>
    <t>UNM</t>
  </si>
  <si>
    <t>Albuquerque</t>
  </si>
  <si>
    <t>?</t>
  </si>
  <si>
    <t>unk</t>
  </si>
  <si>
    <t>University of North Carolina at Chapel Hill</t>
  </si>
  <si>
    <t>UNC</t>
  </si>
  <si>
    <t>Chapel Hill</t>
  </si>
  <si>
    <t>University of North Carolina at Charlotte</t>
  </si>
  <si>
    <t>UNC-Charlotte</t>
  </si>
  <si>
    <t>Charlotte</t>
  </si>
  <si>
    <t>University of North Carolina at Greensboro</t>
  </si>
  <si>
    <t>UNC-Greensboro</t>
  </si>
  <si>
    <t>Greensboro</t>
  </si>
  <si>
    <t>full tuition, fees, room, and board.</t>
  </si>
  <si>
    <t>BLUE &amp; GOLD SCHOLARSHIPS</t>
  </si>
  <si>
    <t>79 avg.</t>
  </si>
  <si>
    <t>400 RW</t>
  </si>
  <si>
    <t>University of Notre Dame</t>
  </si>
  <si>
    <t>Notre Dame, ND</t>
  </si>
  <si>
    <t>Notre Dame</t>
  </si>
  <si>
    <t>$11.1m</t>
  </si>
  <si>
    <t>N/S</t>
  </si>
  <si>
    <t>University of Oklahoma-Norman Campus</t>
  </si>
  <si>
    <t>OU</t>
  </si>
  <si>
    <t>Norman</t>
  </si>
  <si>
    <t>OK</t>
  </si>
  <si>
    <t>University of Oregon</t>
  </si>
  <si>
    <t>Oregon, UO, UofO</t>
  </si>
  <si>
    <t>Eugene</t>
  </si>
  <si>
    <t>Up to $10,000</t>
  </si>
  <si>
    <t>Anders Uhrskov Leadership</t>
  </si>
  <si>
    <t>61-87 cond.</t>
  </si>
  <si>
    <t>540 EBRW</t>
  </si>
  <si>
    <t>University of Pennsylvania</t>
  </si>
  <si>
    <t>UPenn, Penn</t>
  </si>
  <si>
    <t>$16.6m</t>
  </si>
  <si>
    <t>University of Pittsburgh</t>
  </si>
  <si>
    <t>Pitt</t>
  </si>
  <si>
    <t>University of Portland</t>
  </si>
  <si>
    <t>Portland, UP</t>
  </si>
  <si>
    <t>International Student Scholarship Award</t>
  </si>
  <si>
    <t>22ERW</t>
  </si>
  <si>
    <t>University of Puget Sound</t>
  </si>
  <si>
    <t>Puget Sound, UPS</t>
  </si>
  <si>
    <t>Tacoma</t>
  </si>
  <si>
    <t>$13,000 to $24,000</t>
  </si>
  <si>
    <t>University of Richmond</t>
  </si>
  <si>
    <t>Richmond, UofR, UR</t>
  </si>
  <si>
    <t>Full tuition plus room and board</t>
  </si>
  <si>
    <t>Richmond Scholars Program</t>
  </si>
  <si>
    <t>105 avg.</t>
  </si>
  <si>
    <t>University of Rochester</t>
  </si>
  <si>
    <t>Rochester, UofR, UR</t>
  </si>
  <si>
    <t>$30.0m</t>
  </si>
  <si>
    <t>25W/24S/26R/25L</t>
  </si>
  <si>
    <t>University of San Diego</t>
  </si>
  <si>
    <t>USD</t>
  </si>
  <si>
    <t>$18,000-$25,000</t>
  </si>
  <si>
    <t>520 CRold</t>
  </si>
  <si>
    <t>University of San Francisco</t>
  </si>
  <si>
    <t>USF</t>
  </si>
  <si>
    <t>University of South Carolina-Columbia</t>
  </si>
  <si>
    <t>USC</t>
  </si>
  <si>
    <t>Columbia</t>
  </si>
  <si>
    <t>University of South Florida-Main Campus</t>
  </si>
  <si>
    <t>Tampa</t>
  </si>
  <si>
    <t>$3.5m</t>
  </si>
  <si>
    <t>Up to $9,000</t>
  </si>
  <si>
    <t>USF Green &amp; Gold Directors Award</t>
  </si>
  <si>
    <t>University of Southern California</t>
  </si>
  <si>
    <t>University of St Thomas</t>
  </si>
  <si>
    <t>St. Thomas</t>
  </si>
  <si>
    <t>21ER</t>
  </si>
  <si>
    <t>University of Tennessee-Knoxville</t>
  </si>
  <si>
    <t>Knoxville, UTK, UT</t>
  </si>
  <si>
    <t>Knoxville</t>
  </si>
  <si>
    <t>University of Texas at Arlington</t>
  </si>
  <si>
    <t>UT-Arlington, UTA</t>
  </si>
  <si>
    <t>Arlington</t>
  </si>
  <si>
    <t>National Merit Scholarship</t>
  </si>
  <si>
    <t>University of Texas at Austin</t>
  </si>
  <si>
    <t>UT-Austin, UT, Texas</t>
  </si>
  <si>
    <t>$4.4m</t>
  </si>
  <si>
    <t>$1000-$25000</t>
  </si>
  <si>
    <t>Terry Foundation Scholarship</t>
  </si>
  <si>
    <t>University of Texas at Dallas</t>
  </si>
  <si>
    <t>UT-Dallas, UTD</t>
  </si>
  <si>
    <t>Richardson</t>
  </si>
  <si>
    <t>AES Scholarsshop</t>
  </si>
  <si>
    <t>University of the Pacific</t>
  </si>
  <si>
    <t>Pacific, UOP</t>
  </si>
  <si>
    <t>Stockton</t>
  </si>
  <si>
    <t>22C</t>
  </si>
  <si>
    <t>University of Toledo</t>
  </si>
  <si>
    <t>U. of Toledo</t>
  </si>
  <si>
    <t>Toledo</t>
  </si>
  <si>
    <t>International Student Scholarship</t>
  </si>
  <si>
    <t>85 avg.</t>
  </si>
  <si>
    <t>University of Utah</t>
  </si>
  <si>
    <t>Utah</t>
  </si>
  <si>
    <t>Salt Lake City</t>
  </si>
  <si>
    <t>University of Vermont</t>
  </si>
  <si>
    <t>Vermont, UVM (not UVT)</t>
  </si>
  <si>
    <t>Burlington</t>
  </si>
  <si>
    <t>University of Virginia-Main Campus</t>
  </si>
  <si>
    <t>UVA</t>
  </si>
  <si>
    <t>Charlottesville</t>
  </si>
  <si>
    <t>Jefferson Scholars</t>
  </si>
  <si>
    <t>University of Washington-Seattle</t>
  </si>
  <si>
    <t>UW, U-Dub</t>
  </si>
  <si>
    <t>92 rec.</t>
  </si>
  <si>
    <t>21C</t>
  </si>
  <si>
    <t>University of Wisconsin-Madison</t>
  </si>
  <si>
    <t>Wisconsin, Wisconsin-Madison</t>
  </si>
  <si>
    <t>Madison</t>
  </si>
  <si>
    <t>King-Modgridge Scholars</t>
  </si>
  <si>
    <t>https://www.admissions.wisc.edu/kmsp/</t>
  </si>
  <si>
    <t>Utica College</t>
  </si>
  <si>
    <t>Utica, UC</t>
  </si>
  <si>
    <t>Utica</t>
  </si>
  <si>
    <t>Valparaiso University</t>
  </si>
  <si>
    <t>Valpo</t>
  </si>
  <si>
    <t>Valparaiso</t>
  </si>
  <si>
    <t>Board of Director's Scholarship</t>
  </si>
  <si>
    <t>Vanderbilt University</t>
  </si>
  <si>
    <t>Vanderbilt, Vandy</t>
  </si>
  <si>
    <t>Nashville</t>
  </si>
  <si>
    <t>Vassar College</t>
  </si>
  <si>
    <t>Vassar</t>
  </si>
  <si>
    <t>Villanova University</t>
  </si>
  <si>
    <t>Villanova, 'Nova</t>
  </si>
  <si>
    <t>Villanova</t>
  </si>
  <si>
    <t>Virginia Commonwealth University</t>
  </si>
  <si>
    <t>VCU</t>
  </si>
  <si>
    <t>Virginia Tech</t>
  </si>
  <si>
    <t>Virginia Tech, VT</t>
  </si>
  <si>
    <t>Blacksburg</t>
  </si>
  <si>
    <t>16x4 req.</t>
  </si>
  <si>
    <t>Wabash College</t>
  </si>
  <si>
    <t>Wabash</t>
  </si>
  <si>
    <t>Crawfordsville</t>
  </si>
  <si>
    <t>President-s Scholarship</t>
  </si>
  <si>
    <t>Wake Forest University</t>
  </si>
  <si>
    <t>Wake Forest, WFU</t>
  </si>
  <si>
    <t>Winston-Salem</t>
  </si>
  <si>
    <t>The Guy T. Carswell Scholarship</t>
  </si>
  <si>
    <t>Washington and Lee University</t>
  </si>
  <si>
    <t>Washington &amp; Lee, W&amp;L</t>
  </si>
  <si>
    <t>Aid for International Students</t>
  </si>
  <si>
    <t>Washington State University</t>
  </si>
  <si>
    <t>Washington State, WSU</t>
  </si>
  <si>
    <t>Pullman</t>
  </si>
  <si>
    <t>500 Rsub</t>
  </si>
  <si>
    <t>Washington University in St Louis</t>
  </si>
  <si>
    <t>WashU</t>
  </si>
  <si>
    <t>Wayne State University</t>
  </si>
  <si>
    <t>Wayne State, WSU</t>
  </si>
  <si>
    <t>Detroit</t>
  </si>
  <si>
    <t>Wellesley College</t>
  </si>
  <si>
    <t>Wellesley</t>
  </si>
  <si>
    <t>ACT req.</t>
  </si>
  <si>
    <t>Wesleyan University</t>
  </si>
  <si>
    <t>Wesleyan</t>
  </si>
  <si>
    <t>Middletown</t>
  </si>
  <si>
    <t>29ER</t>
  </si>
  <si>
    <t>West Virginia University</t>
  </si>
  <si>
    <t>WVU</t>
  </si>
  <si>
    <t>Morgantown</t>
  </si>
  <si>
    <t>WV</t>
  </si>
  <si>
    <t>Westminster College</t>
  </si>
  <si>
    <t>Westminster</t>
  </si>
  <si>
    <t>PRESIDENTIAL SCHOLARSHIP</t>
  </si>
  <si>
    <t>Wheaton College</t>
  </si>
  <si>
    <t>Wheaton</t>
  </si>
  <si>
    <t>Evang. Protest.</t>
  </si>
  <si>
    <t>Blanchard Presidential Scholarship</t>
  </si>
  <si>
    <t>105 rec.</t>
  </si>
  <si>
    <t>Whitman College</t>
  </si>
  <si>
    <t>Whitman</t>
  </si>
  <si>
    <t>Walla Walla</t>
  </si>
  <si>
    <t>up to $20,000</t>
  </si>
  <si>
    <t>Williams College</t>
  </si>
  <si>
    <t>Williams</t>
  </si>
  <si>
    <t>Williamstown</t>
  </si>
  <si>
    <t>Worcester Polytechnic Institute</t>
  </si>
  <si>
    <t>WPI</t>
  </si>
  <si>
    <t>FIRST scholarship</t>
  </si>
  <si>
    <t>Yale University</t>
  </si>
  <si>
    <t>Yale</t>
  </si>
  <si>
    <t>New Haven</t>
  </si>
  <si>
    <t>Field</t>
  </si>
  <si>
    <t>Institution Name</t>
  </si>
  <si>
    <t>The name of the educational institution</t>
  </si>
  <si>
    <t>We provided nicknames where appropriate. For schools as part of certain systems (CUNY, Cal State), we grouped schools together even though their formal names are different.</t>
  </si>
  <si>
    <t>The city in the United States the university's main offices are located.</t>
  </si>
  <si>
    <t>Colleges sometimes span more than one city or town.</t>
  </si>
  <si>
    <t>Two-letter abbreviation of the state in which the school is located</t>
  </si>
  <si>
    <t>Abbrevations found here: https://www.50states.com/abbreviations.htm</t>
  </si>
  <si>
    <t>Whether the university is public (government owned) or private</t>
  </si>
  <si>
    <t>Classification of the institution</t>
  </si>
  <si>
    <t>LAC: A four-year college that grants exclusively or nearly exclusively undergraduate degrees and whose curriculum emphasizes the liberal arts. Research: An institution that grants undergraduate and graduate degrees and has a significant proportion of faculty doing research work. Comp.U. (comrehensive university): an institution that grants undergraduate and graduate degrees and is predominantly focused on teaching rather than research. STEM: A four-year college focused on science, technology, engineering, and/or math. Women's: a liberal arts college that admits only women. Men's: a liberal arts college that admits only men.</t>
  </si>
  <si>
    <t>Official affiliation</t>
  </si>
  <si>
    <t>Brandeis University has no affiliation, but is a historically Jewish school. LDS = Church of Jesus Christ of Latter Day Saints; Disc. of Ch. = Disciples of Christ; U. Ch. Of Christ = United Church of Christ; Quaker = Society of Friends; Evang. = Evangelical; Ref. = Reformed</t>
  </si>
  <si>
    <t>US News &amp; World Report National Universities ranking</t>
  </si>
  <si>
    <t>US News &amp; World Report Liberal Arts Colleges ranking</t>
  </si>
  <si>
    <t>US News &amp; World Report Undergraduate Engineering ranking</t>
  </si>
  <si>
    <t>US News &amp; World Report Undergraduate Business ranking</t>
  </si>
  <si>
    <t>Undergraduate population divided by total reported university population</t>
  </si>
  <si>
    <t>Some schools count multiple campuses. For Columbia University, includes all professional schools, some of which are not on the main campus.</t>
  </si>
  <si>
    <t>"Nonresident aliens" according to demographic reports</t>
  </si>
  <si>
    <t>Number of countries represented by international students</t>
  </si>
  <si>
    <t>Does not specify whether this includes US citizens living abroad</t>
  </si>
  <si>
    <t>Percentage of undergraduates who are nonresident aliens</t>
  </si>
  <si>
    <t>Includes part-time</t>
  </si>
  <si>
    <t>Number of international students receiving any financial assistance</t>
  </si>
  <si>
    <t>Estimated total cost per year including all expenses.</t>
  </si>
  <si>
    <t>Tuition, fees, room, board for 2017 plus $10,000 to account for tuition raises and other expenses. International students generally have higher travel and other expenses than estimated by universities. Figure is rounded to nearest $100.</t>
  </si>
  <si>
    <t>What types of aid (need-based, merit-based, or both) are available</t>
  </si>
  <si>
    <t>Proportion of international students who receive any financial aid relative to all international students</t>
  </si>
  <si>
    <t>This is usually the number of international students receiving aid divided by the number of international students. However, there were some discrepacnies in the data, including when the reported number of students receiving aid exceeded the total reported number of international students. We used our judgment when choosing the appropriate denominator.</t>
  </si>
  <si>
    <t>Reported average dollar amount awarded to international students</t>
  </si>
  <si>
    <t>Average annual award divided by total cost of attendance</t>
  </si>
  <si>
    <t>Total annual cost of attendance minus the average financial aid award.</t>
  </si>
  <si>
    <t>Need-based awards depend on financial documentation and merit-based awards vary greatly. This should be used as only an estimate - final cost of attendance may be greater or lower.</t>
  </si>
  <si>
    <t>Total amount of aid given to international students in the 2017-2018 academic year</t>
  </si>
  <si>
    <t>Dollar value (or description) of the largest merit-based scholarship school offers</t>
  </si>
  <si>
    <t>Full ride = tuition+fees+room+board; stipend = extra money</t>
  </si>
  <si>
    <t>Name ofl largest merit scholarship, if available.</t>
  </si>
  <si>
    <t>Link to school webpage</t>
  </si>
  <si>
    <t>Reported 25th percentile for SAT Evidence-Based Reading and Wrriting</t>
  </si>
  <si>
    <t>Reported 75th percentile for SAT Evidence-Based Reading and Writing</t>
  </si>
  <si>
    <t>Reported 25th percentile for SAT Math</t>
  </si>
  <si>
    <t>Reported 75th percentile for SAT Math</t>
  </si>
  <si>
    <t>Reported 25th percentile for ACT Composite score</t>
  </si>
  <si>
    <t>Reported 75th percentile for ACT Composite score</t>
  </si>
  <si>
    <t>Reported or estimated 25th percentile for ACT English</t>
  </si>
  <si>
    <t>Numbers in italics represent estimates based on concordance tables</t>
  </si>
  <si>
    <t>Reported or estimated 75th percentile for ACT English</t>
  </si>
  <si>
    <t>Reported or estimated 25th percentile for ACT Math</t>
  </si>
  <si>
    <t>Reported or estimated 75th percentile for ACT Math</t>
  </si>
  <si>
    <t>Reported admission rate for fall 2017 or fall 2018</t>
  </si>
  <si>
    <t>For several schools (Ivies and most US News Top-20), we collected fall 2018 data</t>
  </si>
  <si>
    <t>International freshmen enrolled for Fall 2017</t>
  </si>
  <si>
    <t>Percentage of accepted international students who enrolled</t>
  </si>
  <si>
    <t>Whether SAT/ACT is required</t>
  </si>
  <si>
    <t>Req.=required; Rec.=recommended; Cons.=Considered; Rq. for scholarship=required for scholarship eligibility; Eng.=Students from English-speaking countries; non-Eng.=students from non-English-speaking countries; VisArt=Visual Arts;</t>
  </si>
  <si>
    <t>Whether the SAT or ACT essay/writing section is required</t>
  </si>
  <si>
    <t>Req. for schol. = required for scholarship eligibility</t>
  </si>
  <si>
    <t>Whether and which SAT Subject Tests are required</t>
  </si>
  <si>
    <t>RFS=Required for Some</t>
  </si>
  <si>
    <t>Minimum TOEFL iBT (Internet-Based Test) required for regular admission</t>
  </si>
  <si>
    <t>Notes on average and subjection requirements</t>
  </si>
  <si>
    <t>Avg.=average; Rec.=recommended; Engin.=engineering; Bus.=Business; N/R=not reported; "4x"=minimum score on all four sections</t>
  </si>
  <si>
    <t>Minimum IELTS</t>
  </si>
  <si>
    <t>Minimum overall band on IELTS Academic test</t>
  </si>
  <si>
    <t>For the sake of space, we have omitted IELTS notes. Generally, IELTS averages and requirements are similar to the TOEFL requirements</t>
  </si>
  <si>
    <t>Conditional admission available for applicants who do not meet English proficiency requirements</t>
  </si>
  <si>
    <t>Some schools will allow students who have lower than minimum TOEFL scores to enter an English enrichment program either before or during college</t>
  </si>
  <si>
    <t>SAT score that may be substituted for TOEFL/IELTS</t>
  </si>
  <si>
    <t>ACT score that may be substituted for TOEFL/IELTS</t>
  </si>
  <si>
    <t>Deadline for early decision application</t>
  </si>
  <si>
    <t>Deadline for second early decision application</t>
  </si>
  <si>
    <t>Deadline for early action application</t>
  </si>
  <si>
    <t>Deadline to assure full consideration for scholarships and available seats</t>
  </si>
  <si>
    <t>Many schools with rolling admissions have "priority deadlines." Applications submitted before the priority deadline are considered for all majors. Applications submitted after the deadline may not be considered majors that have been filled with applicants who submitted before the priority deadline. The priority deadline may also be required for scholarship consideration.</t>
  </si>
  <si>
    <t>Last date to submit applications</t>
  </si>
  <si>
    <t>Reported early-decision admission rate</t>
  </si>
  <si>
    <t>Whether school offers cooperative education program in business fields</t>
  </si>
  <si>
    <t>Cooperative education programs involve giving students work experience with industry employers. They may be paid or unpaid, but always involve on-the-job experience</t>
  </si>
  <si>
    <t>Whether school offers cooperative education program in engineering fields</t>
  </si>
  <si>
    <t>Whether school offers cooperate education program in computer science</t>
  </si>
  <si>
    <t>Whether school offers any other cooperative education programs</t>
  </si>
  <si>
    <t>Whether international students are eligible for athletic scholarships</t>
  </si>
  <si>
    <t>Some schools, including Ivy-League and most liberal arts colleges, do not provide any athletic scholarships. However, outstanding athletic ability can result in preferred admission and generous need-based financial aid.</t>
  </si>
  <si>
    <t>Whether on-campus jobs are available to students who are not receiving aid</t>
  </si>
  <si>
    <t>Some schools reserve paid jobs to students receiving need-based financial aid. Others allow all students to apply for on-campus jobs.</t>
  </si>
  <si>
    <t>Average dollar amount paid to students for on-campus employment</t>
  </si>
  <si>
    <t>For students receiving financial aid, this amount is simply credited toward the cost of attendance and not actually paid directly.</t>
  </si>
  <si>
    <t>Percentage of international first-year students who enroll for second year</t>
  </si>
  <si>
    <t>Percentage of all first-year students who enrolled for a second year</t>
  </si>
  <si>
    <t>Percentage of international students who began college in fall 2011 and graduated by 2017</t>
  </si>
  <si>
    <t>A higher 6-year graduation rate than freshman retention rate may reflect year-to-year fluctuations or mis-reporting by a unviversity</t>
  </si>
  <si>
    <t>Percentage of all students who began college in fall 2011 and graduated by 2017</t>
  </si>
  <si>
    <t xml:space="preserve">Goals </t>
  </si>
  <si>
    <t>Current Numbers</t>
  </si>
  <si>
    <t>Category</t>
  </si>
  <si>
    <t>2021-Q3</t>
  </si>
  <si>
    <t>2021-Q4</t>
  </si>
  <si>
    <t>2025-Q1</t>
  </si>
  <si>
    <t>2025-Q2</t>
  </si>
  <si>
    <t>Crime and Punishment</t>
  </si>
  <si>
    <t xml:space="preserve">Author </t>
  </si>
  <si>
    <t>Classics</t>
  </si>
  <si>
    <t>Language</t>
  </si>
  <si>
    <t>Current Book Name</t>
  </si>
  <si>
    <t>Student Council</t>
  </si>
  <si>
    <r>
      <t xml:space="preserve">Club of their Choice </t>
    </r>
    <r>
      <rPr>
        <sz val="16"/>
        <color theme="1" tint="0.34998626667073579"/>
        <rFont val="Calibri"/>
        <family val="2"/>
        <scheme val="major"/>
      </rPr>
      <t>ex. Rocketry</t>
    </r>
  </si>
  <si>
    <t>Fyador Dostoyevsky</t>
  </si>
  <si>
    <r>
      <rPr>
        <sz val="14"/>
        <color theme="4" tint="-0.249977111117893"/>
        <rFont val="Calibri"/>
        <family val="2"/>
        <scheme val="minor"/>
      </rPr>
      <t>Ongoing Book</t>
    </r>
    <r>
      <rPr>
        <sz val="14"/>
        <color theme="1" tint="0.24994659260841701"/>
        <rFont val="Calibri"/>
        <family val="2"/>
        <scheme val="minor"/>
      </rPr>
      <t xml:space="preserve"> =</t>
    </r>
  </si>
  <si>
    <r>
      <rPr>
        <sz val="14"/>
        <color theme="4" tint="-0.249977111117893"/>
        <rFont val="Calibri"/>
        <family val="2"/>
        <scheme val="minor"/>
      </rPr>
      <t>Status</t>
    </r>
    <r>
      <rPr>
        <sz val="14"/>
        <color theme="1" tint="0.24994659260841701"/>
        <rFont val="Calibri"/>
        <family val="2"/>
        <scheme val="minor"/>
      </rPr>
      <t xml:space="preserve"> =</t>
    </r>
  </si>
  <si>
    <t>Expedition / Exploration</t>
  </si>
  <si>
    <t>10/9</t>
  </si>
  <si>
    <t>Expedition Exploration</t>
  </si>
  <si>
    <t>Family Vacation to X,Y,Z Places</t>
  </si>
  <si>
    <t>Time management</t>
  </si>
  <si>
    <t>Learn how to Learn</t>
  </si>
  <si>
    <t>Book List</t>
  </si>
  <si>
    <t># Number of Page</t>
  </si>
  <si>
    <t>Popularity Amongst Students</t>
  </si>
  <si>
    <t>Excel</t>
  </si>
  <si>
    <t>How to write an Essay</t>
  </si>
  <si>
    <t>Academic vs Business Writing</t>
  </si>
  <si>
    <t>Technological Tools</t>
  </si>
  <si>
    <t>How to Conduct Research</t>
  </si>
  <si>
    <r>
      <rPr>
        <b/>
        <sz val="20"/>
        <rFont val="Calibri"/>
        <family val="2"/>
        <scheme val="minor"/>
      </rPr>
      <t>SPM</t>
    </r>
    <r>
      <rPr>
        <b/>
        <sz val="20"/>
        <color rgb="FFFF0000"/>
        <rFont val="Calibri"/>
        <family val="2"/>
        <scheme val="minor"/>
      </rPr>
      <t>P</t>
    </r>
    <r>
      <rPr>
        <b/>
        <sz val="20"/>
        <color theme="1" tint="0.499984740745262"/>
        <rFont val="Calibri"/>
        <family val="2"/>
        <scheme val="minor"/>
      </rPr>
      <t xml:space="preserve"> 10.0</t>
    </r>
  </si>
  <si>
    <t>Second Step</t>
  </si>
  <si>
    <t>First Step</t>
  </si>
  <si>
    <t>Position</t>
  </si>
  <si>
    <t>Election</t>
  </si>
  <si>
    <t>Congressional Award Tracker</t>
  </si>
  <si>
    <t>Activity Pivot Chart</t>
  </si>
  <si>
    <t>Subsections</t>
  </si>
  <si>
    <t>PF</t>
  </si>
  <si>
    <r>
      <t xml:space="preserve">Request final transcript through Naviance </t>
    </r>
    <r>
      <rPr>
        <sz val="10"/>
        <rFont val="Wingdings"/>
        <charset val="2"/>
      </rPr>
      <t>þ</t>
    </r>
  </si>
  <si>
    <r>
      <t xml:space="preserve">Send deposit by May 1 &amp; Update College Attending on Naviance </t>
    </r>
    <r>
      <rPr>
        <sz val="9.5"/>
        <rFont val="Wingdings"/>
        <charset val="2"/>
      </rPr>
      <t>þ</t>
    </r>
  </si>
  <si>
    <r>
      <t xml:space="preserve">Receive financial aid award letters &amp; provide copy to counselor </t>
    </r>
    <r>
      <rPr>
        <sz val="9.5"/>
        <rFont val="Wingdings"/>
        <charset val="2"/>
      </rPr>
      <t>þ</t>
    </r>
  </si>
  <si>
    <r>
      <t xml:space="preserve">Receive admissions decision letters &amp; provide copy to counselor </t>
    </r>
    <r>
      <rPr>
        <sz val="9.5"/>
        <rFont val="Wingdings"/>
        <charset val="2"/>
      </rPr>
      <t>þ</t>
    </r>
  </si>
  <si>
    <t>After You Send Your Application</t>
  </si>
  <si>
    <t>Submit CSS Profile, if needed</t>
  </si>
  <si>
    <t>Submit FAFSA online</t>
  </si>
  <si>
    <t>Regular Financial Aid deadline</t>
  </si>
  <si>
    <t>Priority financial Aid deadline</t>
  </si>
  <si>
    <t>Request PIN</t>
  </si>
  <si>
    <t>Financial Aid Forms</t>
  </si>
  <si>
    <t>Send supplemental materials, if needed</t>
  </si>
  <si>
    <t>Confirm receipt of application materials</t>
  </si>
  <si>
    <t>Sign application</t>
  </si>
  <si>
    <t>Include application fee</t>
  </si>
  <si>
    <t>Make copies of all application materials</t>
  </si>
  <si>
    <t>Send and Track Your Application</t>
  </si>
  <si>
    <t>Send thank you note/email to interviewer</t>
  </si>
  <si>
    <t>Interview date &amp; location</t>
  </si>
  <si>
    <t>Mock Interview with Counselor</t>
  </si>
  <si>
    <t>Interview Required or Optional?</t>
  </si>
  <si>
    <t>Interviews</t>
  </si>
  <si>
    <t>Have 2 people read your essay</t>
  </si>
  <si>
    <t>Proof essay(s) for spelling &amp; grammar</t>
  </si>
  <si>
    <t>Essays</t>
  </si>
  <si>
    <t>Send thank you notes to recommenders</t>
  </si>
  <si>
    <t>Confirm 2 recommendations (personally &amp; via Naviance)</t>
  </si>
  <si>
    <t>Letters of Recommendation</t>
  </si>
  <si>
    <t>Date test scores were sent (SAT/ACT/SAT Subject Tests) via collegeboard.org or ACTstudent.org</t>
  </si>
  <si>
    <t>Test Scores</t>
  </si>
  <si>
    <t>Transcript Fees Paid (First 5 schools free, $5 per add'l)</t>
  </si>
  <si>
    <t>Submit College Application Tracking Sheet</t>
  </si>
  <si>
    <t>Require College Specific Teacher Evaluation Form? (Y/N)  If yes, Add Date Submitted to Teacher</t>
  </si>
  <si>
    <t>Require Supplement? (Y/N) If yes, Add Date Completed</t>
  </si>
  <si>
    <t>Application deadline</t>
  </si>
  <si>
    <t>Type (Common App, SUNY, CUNY, College Specific)</t>
  </si>
  <si>
    <t>Applications</t>
  </si>
  <si>
    <t>College 8</t>
  </si>
  <si>
    <t>College 7</t>
  </si>
  <si>
    <t>College 6</t>
  </si>
  <si>
    <t>College 5</t>
  </si>
  <si>
    <t>College 4</t>
  </si>
  <si>
    <t>College 3</t>
  </si>
  <si>
    <t>College 2</t>
  </si>
  <si>
    <t>College 1</t>
  </si>
  <si>
    <t>Kuran</t>
  </si>
  <si>
    <t>Akaid</t>
  </si>
  <si>
    <t>Tecvid</t>
  </si>
  <si>
    <t>Harfler</t>
  </si>
  <si>
    <t>Hatim</t>
  </si>
  <si>
    <t>Dua Ezberi</t>
  </si>
  <si>
    <t>Moral / 1st Building</t>
  </si>
  <si>
    <t>Academic / 2nd Building</t>
  </si>
  <si>
    <t>Resumes Cover Letter</t>
  </si>
  <si>
    <t>Invesments loans ans taxes</t>
  </si>
  <si>
    <t>Networking</t>
  </si>
  <si>
    <t>2 out of 2</t>
  </si>
  <si>
    <t xml:space="preserve">Analyzing word choice </t>
  </si>
  <si>
    <t>Reading</t>
  </si>
  <si>
    <t>2st Priorty</t>
  </si>
  <si>
    <t>1 out of 1</t>
  </si>
  <si>
    <t xml:space="preserve">Relationships in Passages </t>
  </si>
  <si>
    <t>3st Priorty</t>
  </si>
  <si>
    <t>Analogical Reasoning</t>
  </si>
  <si>
    <t>1st Priorty</t>
  </si>
  <si>
    <t>Summarizing</t>
  </si>
  <si>
    <t>Reasoning</t>
  </si>
  <si>
    <t xml:space="preserve">Point of View </t>
  </si>
  <si>
    <t xml:space="preserve">Overall Text Structure </t>
  </si>
  <si>
    <t>1 out of  1</t>
  </si>
  <si>
    <t xml:space="preserve">Evidence </t>
  </si>
  <si>
    <t>4st Priorty</t>
  </si>
  <si>
    <t xml:space="preserve"> 1 out of 2</t>
  </si>
  <si>
    <t xml:space="preserve">2 out of </t>
  </si>
  <si>
    <t>Central Ideas &amp; Themes 1/2</t>
  </si>
  <si>
    <t>6 out of 8</t>
  </si>
  <si>
    <t>4 out of 4</t>
  </si>
  <si>
    <t>Purpose 2/2</t>
  </si>
  <si>
    <t>3 out of 4</t>
  </si>
  <si>
    <t>3 out of 3</t>
  </si>
  <si>
    <t>Multiple Texts 2/2</t>
  </si>
  <si>
    <t>5 out of 5</t>
  </si>
  <si>
    <t>Implicit Meanings 3/3</t>
  </si>
  <si>
    <t>Claims &amp; Counterclaims 3/3</t>
  </si>
  <si>
    <t>3 out of 5</t>
  </si>
  <si>
    <t>1 out of 2</t>
  </si>
  <si>
    <t>Part­Whole Relationships 3/5</t>
  </si>
  <si>
    <t>6 out of 6</t>
  </si>
  <si>
    <t>5 out of 7</t>
  </si>
  <si>
    <t>9 out of 9</t>
  </si>
  <si>
    <t>Vocabulary in Context 6/6</t>
  </si>
  <si>
    <t>5 out of 6</t>
  </si>
  <si>
    <t>Explicit Meanings 5/6</t>
  </si>
  <si>
    <t>4 out of 5</t>
  </si>
  <si>
    <t>Quantitative Information 5/6</t>
  </si>
  <si>
    <t>7 out of 8</t>
  </si>
  <si>
    <t>9 out of 10</t>
  </si>
  <si>
    <t>8 out of 11</t>
  </si>
  <si>
    <t>Citing textual evidence 7/8</t>
  </si>
  <si>
    <t>done</t>
  </si>
  <si>
    <t>Within Sentence punctuation</t>
  </si>
  <si>
    <t>Eng</t>
  </si>
  <si>
    <t>Style and Tone</t>
  </si>
  <si>
    <t>end-of -sentece punctuation</t>
  </si>
  <si>
    <t>Dicton</t>
  </si>
  <si>
    <t xml:space="preserve">Unnecessary punctuation </t>
  </si>
  <si>
    <t>Subject/Verb Agreement 1/1</t>
  </si>
  <si>
    <t>Sentence Construction 1/1</t>
  </si>
  <si>
    <t>Proposition 1/1</t>
  </si>
  <si>
    <t>Possessives 1/1</t>
  </si>
  <si>
    <t>Adjectives vs. Adverbs 1/1</t>
  </si>
  <si>
    <t xml:space="preserve">1 out of 1 </t>
  </si>
  <si>
    <t>Parallelism 1/1</t>
  </si>
  <si>
    <r>
      <t xml:space="preserve">4 out of </t>
    </r>
    <r>
      <rPr>
        <u/>
        <sz val="11"/>
        <color theme="1"/>
        <rFont val="Calibri"/>
        <family val="2"/>
        <scheme val="minor"/>
      </rPr>
      <t>4</t>
    </r>
  </si>
  <si>
    <t>Nonrestrictive Elements 1/1</t>
  </si>
  <si>
    <t xml:space="preserve"> Modifiers 1/1</t>
  </si>
  <si>
    <t>Series of Items 1/1</t>
  </si>
  <si>
    <t>2 out of 3</t>
  </si>
  <si>
    <t>Syntax 2/2</t>
  </si>
  <si>
    <t>Connecting Complete Sentences 2/2</t>
  </si>
  <si>
    <t xml:space="preserve">Quantitative Information </t>
  </si>
  <si>
    <t>Pronoun Agreement 1/2</t>
  </si>
  <si>
    <r>
      <t xml:space="preserve">2 out of </t>
    </r>
    <r>
      <rPr>
        <b/>
        <sz val="11"/>
        <color theme="1"/>
        <rFont val="Calibri"/>
        <family val="2"/>
        <scheme val="minor"/>
      </rPr>
      <t>2</t>
    </r>
  </si>
  <si>
    <t>Idioms 1/2</t>
  </si>
  <si>
    <t xml:space="preserve">3 out od 3 </t>
  </si>
  <si>
    <t>Verbs 3/3</t>
  </si>
  <si>
    <t>Precision 2/3</t>
  </si>
  <si>
    <t xml:space="preserve">Sentence Ordering </t>
  </si>
  <si>
    <t xml:space="preserve">Focus </t>
  </si>
  <si>
    <t xml:space="preserve">Concision </t>
  </si>
  <si>
    <t>2 out of 5</t>
  </si>
  <si>
    <t xml:space="preserve">Introductions, Conclusions, Transitions </t>
  </si>
  <si>
    <t xml:space="preserve">Sketching Graphs </t>
  </si>
  <si>
    <t>Math</t>
  </si>
  <si>
    <t>degrees and radian circle</t>
  </si>
  <si>
    <t>right triangle problems</t>
  </si>
  <si>
    <t xml:space="preserve">Solving Systems of Equations </t>
  </si>
  <si>
    <t>scatterplots</t>
  </si>
  <si>
    <t xml:space="preserve">1 out of </t>
  </si>
  <si>
    <t>Data validation</t>
  </si>
  <si>
    <t>0 out of 1</t>
  </si>
  <si>
    <t>radicals exponents in fucnctions</t>
  </si>
  <si>
    <t>Linear vs Exponential Growth 1/1</t>
  </si>
  <si>
    <t xml:space="preserve">Calculating Circle Properties </t>
  </si>
  <si>
    <t xml:space="preserve">Congruence &amp; Similarity Problems </t>
  </si>
  <si>
    <t>4 out of 6</t>
  </si>
  <si>
    <t xml:space="preserve">Conversions </t>
  </si>
  <si>
    <t xml:space="preserve">Interpreting Functions </t>
  </si>
  <si>
    <t xml:space="preserve">Translating Functions &amp; their Graphs </t>
  </si>
  <si>
    <t xml:space="preserve">Nonlinear 2­Variable Relationships </t>
  </si>
  <si>
    <t xml:space="preserve">Solving Radical &amp; Rational Equations </t>
  </si>
  <si>
    <t xml:space="preserve">Solving Volume Problems </t>
  </si>
  <si>
    <t xml:space="preserve">Simplifying Rational Expressions </t>
  </si>
  <si>
    <t xml:space="preserve">Working with Polynomials </t>
  </si>
  <si>
    <t xml:space="preserve">Working with Imaginary Numbers </t>
  </si>
  <si>
    <t xml:space="preserve">Summarizing Population Data </t>
  </si>
  <si>
    <t xml:space="preserve">Tackling Linear Inequalities </t>
  </si>
  <si>
    <t>2 out of 4</t>
  </si>
  <si>
    <t xml:space="preserve">Two­Variable Linear Equations </t>
  </si>
  <si>
    <t xml:space="preserve">Circle Equations </t>
  </si>
  <si>
    <t xml:space="preserve">Comparing Expressions with Structure </t>
  </si>
  <si>
    <t xml:space="preserve">Alternative Forms of Expressions </t>
  </si>
  <si>
    <r>
      <t xml:space="preserve">3 out of </t>
    </r>
    <r>
      <rPr>
        <i/>
        <sz val="11"/>
        <color theme="1"/>
        <rFont val="Calibri"/>
        <family val="2"/>
        <scheme val="minor"/>
      </rPr>
      <t>3</t>
    </r>
  </si>
  <si>
    <t xml:space="preserve">Breaking Down Equations </t>
  </si>
  <si>
    <t xml:space="preserve">Analyzing Population Data </t>
  </si>
  <si>
    <t xml:space="preserve">Triangle Problems </t>
  </si>
  <si>
    <t xml:space="preserve">Solving Systems of Linear Equations </t>
  </si>
  <si>
    <t xml:space="preserve">Percentages </t>
  </si>
  <si>
    <t xml:space="preserve">Tackling Rates </t>
  </si>
  <si>
    <t xml:space="preserve">Translating Functions </t>
  </si>
  <si>
    <t xml:space="preserve">Interpreting Nonlinear Expressions </t>
  </si>
  <si>
    <t>0 out of 2</t>
  </si>
  <si>
    <t xml:space="preserve">Tackling Linear Equations </t>
  </si>
  <si>
    <t xml:space="preserve">Two­Variable Linear Inequalities </t>
  </si>
  <si>
    <t xml:space="preserve">Interpreting Tables </t>
  </si>
  <si>
    <t xml:space="preserve">Solving Quadratic Equations </t>
  </si>
  <si>
    <t xml:space="preserve">Solving Linear Equations </t>
  </si>
  <si>
    <t xml:space="preserve">Graphs Highlights </t>
  </si>
  <si>
    <t xml:space="preserve">Building Functions </t>
  </si>
  <si>
    <t>EXAM4</t>
  </si>
  <si>
    <t>4-May</t>
  </si>
  <si>
    <t>MAY3</t>
  </si>
  <si>
    <t>EXAM3</t>
  </si>
  <si>
    <t>MAY2</t>
  </si>
  <si>
    <t>MAY</t>
  </si>
  <si>
    <t>EXAM2</t>
  </si>
  <si>
    <t>APRIL4</t>
  </si>
  <si>
    <t>APRIL3</t>
  </si>
  <si>
    <t>EXAM1</t>
  </si>
  <si>
    <t>APRIL2</t>
  </si>
  <si>
    <t>APRIL</t>
  </si>
  <si>
    <t>Status (EndofApril)</t>
  </si>
  <si>
    <t>12/8/2020</t>
  </si>
  <si>
    <t>12/8/2019</t>
  </si>
  <si>
    <t>11/29/2019</t>
  </si>
  <si>
    <t>EREN</t>
  </si>
  <si>
    <t>Scope</t>
  </si>
  <si>
    <t xml:space="preserve">languages </t>
  </si>
  <si>
    <t>overall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</si>
</sst>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5" formatCode="&quot;$&quot;#,##0_);\(&quot;$&quot;#,##0\)"/>
    <numFmt numFmtId="6" formatCode="&quot;$&quot;#,##0_);[Red]\(&quot;$&quot;#,##0\)"/>
    <numFmt numFmtId="41" formatCode="_(* #,##0_);_(* \(#,##0\);_(* &quot;-&quot;_);_(@_)"/>
    <numFmt numFmtId="164" formatCode="[$-409]h:mm\ AM/PM;@"/>
    <numFmt numFmtId="165" formatCode="mmm"/>
    <numFmt numFmtId="166" formatCode="&quot;Done&quot;;&quot;&quot;;&quot;Overdue&quot;"/>
    <numFmt numFmtId="167" formatCode="&quot;$&quot;#,##0"/>
    <numFmt numFmtId="168" formatCode="[$-409]mmm\-yy;@"/>
    <numFmt numFmtId="169" formatCode="0.0"/>
    <numFmt numFmtId="170" formatCode="[$-F400]h:mm:ss\ AM/PM"/>
  </numFmts>
  <fonts count="127">
    <font>
      <sz val="10"/>
      <color theme="3"/>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22"/>
      <color theme="0"/>
      <name val="Calibri"/>
      <family val="2"/>
      <scheme val="minor"/>
    </font>
    <font>
      <b/>
      <sz val="11"/>
      <color theme="3"/>
      <name val="Calibri"/>
      <family val="2"/>
      <scheme val="minor"/>
    </font>
    <font>
      <b/>
      <sz val="20"/>
      <color theme="0"/>
      <name val="Calibri"/>
      <family val="2"/>
      <scheme val="major"/>
    </font>
    <font>
      <b/>
      <sz val="18"/>
      <color theme="4"/>
      <name val="Calibri"/>
      <family val="2"/>
      <scheme val="major"/>
    </font>
    <font>
      <b/>
      <sz val="10"/>
      <color theme="0"/>
      <name val="Calibri"/>
      <family val="2"/>
      <scheme val="minor"/>
    </font>
    <font>
      <b/>
      <sz val="10"/>
      <color theme="3"/>
      <name val="Calibri"/>
      <family val="2"/>
      <scheme val="minor"/>
    </font>
    <font>
      <sz val="7"/>
      <color rgb="FF58595B"/>
      <name val="Open Sans"/>
      <family val="2"/>
    </font>
    <font>
      <sz val="10"/>
      <color theme="3"/>
      <name val="Calibri"/>
      <family val="2"/>
      <scheme val="minor"/>
    </font>
    <font>
      <sz val="10"/>
      <color theme="1" tint="0.24994659260841701"/>
      <name val="Calibri"/>
      <family val="2"/>
      <scheme val="minor"/>
    </font>
    <font>
      <b/>
      <sz val="20"/>
      <color theme="4"/>
      <name val="Calibri"/>
      <family val="2"/>
      <scheme val="major"/>
    </font>
    <font>
      <sz val="12"/>
      <color theme="1" tint="0.24994659260841701"/>
      <name val="Calibri"/>
      <family val="2"/>
      <scheme val="major"/>
    </font>
    <font>
      <b/>
      <sz val="12"/>
      <color theme="1" tint="0.24994659260841701"/>
      <name val="Calibri"/>
      <family val="2"/>
      <scheme val="minor"/>
    </font>
    <font>
      <b/>
      <sz val="14"/>
      <name val="Calibri"/>
      <family val="2"/>
      <scheme val="minor"/>
    </font>
    <font>
      <b/>
      <sz val="12"/>
      <color theme="3"/>
      <name val="Calibri"/>
      <family val="2"/>
      <scheme val="minor"/>
    </font>
    <font>
      <u/>
      <sz val="10"/>
      <color theme="10"/>
      <name val="Calibri"/>
      <family val="2"/>
      <scheme val="minor"/>
    </font>
    <font>
      <sz val="11"/>
      <color theme="1" tint="4.9989318521683403E-2"/>
      <name val="Calibri"/>
      <family val="1"/>
      <scheme val="minor"/>
    </font>
    <font>
      <sz val="16"/>
      <color theme="0"/>
      <name val="Calibri"/>
      <family val="1"/>
      <scheme val="minor"/>
    </font>
    <font>
      <sz val="36"/>
      <color theme="0"/>
      <name val="Calibri"/>
      <family val="1"/>
      <scheme val="major"/>
    </font>
    <font>
      <sz val="11"/>
      <color theme="3"/>
      <name val="Calibri"/>
      <family val="1"/>
      <scheme val="minor"/>
    </font>
    <font>
      <sz val="10"/>
      <name val="Calibri"/>
      <family val="2"/>
      <scheme val="minor"/>
    </font>
    <font>
      <b/>
      <sz val="10"/>
      <color rgb="FFFFFFFF"/>
      <name val="Arial"/>
      <family val="2"/>
    </font>
    <font>
      <sz val="8"/>
      <color theme="3"/>
      <name val="Arial"/>
      <family val="2"/>
    </font>
    <font>
      <sz val="8"/>
      <color rgb="FFFF0000"/>
      <name val="Arial"/>
      <family val="2"/>
    </font>
    <font>
      <sz val="10"/>
      <color rgb="FFFF0000"/>
      <name val="Calibri"/>
      <family val="2"/>
      <scheme val="minor"/>
    </font>
    <font>
      <b/>
      <sz val="16"/>
      <color theme="0" tint="-0.249977111117893"/>
      <name val="Arial"/>
      <family val="2"/>
    </font>
    <font>
      <sz val="11"/>
      <color rgb="FF9C5700"/>
      <name val="Calibri"/>
      <family val="2"/>
      <scheme val="minor"/>
    </font>
    <font>
      <sz val="11"/>
      <color theme="1"/>
      <name val="Calibri"/>
      <family val="2"/>
      <charset val="162"/>
      <scheme val="minor"/>
    </font>
    <font>
      <b/>
      <sz val="14"/>
      <color theme="1"/>
      <name val="Calibri"/>
      <family val="2"/>
      <charset val="162"/>
      <scheme val="minor"/>
    </font>
    <font>
      <sz val="11"/>
      <color rgb="FF3F3F76"/>
      <name val="Calibri"/>
      <family val="2"/>
      <scheme val="minor"/>
    </font>
    <font>
      <sz val="12"/>
      <name val="Calibri"/>
      <family val="2"/>
      <scheme val="minor"/>
    </font>
    <font>
      <b/>
      <sz val="11"/>
      <color rgb="FF3F3F76"/>
      <name val="Calibri"/>
      <family val="2"/>
      <scheme val="minor"/>
    </font>
    <font>
      <sz val="24"/>
      <color theme="3" tint="-0.24994659260841701"/>
      <name val="Calibri"/>
      <family val="2"/>
      <scheme val="major"/>
    </font>
    <font>
      <sz val="24"/>
      <color theme="3" tint="-0.24994659260841701"/>
      <name val="Calibri"/>
      <family val="2"/>
      <scheme val="minor"/>
    </font>
    <font>
      <sz val="14"/>
      <color theme="1" tint="0.24994659260841701"/>
      <name val="Calibri"/>
      <family val="2"/>
      <scheme val="major"/>
    </font>
    <font>
      <sz val="11"/>
      <color theme="3"/>
      <name val="Calibri"/>
      <family val="2"/>
      <scheme val="major"/>
    </font>
    <font>
      <sz val="18"/>
      <color theme="9" tint="-0.499984740745262"/>
      <name val="Calibri"/>
      <family val="2"/>
      <scheme val="major"/>
    </font>
    <font>
      <b/>
      <sz val="14"/>
      <color rgb="FFFFFFFF"/>
      <name val="Calibri"/>
      <family val="2"/>
      <scheme val="minor"/>
    </font>
    <font>
      <sz val="14"/>
      <color theme="0"/>
      <name val="Calibri"/>
      <family val="2"/>
      <scheme val="minor"/>
    </font>
    <font>
      <b/>
      <sz val="14"/>
      <color theme="1" tint="0.24994659260841701"/>
      <name val="Calibri"/>
      <family val="2"/>
      <charset val="162"/>
      <scheme val="minor"/>
    </font>
    <font>
      <sz val="12"/>
      <color theme="1"/>
      <name val="Calibri"/>
      <family val="2"/>
      <scheme val="minor"/>
    </font>
    <font>
      <b/>
      <sz val="11"/>
      <color rgb="FF404040"/>
      <name val="Calibri"/>
      <family val="2"/>
      <scheme val="minor"/>
    </font>
    <font>
      <sz val="11"/>
      <color theme="4"/>
      <name val="Calibri"/>
      <family val="2"/>
      <scheme val="minor"/>
    </font>
    <font>
      <b/>
      <sz val="18"/>
      <color theme="5"/>
      <name val="Calibri"/>
      <family val="2"/>
      <scheme val="major"/>
    </font>
    <font>
      <b/>
      <sz val="13"/>
      <color theme="4"/>
      <name val="Calibri"/>
      <family val="2"/>
      <scheme val="major"/>
    </font>
    <font>
      <sz val="13"/>
      <color theme="4"/>
      <name val="Calibri"/>
      <family val="2"/>
      <scheme val="major"/>
    </font>
    <font>
      <b/>
      <sz val="18"/>
      <color rgb="FF002060"/>
      <name val="Calibri"/>
      <family val="2"/>
      <scheme val="major"/>
    </font>
    <font>
      <b/>
      <sz val="14"/>
      <color rgb="FF0070C0"/>
      <name val="Calibri"/>
      <family val="2"/>
      <scheme val="major"/>
    </font>
    <font>
      <b/>
      <sz val="10"/>
      <color rgb="FFFF0000"/>
      <name val="Calibri"/>
      <family val="2"/>
      <scheme val="minor"/>
    </font>
    <font>
      <b/>
      <shadow/>
      <sz val="36"/>
      <color rgb="FFF01414"/>
      <name val="Calibri"/>
      <family val="2"/>
      <scheme val="minor"/>
    </font>
    <font>
      <b/>
      <shadow/>
      <sz val="36"/>
      <color rgb="FF000000"/>
      <name val="Calibri"/>
      <family val="2"/>
      <scheme val="minor"/>
    </font>
    <font>
      <b/>
      <sz val="12"/>
      <color theme="4"/>
      <name val="Calibri"/>
      <family val="2"/>
      <scheme val="minor"/>
    </font>
    <font>
      <b/>
      <sz val="10"/>
      <color theme="4"/>
      <name val="Calibri"/>
      <family val="2"/>
      <scheme val="minor"/>
    </font>
    <font>
      <b/>
      <sz val="11"/>
      <color theme="4" tint="0.79998168889431442"/>
      <name val="Calibri"/>
      <family val="2"/>
      <scheme val="minor"/>
    </font>
    <font>
      <sz val="12"/>
      <color theme="1" tint="0.499984740745262"/>
      <name val="Calibri"/>
      <family val="2"/>
      <scheme val="minor"/>
    </font>
    <font>
      <sz val="11"/>
      <color theme="1" tint="0.499984740745262"/>
      <name val="Calibri"/>
      <family val="2"/>
      <scheme val="minor"/>
    </font>
    <font>
      <b/>
      <sz val="60"/>
      <color theme="1" tint="0.34998626667073579"/>
      <name val="Calibri"/>
      <family val="2"/>
      <scheme val="major"/>
    </font>
    <font>
      <sz val="14"/>
      <color theme="1" tint="0.499984740745262"/>
      <name val="Calibri"/>
      <family val="2"/>
      <scheme val="minor"/>
    </font>
    <font>
      <b/>
      <sz val="18"/>
      <color theme="1" tint="0.34998626667073579"/>
      <name val="Calibri"/>
      <family val="2"/>
      <scheme val="major"/>
    </font>
    <font>
      <b/>
      <sz val="18"/>
      <color theme="1" tint="0.499984740745262"/>
      <name val="Calibri"/>
      <family val="2"/>
      <scheme val="major"/>
    </font>
    <font>
      <b/>
      <sz val="16"/>
      <color theme="1" tint="0.34998626667073579"/>
      <name val="Calibri"/>
      <family val="2"/>
      <scheme val="major"/>
    </font>
    <font>
      <b/>
      <sz val="18"/>
      <name val="Calibri"/>
      <family val="2"/>
      <scheme val="major"/>
    </font>
    <font>
      <b/>
      <sz val="18"/>
      <color rgb="FF0070C0"/>
      <name val="Calibri"/>
      <family val="2"/>
      <scheme val="major"/>
    </font>
    <font>
      <sz val="60"/>
      <name val="Calibri"/>
      <family val="2"/>
      <scheme val="minor"/>
    </font>
    <font>
      <sz val="11"/>
      <color theme="0"/>
      <name val="Calibri"/>
      <family val="2"/>
      <scheme val="minor"/>
    </font>
    <font>
      <sz val="26"/>
      <color theme="1"/>
      <name val="Calibri"/>
      <family val="2"/>
      <scheme val="major"/>
    </font>
    <font>
      <sz val="11"/>
      <color theme="1" tint="0.34998626667073579"/>
      <name val="Calibri"/>
      <family val="1"/>
      <scheme val="major"/>
    </font>
    <font>
      <sz val="11"/>
      <color theme="5" tint="-0.499984740745262"/>
      <name val="Calibri"/>
      <family val="2"/>
      <scheme val="minor"/>
    </font>
    <font>
      <sz val="11"/>
      <color theme="4" tint="-0.499984740745262"/>
      <name val="Calibri"/>
      <family val="2"/>
      <scheme val="minor"/>
    </font>
    <font>
      <sz val="11"/>
      <color theme="7" tint="-0.499984740745262"/>
      <name val="Calibri"/>
      <family val="2"/>
      <scheme val="minor"/>
    </font>
    <font>
      <sz val="11"/>
      <color theme="6" tint="-0.499984740745262"/>
      <name val="Calibri"/>
      <family val="2"/>
      <scheme val="minor"/>
    </font>
    <font>
      <sz val="11"/>
      <color theme="7" tint="-0.24994659260841701"/>
      <name val="Calibri"/>
      <family val="2"/>
      <scheme val="minor"/>
    </font>
    <font>
      <sz val="11"/>
      <color theme="6" tint="-0.24994659260841701"/>
      <name val="Calibri"/>
      <family val="2"/>
      <scheme val="minor"/>
    </font>
    <font>
      <sz val="11"/>
      <color theme="5" tint="-0.24994659260841701"/>
      <name val="Calibri"/>
      <family val="2"/>
      <scheme val="minor"/>
    </font>
    <font>
      <sz val="10"/>
      <color theme="1" tint="0.34998626667073579"/>
      <name val="Calibri"/>
      <family val="2"/>
      <scheme val="minor"/>
    </font>
    <font>
      <b/>
      <sz val="28"/>
      <color theme="0"/>
      <name val="Calibri"/>
      <family val="2"/>
      <scheme val="major"/>
    </font>
    <font>
      <sz val="10"/>
      <color theme="1"/>
      <name val="Calibri"/>
      <family val="2"/>
      <scheme val="minor"/>
    </font>
    <font>
      <sz val="16"/>
      <color theme="3"/>
      <name val="Calibri"/>
      <family val="2"/>
      <scheme val="major"/>
    </font>
    <font>
      <sz val="11"/>
      <color rgb="FFFF0000"/>
      <name val="Calibri"/>
      <family val="2"/>
      <scheme val="minor"/>
    </font>
    <font>
      <sz val="10"/>
      <color theme="0"/>
      <name val="Segoe UI"/>
      <family val="2"/>
    </font>
    <font>
      <sz val="10"/>
      <color theme="0" tint="-0.14999847407452621"/>
      <name val="Segoe UI"/>
      <family val="2"/>
    </font>
    <font>
      <sz val="8"/>
      <name val="Calibri"/>
      <family val="2"/>
      <scheme val="minor"/>
    </font>
    <font>
      <sz val="20"/>
      <color theme="3"/>
      <name val="Calibri"/>
      <family val="2"/>
      <scheme val="minor"/>
    </font>
    <font>
      <sz val="11"/>
      <name val="Calibri"/>
      <family val="2"/>
      <scheme val="minor"/>
    </font>
    <font>
      <sz val="18"/>
      <color theme="0"/>
      <name val="Segoe UI"/>
      <family val="2"/>
    </font>
    <font>
      <sz val="16"/>
      <color theme="0" tint="-0.14999847407452621"/>
      <name val="Segoe UI"/>
      <family val="2"/>
    </font>
    <font>
      <sz val="10"/>
      <color theme="3"/>
      <name val="Segoe UI"/>
      <family val="2"/>
    </font>
    <font>
      <sz val="48"/>
      <color theme="1"/>
      <name val="Calibri"/>
      <family val="2"/>
      <scheme val="minor"/>
    </font>
    <font>
      <sz val="10"/>
      <color theme="3"/>
      <name val="Arial Unicode MS"/>
    </font>
    <font>
      <sz val="11"/>
      <color rgb="FF9C0006"/>
      <name val="Calibri"/>
      <family val="2"/>
      <scheme val="minor"/>
    </font>
    <font>
      <sz val="11"/>
      <color theme="3"/>
      <name val="Calibri"/>
      <family val="2"/>
      <scheme val="minor"/>
    </font>
    <font>
      <b/>
      <sz val="11"/>
      <color theme="5" tint="0.79998168889431442"/>
      <name val="Calibri"/>
      <family val="2"/>
      <scheme val="minor"/>
    </font>
    <font>
      <sz val="11"/>
      <color theme="5" tint="0.79998168889431442"/>
      <name val="Calibri"/>
      <family val="2"/>
      <scheme val="minor"/>
    </font>
    <font>
      <b/>
      <sz val="28"/>
      <color theme="1" tint="0.34998626667073579"/>
      <name val="Calibri"/>
      <family val="2"/>
      <scheme val="major"/>
    </font>
    <font>
      <sz val="26"/>
      <color rgb="FFFF0000"/>
      <name val="Calibri"/>
      <family val="2"/>
      <scheme val="minor"/>
    </font>
    <font>
      <sz val="16"/>
      <color theme="1"/>
      <name val="Calibri"/>
      <family val="2"/>
      <scheme val="minor"/>
    </font>
    <font>
      <sz val="8"/>
      <color theme="0"/>
      <name val="Segoe UI"/>
      <family val="2"/>
    </font>
    <font>
      <sz val="16"/>
      <name val="Calibri"/>
      <family val="2"/>
      <scheme val="minor"/>
    </font>
    <font>
      <b/>
      <sz val="16"/>
      <color rgb="FFFF0000"/>
      <name val="Calibri"/>
      <family val="2"/>
      <scheme val="minor"/>
    </font>
    <font>
      <b/>
      <sz val="11"/>
      <color theme="1"/>
      <name val="Calibri"/>
      <family val="2"/>
      <scheme val="minor"/>
    </font>
    <font>
      <sz val="16"/>
      <color theme="1" tint="0.34998626667073579"/>
      <name val="Calibri"/>
      <family val="2"/>
      <scheme val="major"/>
    </font>
    <font>
      <sz val="14"/>
      <color theme="1" tint="0.24994659260841701"/>
      <name val="Calibri"/>
      <family val="2"/>
      <scheme val="minor"/>
    </font>
    <font>
      <sz val="14"/>
      <color theme="4" tint="-0.249977111117893"/>
      <name val="Calibri"/>
      <family val="2"/>
      <scheme val="minor"/>
    </font>
    <font>
      <sz val="10"/>
      <color theme="0"/>
      <name val="Calibri"/>
      <family val="2"/>
      <scheme val="minor"/>
    </font>
    <font>
      <b/>
      <sz val="20"/>
      <color theme="1" tint="0.499984740745262"/>
      <name val="Calibri"/>
      <family val="2"/>
      <scheme val="minor"/>
    </font>
    <font>
      <b/>
      <sz val="20"/>
      <color rgb="FFFF0000"/>
      <name val="Calibri"/>
      <family val="2"/>
      <scheme val="minor"/>
    </font>
    <font>
      <b/>
      <sz val="20"/>
      <name val="Calibri"/>
      <family val="2"/>
      <scheme val="minor"/>
    </font>
    <font>
      <sz val="18"/>
      <name val="Calibri"/>
      <family val="2"/>
      <scheme val="major"/>
    </font>
    <font>
      <sz val="10"/>
      <name val="Times New Roman"/>
      <family val="1"/>
    </font>
    <font>
      <sz val="10"/>
      <name val="Wingdings"/>
      <charset val="2"/>
    </font>
    <font>
      <sz val="9.5"/>
      <name val="Arial"/>
      <family val="2"/>
    </font>
    <font>
      <sz val="9.5"/>
      <name val="Times New Roman"/>
      <family val="1"/>
    </font>
    <font>
      <sz val="9.5"/>
      <name val="Wingdings"/>
      <charset val="2"/>
    </font>
    <font>
      <b/>
      <sz val="10"/>
      <name val="Arial"/>
      <family val="2"/>
    </font>
    <font>
      <b/>
      <sz val="12"/>
      <name val="Times New Roman"/>
      <family val="1"/>
    </font>
    <font>
      <sz val="9"/>
      <name val="Arial"/>
      <family val="2"/>
    </font>
    <font>
      <sz val="9"/>
      <name val="Times New Roman"/>
      <family val="1"/>
    </font>
    <font>
      <sz val="24"/>
      <color theme="1" tint="0.499984740745262"/>
      <name val="Calibri"/>
      <family val="2"/>
      <scheme val="minor"/>
    </font>
    <font>
      <sz val="11"/>
      <color theme="1"/>
      <name val="Arial"/>
      <family val="2"/>
    </font>
    <font>
      <u/>
      <sz val="11"/>
      <color theme="1"/>
      <name val="Calibri"/>
      <family val="2"/>
      <scheme val="minor"/>
    </font>
    <font>
      <i/>
      <sz val="11"/>
      <color theme="1"/>
      <name val="Calibri"/>
      <family val="2"/>
      <scheme val="minor"/>
    </font>
    <font>
      <b/>
      <sz val="12"/>
      <color theme="1"/>
      <name val="Calibri"/>
      <family val="2"/>
      <scheme val="minor"/>
    </font>
  </fonts>
  <fills count="67">
    <fill>
      <patternFill patternType="none"/>
    </fill>
    <fill>
      <patternFill patternType="gray125"/>
    </fill>
    <fill>
      <patternFill patternType="solid">
        <fgColor theme="4"/>
        <bgColor indexed="64"/>
      </patternFill>
    </fill>
    <fill>
      <patternFill patternType="solid">
        <fgColor theme="3"/>
        <bgColor indexed="64"/>
      </patternFill>
    </fill>
    <fill>
      <patternFill patternType="solid">
        <fgColor theme="4"/>
        <bgColor theme="4"/>
      </patternFill>
    </fill>
    <fill>
      <patternFill patternType="solid">
        <fgColor theme="1" tint="0.249977111117893"/>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7"/>
        <bgColor indexed="64"/>
      </patternFill>
    </fill>
    <fill>
      <patternFill patternType="solid">
        <fgColor theme="6"/>
        <bgColor indexed="64"/>
      </patternFill>
    </fill>
    <fill>
      <patternFill patternType="solid">
        <fgColor rgb="FFFF0000"/>
        <bgColor indexed="64"/>
      </patternFill>
    </fill>
    <fill>
      <patternFill patternType="solid">
        <fgColor theme="4" tint="-0.249977111117893"/>
        <bgColor indexed="64"/>
      </patternFill>
    </fill>
    <fill>
      <patternFill patternType="solid">
        <fgColor theme="1" tint="0.499984740745262"/>
        <bgColor indexed="64"/>
      </patternFill>
    </fill>
    <fill>
      <gradientFill>
        <stop position="0">
          <color theme="8" tint="-0.49803155613879818"/>
        </stop>
        <stop position="0.5">
          <color theme="8" tint="0.40000610370189521"/>
        </stop>
        <stop position="1">
          <color theme="8" tint="-0.49803155613879818"/>
        </stop>
      </gradientFill>
    </fill>
    <fill>
      <patternFill patternType="solid">
        <fgColor theme="4" tint="-0.499984740745262"/>
        <bgColor indexed="64"/>
      </patternFill>
    </fill>
    <fill>
      <patternFill patternType="solid">
        <fgColor rgb="FF002060"/>
        <bgColor theme="4"/>
      </patternFill>
    </fill>
    <fill>
      <patternFill patternType="solid">
        <fgColor theme="0" tint="-4.9989318521683403E-2"/>
        <bgColor indexed="64"/>
      </patternFill>
    </fill>
    <fill>
      <patternFill patternType="solid">
        <fgColor rgb="FFB8CCE4"/>
        <bgColor indexed="64"/>
      </patternFill>
    </fill>
    <fill>
      <patternFill patternType="solid">
        <fgColor rgb="FFDBE5F1"/>
        <bgColor indexed="64"/>
      </patternFill>
    </fill>
    <fill>
      <patternFill patternType="solid">
        <fgColor rgb="FF002060"/>
        <bgColor indexed="64"/>
      </patternFill>
    </fill>
    <fill>
      <patternFill patternType="solid">
        <fgColor rgb="FFFFEB9C"/>
      </patternFill>
    </fill>
    <fill>
      <patternFill patternType="solid">
        <fgColor rgb="FFC00000"/>
        <bgColor indexed="64"/>
      </patternFill>
    </fill>
    <fill>
      <patternFill patternType="solid">
        <fgColor rgb="FFFFCC99"/>
      </patternFill>
    </fill>
    <fill>
      <patternFill patternType="solid">
        <fgColor theme="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2"/>
        <bgColor indexed="64"/>
      </patternFill>
    </fill>
    <fill>
      <gradientFill>
        <stop position="0">
          <color theme="1" tint="0.49803155613879818"/>
        </stop>
        <stop position="1">
          <color theme="1" tint="0.1490218817712943"/>
        </stop>
      </gradientFill>
    </fill>
    <fill>
      <gradientFill degree="180">
        <stop position="0">
          <color theme="1" tint="0.49803155613879818"/>
        </stop>
        <stop position="1">
          <color theme="1" tint="0.1490218817712943"/>
        </stop>
      </gradientFill>
    </fill>
    <fill>
      <patternFill patternType="solid">
        <fgColor theme="1" tint="0.34998626667073579"/>
        <bgColor indexed="64"/>
      </patternFill>
    </fill>
    <fill>
      <patternFill patternType="solid">
        <fgColor theme="2"/>
        <bgColor theme="2"/>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5" tint="0.59999389629810485"/>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rgb="FFFFC7CE"/>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249977111117893"/>
        <bgColor theme="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theme="9"/>
        <bgColor indexed="64"/>
      </patternFill>
    </fill>
    <fill>
      <patternFill patternType="solid">
        <fgColor rgb="FFE45D5A"/>
        <bgColor indexed="64"/>
      </patternFill>
    </fill>
    <fill>
      <patternFill patternType="solid">
        <fgColor rgb="FFFFFF00"/>
        <bgColor indexed="64"/>
      </patternFill>
    </fill>
    <fill>
      <patternFill patternType="solid">
        <fgColor indexed="22"/>
        <bgColor indexed="64"/>
      </patternFill>
    </fill>
    <fill>
      <patternFill patternType="darkGrid">
        <bgColor theme="1" tint="0.499984740745262"/>
      </patternFill>
    </fill>
    <fill>
      <patternFill patternType="solid">
        <fgColor theme="0"/>
        <bgColor indexed="64"/>
      </patternFill>
    </fill>
  </fills>
  <borders count="81">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rgb="FF4F81BD"/>
      </left>
      <right/>
      <top style="medium">
        <color rgb="FF4F81BD"/>
      </top>
      <bottom style="medium">
        <color rgb="FF4F81BD"/>
      </bottom>
      <diagonal/>
    </border>
    <border>
      <left/>
      <right/>
      <top style="medium">
        <color rgb="FF4F81BD"/>
      </top>
      <bottom style="medium">
        <color rgb="FF4F81BD"/>
      </bottom>
      <diagonal/>
    </border>
    <border>
      <left/>
      <right style="medium">
        <color rgb="FF4F81BD"/>
      </right>
      <top style="medium">
        <color rgb="FF4F81BD"/>
      </top>
      <bottom style="medium">
        <color rgb="FF4F81BD"/>
      </bottom>
      <diagonal/>
    </border>
    <border>
      <left style="medium">
        <color rgb="FF4F81BD"/>
      </left>
      <right style="medium">
        <color rgb="FF4F81BD"/>
      </right>
      <top/>
      <bottom style="medium">
        <color rgb="FF4F81BD"/>
      </bottom>
      <diagonal/>
    </border>
    <border>
      <left/>
      <right style="medium">
        <color rgb="FF4F81BD"/>
      </right>
      <top/>
      <bottom style="medium">
        <color rgb="FF4F81BD"/>
      </bottom>
      <diagonal/>
    </border>
    <border>
      <left style="thin">
        <color rgb="FF7F7F7F"/>
      </left>
      <right style="thin">
        <color rgb="FF7F7F7F"/>
      </right>
      <top style="thin">
        <color rgb="FF7F7F7F"/>
      </top>
      <bottom style="thin">
        <color rgb="FF7F7F7F"/>
      </bottom>
      <diagonal/>
    </border>
    <border>
      <left/>
      <right/>
      <top/>
      <bottom style="thick">
        <color theme="9" tint="-0.499984740745262"/>
      </bottom>
      <diagonal/>
    </border>
    <border>
      <left/>
      <right/>
      <top style="medium">
        <color theme="9"/>
      </top>
      <bottom/>
      <diagonal/>
    </border>
    <border>
      <left style="thick">
        <color theme="0"/>
      </left>
      <right style="thick">
        <color theme="0"/>
      </right>
      <top/>
      <bottom/>
      <diagonal/>
    </border>
    <border>
      <left style="thick">
        <color theme="0"/>
      </left>
      <right/>
      <top/>
      <bottom/>
      <diagonal/>
    </border>
    <border>
      <left/>
      <right style="thick">
        <color theme="0"/>
      </right>
      <top/>
      <bottom/>
      <diagonal/>
    </border>
    <border>
      <left/>
      <right/>
      <top/>
      <bottom style="medium">
        <color theme="4"/>
      </bottom>
      <diagonal/>
    </border>
    <border>
      <left/>
      <right/>
      <top/>
      <bottom style="thin">
        <color theme="0" tint="-0.34998626667073579"/>
      </bottom>
      <diagonal/>
    </border>
    <border>
      <left/>
      <right/>
      <top style="thick">
        <color rgb="FFFF0000"/>
      </top>
      <bottom/>
      <diagonal/>
    </border>
    <border>
      <left/>
      <right/>
      <top style="thin">
        <color auto="1"/>
      </top>
      <bottom style="thin">
        <color auto="1"/>
      </bottom>
      <diagonal/>
    </border>
    <border>
      <left style="thin">
        <color rgb="FF7F7F7F"/>
      </left>
      <right style="thin">
        <color rgb="FF7F7F7F"/>
      </right>
      <top style="medium">
        <color indexed="64"/>
      </top>
      <bottom/>
      <diagonal/>
    </border>
    <border>
      <left/>
      <right/>
      <top style="thin">
        <color auto="1"/>
      </top>
      <bottom style="medium">
        <color indexed="64"/>
      </bottom>
      <diagonal/>
    </border>
    <border>
      <left/>
      <right/>
      <top style="thin">
        <color indexed="64"/>
      </top>
      <bottom/>
      <diagonal/>
    </border>
    <border>
      <left style="thick">
        <color theme="1" tint="0.34998626667073579"/>
      </left>
      <right/>
      <top/>
      <bottom/>
      <diagonal/>
    </border>
    <border>
      <left style="medium">
        <color indexed="64"/>
      </left>
      <right/>
      <top/>
      <bottom style="medium">
        <color indexed="64"/>
      </bottom>
      <diagonal/>
    </border>
    <border>
      <left/>
      <right/>
      <top/>
      <bottom style="thin">
        <color theme="1" tint="0.499984740745262"/>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right style="thin">
        <color theme="0"/>
      </right>
      <top style="thick">
        <color theme="0"/>
      </top>
      <bottom style="thin">
        <color theme="0"/>
      </bottom>
      <diagonal/>
    </border>
    <border>
      <left/>
      <right style="thin">
        <color theme="0" tint="-0.24994659260841701"/>
      </right>
      <top style="thin">
        <color theme="0" tint="-0.24994659260841701"/>
      </top>
      <bottom style="thin">
        <color theme="0" tint="-0.24994659260841701"/>
      </bottom>
      <diagonal/>
    </border>
    <border>
      <left/>
      <right style="medium">
        <color indexed="64"/>
      </right>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style="thin">
        <color auto="1"/>
      </bottom>
      <diagonal/>
    </border>
    <border>
      <left/>
      <right style="thin">
        <color indexed="64"/>
      </right>
      <top/>
      <bottom style="medium">
        <color theme="4" tint="0.3999755851924192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medium">
        <color indexed="64"/>
      </top>
      <bottom/>
      <diagonal/>
    </border>
    <border>
      <left/>
      <right style="thin">
        <color auto="1"/>
      </right>
      <top style="medium">
        <color indexed="64"/>
      </top>
      <bottom/>
      <diagonal/>
    </border>
    <border>
      <left style="thin">
        <color auto="1"/>
      </left>
      <right/>
      <top/>
      <bottom style="medium">
        <color indexed="64"/>
      </bottom>
      <diagonal/>
    </border>
    <border>
      <left/>
      <right style="thin">
        <color auto="1"/>
      </right>
      <top/>
      <bottom style="medium">
        <color indexed="64"/>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right/>
      <top style="thick">
        <color theme="9" tint="-0.499984740745262"/>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style="thick">
        <color theme="1" tint="0.34998626667073579"/>
      </right>
      <top/>
      <bottom/>
      <diagonal/>
    </border>
  </borders>
  <cellStyleXfs count="64">
    <xf numFmtId="0" fontId="0" fillId="0" borderId="0" applyNumberFormat="0" applyFill="0" applyBorder="0" applyProtection="0">
      <alignment vertical="center"/>
    </xf>
    <xf numFmtId="0" fontId="9" fillId="0" borderId="0" applyNumberFormat="0" applyBorder="0" applyProtection="0"/>
    <xf numFmtId="0" fontId="8" fillId="2" borderId="0" applyNumberFormat="0" applyBorder="0" applyAlignment="0" applyProtection="0"/>
    <xf numFmtId="0" fontId="6" fillId="3" borderId="0" applyNumberFormat="0" applyBorder="0" applyProtection="0">
      <alignment horizontal="center" vertical="top"/>
    </xf>
    <xf numFmtId="0" fontId="7" fillId="0" borderId="1" applyNumberFormat="0" applyFill="0" applyAlignment="0" applyProtection="0"/>
    <xf numFmtId="0" fontId="14" fillId="0" borderId="0"/>
    <xf numFmtId="0" fontId="15" fillId="0" borderId="0" applyNumberFormat="0" applyFill="0" applyBorder="0" applyAlignment="0" applyProtection="0"/>
    <xf numFmtId="0" fontId="16" fillId="0" borderId="0" applyNumberFormat="0" applyFill="0" applyBorder="0" applyAlignment="0" applyProtection="0"/>
    <xf numFmtId="0" fontId="17" fillId="0" borderId="3" applyNumberFormat="0" applyFill="0" applyProtection="0">
      <alignment horizontal="left" vertical="center" indent="1"/>
    </xf>
    <xf numFmtId="9" fontId="13" fillId="0" borderId="0" applyFont="0" applyFill="0" applyBorder="0" applyAlignment="0" applyProtection="0"/>
    <xf numFmtId="0" fontId="20" fillId="0" borderId="0" applyNumberFormat="0" applyFill="0" applyBorder="0" applyAlignment="0" applyProtection="0">
      <alignment vertical="center"/>
    </xf>
    <xf numFmtId="0" fontId="21" fillId="0" borderId="0">
      <alignment horizontal="left" vertical="center" wrapText="1" indent="1"/>
    </xf>
    <xf numFmtId="0" fontId="22" fillId="2" borderId="0">
      <alignment horizontal="left" vertical="center" indent="2"/>
    </xf>
    <xf numFmtId="0" fontId="23" fillId="15" borderId="0" applyNumberFormat="0" applyBorder="0" applyProtection="0">
      <alignment horizontal="left" vertical="center" indent="2"/>
    </xf>
    <xf numFmtId="14" fontId="21" fillId="0" borderId="0">
      <alignment horizontal="left" vertical="center" indent="1"/>
    </xf>
    <xf numFmtId="9" fontId="21" fillId="0" borderId="0" applyFont="0" applyFill="0" applyBorder="0" applyProtection="0">
      <alignment horizontal="right" vertical="center" indent="1"/>
    </xf>
    <xf numFmtId="166" fontId="24" fillId="0" borderId="0" applyFill="0" applyBorder="0">
      <alignment horizontal="center" vertical="center"/>
    </xf>
    <xf numFmtId="0" fontId="31" fillId="22" borderId="0" applyNumberFormat="0" applyBorder="0" applyAlignment="0" applyProtection="0"/>
    <xf numFmtId="0" fontId="32" fillId="0" borderId="0"/>
    <xf numFmtId="0" fontId="34" fillId="24" borderId="18" applyNumberFormat="0" applyAlignment="0" applyProtection="0"/>
    <xf numFmtId="0" fontId="14" fillId="0" borderId="0"/>
    <xf numFmtId="0" fontId="37" fillId="0" borderId="19" applyNumberFormat="0" applyFill="0" applyAlignment="0" applyProtection="0"/>
    <xf numFmtId="0" fontId="39" fillId="0" borderId="0" applyNumberFormat="0" applyFill="0" applyAlignment="0" applyProtection="0"/>
    <xf numFmtId="0" fontId="40" fillId="0" borderId="0" applyNumberFormat="0" applyFill="0" applyBorder="0" applyAlignment="0" applyProtection="0"/>
    <xf numFmtId="0" fontId="41" fillId="0" borderId="20" applyNumberFormat="0" applyFill="0" applyAlignment="0" applyProtection="0"/>
    <xf numFmtId="0" fontId="5" fillId="0" borderId="0"/>
    <xf numFmtId="0" fontId="47" fillId="0" borderId="0"/>
    <xf numFmtId="0" fontId="48" fillId="0" borderId="0" applyNumberFormat="0" applyFill="0" applyBorder="0" applyAlignment="0" applyProtection="0"/>
    <xf numFmtId="0" fontId="9" fillId="0" borderId="0" applyNumberFormat="0" applyFill="0" applyBorder="0" applyAlignment="0" applyProtection="0"/>
    <xf numFmtId="0" fontId="49" fillId="0" borderId="25" applyNumberFormat="0" applyFill="0" applyAlignment="0" applyProtection="0"/>
    <xf numFmtId="0" fontId="59" fillId="28" borderId="0">
      <alignment vertical="center"/>
    </xf>
    <xf numFmtId="0" fontId="61" fillId="0" borderId="0" applyNumberFormat="0" applyFill="0" applyBorder="0" applyProtection="0">
      <alignment horizontal="centerContinuous" vertical="center"/>
    </xf>
    <xf numFmtId="0" fontId="62" fillId="31" borderId="0" applyNumberFormat="0" applyFont="0" applyBorder="0" applyAlignment="0" applyProtection="0"/>
    <xf numFmtId="0" fontId="63" fillId="28" borderId="0" applyNumberFormat="0" applyFill="0" applyBorder="0" applyAlignment="0" applyProtection="0">
      <alignment vertical="center"/>
    </xf>
    <xf numFmtId="167" fontId="64" fillId="28" borderId="0" applyFill="0" applyBorder="0" applyProtection="0">
      <alignment horizontal="right" vertical="center"/>
    </xf>
    <xf numFmtId="0" fontId="9" fillId="0" borderId="0" applyNumberFormat="0" applyFill="0" applyBorder="0" applyProtection="0">
      <alignment horizontal="left" vertical="top"/>
    </xf>
    <xf numFmtId="0" fontId="48" fillId="0" borderId="0" applyNumberFormat="0" applyFill="0" applyBorder="0" applyProtection="0">
      <alignment horizontal="right" vertical="top"/>
    </xf>
    <xf numFmtId="0" fontId="65" fillId="28" borderId="0" applyNumberFormat="0" applyFill="0" applyBorder="0" applyAlignment="0" applyProtection="0"/>
    <xf numFmtId="167" fontId="4" fillId="0" borderId="0" applyFont="0" applyFill="0" applyBorder="0" applyAlignment="0" applyProtection="0"/>
    <xf numFmtId="0" fontId="70" fillId="0" borderId="0" applyNumberFormat="0" applyFill="0" applyBorder="0" applyProtection="0">
      <alignment vertical="center"/>
    </xf>
    <xf numFmtId="0" fontId="71" fillId="0" borderId="33" applyProtection="0">
      <alignment horizontal="center"/>
    </xf>
    <xf numFmtId="0" fontId="3" fillId="0" borderId="0" applyNumberFormat="0">
      <alignment horizontal="left" vertical="center" wrapText="1"/>
    </xf>
    <xf numFmtId="0" fontId="69" fillId="0" borderId="0" applyNumberFormat="0" applyFill="0" applyBorder="0" applyAlignment="0" applyProtection="0">
      <alignment vertical="center" wrapText="1"/>
    </xf>
    <xf numFmtId="0" fontId="3" fillId="0" borderId="34" applyNumberFormat="0" applyFont="0" applyFill="0" applyAlignment="0">
      <alignment horizontal="left" vertical="center" wrapText="1"/>
    </xf>
    <xf numFmtId="0" fontId="3" fillId="0" borderId="35" applyFont="0" applyFill="0" applyAlignment="0">
      <alignment horizontal="left" vertical="center" wrapText="1"/>
    </xf>
    <xf numFmtId="0" fontId="72" fillId="36" borderId="36" applyNumberFormat="0" applyProtection="0">
      <alignment horizontal="center"/>
    </xf>
    <xf numFmtId="0" fontId="73" fillId="34" borderId="36" applyNumberFormat="0" applyProtection="0">
      <alignment horizontal="center"/>
    </xf>
    <xf numFmtId="0" fontId="74" fillId="40" borderId="36" applyNumberFormat="0" applyProtection="0">
      <alignment horizontal="center"/>
    </xf>
    <xf numFmtId="0" fontId="75" fillId="38" borderId="36" applyNumberFormat="0" applyProtection="0">
      <alignment horizontal="center"/>
    </xf>
    <xf numFmtId="0" fontId="73" fillId="33" borderId="36" applyNumberFormat="0" applyProtection="0">
      <alignment horizontal="center"/>
    </xf>
    <xf numFmtId="0" fontId="76" fillId="39" borderId="36" applyNumberFormat="0" applyProtection="0">
      <alignment horizontal="center"/>
    </xf>
    <xf numFmtId="0" fontId="77" fillId="37" borderId="36" applyNumberFormat="0" applyProtection="0">
      <alignment horizontal="center"/>
    </xf>
    <xf numFmtId="0" fontId="78" fillId="35" borderId="36" applyNumberFormat="0" applyProtection="0">
      <alignment horizontal="center"/>
    </xf>
    <xf numFmtId="0" fontId="3" fillId="0" borderId="0" applyNumberFormat="0" applyFont="0" applyFill="0" applyBorder="0" applyProtection="0">
      <alignment horizontal="left" wrapText="1"/>
    </xf>
    <xf numFmtId="14" fontId="3" fillId="0" borderId="0" applyFont="0" applyFill="0" applyBorder="0" applyProtection="0">
      <alignment horizontal="right" vertical="center" wrapText="1"/>
    </xf>
    <xf numFmtId="5" fontId="3" fillId="0" borderId="0" applyFont="0" applyFill="0" applyBorder="0" applyProtection="0">
      <alignment horizontal="right" vertical="center"/>
    </xf>
    <xf numFmtId="0" fontId="79" fillId="0" borderId="0">
      <alignment vertical="center"/>
    </xf>
    <xf numFmtId="0" fontId="80" fillId="0" borderId="0" applyNumberFormat="0" applyFill="0" applyBorder="0" applyAlignment="0" applyProtection="0"/>
    <xf numFmtId="0" fontId="57" fillId="0" borderId="0" applyNumberFormat="0" applyFill="0" applyBorder="0" applyAlignment="0" applyProtection="0">
      <alignment vertical="center"/>
    </xf>
    <xf numFmtId="9" fontId="3" fillId="0" borderId="0" applyFont="0" applyFill="0" applyBorder="0" applyAlignment="0" applyProtection="0"/>
    <xf numFmtId="0" fontId="82" fillId="0" borderId="0" applyNumberFormat="0" applyFill="0" applyBorder="0" applyAlignment="0" applyProtection="0"/>
    <xf numFmtId="0" fontId="81" fillId="0" borderId="0">
      <alignment vertical="center"/>
    </xf>
    <xf numFmtId="0" fontId="94" fillId="49" borderId="0" applyNumberFormat="0" applyBorder="0" applyAlignment="0" applyProtection="0"/>
    <xf numFmtId="41" fontId="13" fillId="0" borderId="0" applyFont="0" applyFill="0" applyBorder="0" applyAlignment="0" applyProtection="0"/>
  </cellStyleXfs>
  <cellXfs count="547">
    <xf numFmtId="0" fontId="0" fillId="0" borderId="0" xfId="0">
      <alignment vertical="center"/>
    </xf>
    <xf numFmtId="0" fontId="7" fillId="0" borderId="1" xfId="4" applyAlignment="1">
      <alignment vertical="center"/>
    </xf>
    <xf numFmtId="0" fontId="12" fillId="0" borderId="0" xfId="0" applyFont="1">
      <alignment vertical="center"/>
    </xf>
    <xf numFmtId="165" fontId="17" fillId="0" borderId="3" xfId="8" applyNumberFormat="1" applyBorder="1" applyAlignment="1">
      <alignment horizontal="center" vertical="center"/>
    </xf>
    <xf numFmtId="165" fontId="17" fillId="6" borderId="3" xfId="8" applyNumberFormat="1" applyFill="1" applyBorder="1" applyAlignment="1">
      <alignment horizontal="center" vertical="center"/>
    </xf>
    <xf numFmtId="0" fontId="11" fillId="0" borderId="0" xfId="0" applyFont="1">
      <alignment vertical="center"/>
    </xf>
    <xf numFmtId="0" fontId="18" fillId="0" borderId="0" xfId="0" applyFont="1">
      <alignment vertical="center"/>
    </xf>
    <xf numFmtId="0" fontId="19" fillId="0" borderId="0" xfId="0" applyFont="1" applyAlignment="1">
      <alignment horizontal="center" vertical="center"/>
    </xf>
    <xf numFmtId="0" fontId="0" fillId="0" borderId="7" xfId="0" applyBorder="1">
      <alignment vertical="center"/>
    </xf>
    <xf numFmtId="0" fontId="0" fillId="0" borderId="8" xfId="0" applyBorder="1">
      <alignment vertical="center"/>
    </xf>
    <xf numFmtId="0" fontId="0" fillId="0" borderId="11" xfId="0" applyBorder="1">
      <alignment vertical="center"/>
    </xf>
    <xf numFmtId="0" fontId="0" fillId="0" borderId="12" xfId="0" applyBorder="1">
      <alignment vertical="center"/>
    </xf>
    <xf numFmtId="0" fontId="0" fillId="0" borderId="0" xfId="0" applyAlignment="1">
      <alignment horizontal="left" vertical="center"/>
    </xf>
    <xf numFmtId="0" fontId="0" fillId="0" borderId="0" xfId="0" applyBorder="1">
      <alignment vertical="center"/>
    </xf>
    <xf numFmtId="0" fontId="27" fillId="0" borderId="16" xfId="0" applyFont="1" applyBorder="1" applyAlignment="1">
      <alignment vertical="center" wrapText="1"/>
    </xf>
    <xf numFmtId="0" fontId="27" fillId="20" borderId="17" xfId="0" applyFont="1" applyFill="1" applyBorder="1" applyAlignment="1">
      <alignment vertical="center" wrapText="1"/>
    </xf>
    <xf numFmtId="0" fontId="27" fillId="0" borderId="17" xfId="0" applyFont="1" applyBorder="1" applyAlignment="1">
      <alignment vertical="center" wrapText="1"/>
    </xf>
    <xf numFmtId="0" fontId="28" fillId="0" borderId="16" xfId="0" applyFont="1" applyBorder="1" applyAlignment="1">
      <alignment vertical="center" wrapText="1"/>
    </xf>
    <xf numFmtId="0" fontId="29" fillId="0" borderId="0" xfId="0" applyFont="1">
      <alignment vertical="center"/>
    </xf>
    <xf numFmtId="0" fontId="5" fillId="0" borderId="0" xfId="20" applyFont="1"/>
    <xf numFmtId="0" fontId="38" fillId="0" borderId="19" xfId="21" applyFont="1"/>
    <xf numFmtId="0" fontId="14" fillId="0" borderId="0" xfId="20" applyFont="1"/>
    <xf numFmtId="0" fontId="14" fillId="0" borderId="0" xfId="20" applyFont="1" applyFill="1" applyBorder="1"/>
    <xf numFmtId="0" fontId="5" fillId="0" borderId="0" xfId="20" applyFont="1" applyFill="1" applyBorder="1"/>
    <xf numFmtId="0" fontId="42" fillId="0" borderId="0" xfId="25" applyFont="1" applyFill="1" applyBorder="1" applyAlignment="1">
      <alignment vertical="center" wrapText="1"/>
    </xf>
    <xf numFmtId="0" fontId="42" fillId="0" borderId="0" xfId="25" applyFont="1" applyFill="1" applyBorder="1" applyAlignment="1">
      <alignment horizontal="center" vertical="center" wrapText="1"/>
    </xf>
    <xf numFmtId="0" fontId="33" fillId="0" borderId="0" xfId="18" applyFont="1" applyFill="1" applyBorder="1" applyAlignment="1">
      <alignment horizontal="center" vertical="center"/>
    </xf>
    <xf numFmtId="0" fontId="43" fillId="0" borderId="0" xfId="0" applyFont="1" applyFill="1" applyBorder="1">
      <alignment vertical="center"/>
    </xf>
    <xf numFmtId="3" fontId="44" fillId="0" borderId="0" xfId="20" applyNumberFormat="1" applyFont="1" applyFill="1" applyAlignment="1">
      <alignment horizontal="center" vertical="center"/>
    </xf>
    <xf numFmtId="0" fontId="46" fillId="0" borderId="0" xfId="25" applyFont="1" applyFill="1" applyBorder="1" applyAlignment="1">
      <alignment vertical="center" wrapText="1"/>
    </xf>
    <xf numFmtId="0" fontId="25" fillId="0" borderId="0" xfId="0" applyFont="1">
      <alignment vertical="center"/>
    </xf>
    <xf numFmtId="0" fontId="0" fillId="0" borderId="0" xfId="0" applyAlignment="1">
      <alignment horizontal="center" vertical="center"/>
    </xf>
    <xf numFmtId="0" fontId="47" fillId="0" borderId="0" xfId="26"/>
    <xf numFmtId="14" fontId="9" fillId="0" borderId="0" xfId="28" applyNumberFormat="1" applyAlignment="1">
      <alignment horizontal="left" vertical="top"/>
    </xf>
    <xf numFmtId="0" fontId="49" fillId="0" borderId="25" xfId="29" applyAlignment="1">
      <alignment vertical="center"/>
    </xf>
    <xf numFmtId="0" fontId="49" fillId="0" borderId="25" xfId="29" applyAlignment="1">
      <alignment horizontal="center" vertical="center"/>
    </xf>
    <xf numFmtId="14" fontId="49" fillId="0" borderId="25" xfId="29" applyNumberFormat="1" applyAlignment="1">
      <alignment horizontal="left" vertical="center"/>
    </xf>
    <xf numFmtId="0" fontId="49" fillId="0" borderId="25" xfId="29" applyAlignment="1">
      <alignment vertical="center" wrapText="1"/>
    </xf>
    <xf numFmtId="0" fontId="47" fillId="0" borderId="0" xfId="26" applyAlignment="1">
      <alignment horizontal="left" vertical="center"/>
    </xf>
    <xf numFmtId="0" fontId="47" fillId="0" borderId="0" xfId="26" applyAlignment="1">
      <alignment horizontal="center" vertical="center"/>
    </xf>
    <xf numFmtId="14" fontId="47" fillId="0" borderId="0" xfId="26" applyNumberFormat="1" applyAlignment="1">
      <alignment horizontal="left" vertical="center"/>
    </xf>
    <xf numFmtId="0" fontId="47" fillId="0" borderId="0" xfId="26" applyAlignment="1">
      <alignment horizontal="left" vertical="center" wrapText="1"/>
    </xf>
    <xf numFmtId="0" fontId="0" fillId="0" borderId="0" xfId="0" applyAlignment="1">
      <alignment horizontal="left"/>
    </xf>
    <xf numFmtId="0" fontId="0" fillId="0" borderId="0" xfId="0" applyAlignment="1"/>
    <xf numFmtId="0" fontId="0" fillId="0" borderId="0" xfId="0" applyAlignment="1">
      <alignment horizontal="center"/>
    </xf>
    <xf numFmtId="14" fontId="0" fillId="0" borderId="0" xfId="0" applyNumberFormat="1" applyAlignment="1">
      <alignment horizontal="left"/>
    </xf>
    <xf numFmtId="0" fontId="0" fillId="0" borderId="0" xfId="0" applyAlignment="1">
      <alignment wrapText="1"/>
    </xf>
    <xf numFmtId="0" fontId="0" fillId="2" borderId="21" xfId="0" applyFill="1" applyBorder="1" applyAlignment="1">
      <alignment horizontal="left"/>
    </xf>
    <xf numFmtId="0" fontId="0" fillId="2" borderId="22" xfId="0" applyFill="1" applyBorder="1" applyAlignment="1"/>
    <xf numFmtId="0" fontId="0" fillId="2" borderId="0" xfId="0" applyFill="1" applyBorder="1" applyAlignment="1"/>
    <xf numFmtId="0" fontId="0" fillId="2" borderId="0" xfId="0" applyFill="1" applyBorder="1" applyAlignment="1">
      <alignment horizontal="center"/>
    </xf>
    <xf numFmtId="14" fontId="0" fillId="2" borderId="0" xfId="0" applyNumberFormat="1" applyFill="1" applyBorder="1" applyAlignment="1">
      <alignment horizontal="left"/>
    </xf>
    <xf numFmtId="0" fontId="0" fillId="2" borderId="23" xfId="0" applyFill="1" applyBorder="1" applyAlignment="1">
      <alignment wrapText="1"/>
    </xf>
    <xf numFmtId="0" fontId="0" fillId="0" borderId="24" xfId="0" applyBorder="1" applyAlignment="1"/>
    <xf numFmtId="0" fontId="0" fillId="0" borderId="24" xfId="0" applyBorder="1" applyAlignment="1">
      <alignment horizontal="center"/>
    </xf>
    <xf numFmtId="14" fontId="0" fillId="0" borderId="24" xfId="0" applyNumberFormat="1" applyBorder="1" applyAlignment="1">
      <alignment horizontal="left"/>
    </xf>
    <xf numFmtId="0" fontId="0" fillId="0" borderId="24" xfId="0" applyBorder="1" applyAlignment="1">
      <alignment wrapText="1"/>
    </xf>
    <xf numFmtId="0" fontId="50" fillId="0" borderId="0" xfId="0" applyFont="1" applyBorder="1" applyAlignment="1">
      <alignment horizontal="left" vertical="center"/>
    </xf>
    <xf numFmtId="14" fontId="50" fillId="0" borderId="0" xfId="0" applyNumberFormat="1" applyFont="1" applyBorder="1" applyAlignment="1">
      <alignment horizontal="left" vertical="center"/>
    </xf>
    <xf numFmtId="0" fontId="50" fillId="0" borderId="0" xfId="0" applyFont="1" applyBorder="1" applyAlignment="1">
      <alignment horizontal="left" vertical="center" wrapText="1"/>
    </xf>
    <xf numFmtId="0" fontId="0" fillId="0" borderId="0" xfId="0" applyAlignment="1">
      <alignment horizontal="left" vertical="center" wrapText="1"/>
    </xf>
    <xf numFmtId="14" fontId="0" fillId="0" borderId="0" xfId="0" applyNumberFormat="1" applyAlignment="1">
      <alignment horizontal="left" vertical="center"/>
    </xf>
    <xf numFmtId="0" fontId="10" fillId="0" borderId="0" xfId="0" applyFont="1" applyBorder="1" applyAlignment="1">
      <alignment horizontal="left" vertical="center"/>
    </xf>
    <xf numFmtId="0" fontId="10" fillId="0" borderId="0" xfId="0" applyFont="1" applyAlignment="1">
      <alignment horizontal="left" vertical="center"/>
    </xf>
    <xf numFmtId="0" fontId="25" fillId="0" borderId="0" xfId="0" applyFont="1" applyBorder="1" applyAlignment="1">
      <alignment horizontal="left" vertical="center" wrapText="1"/>
    </xf>
    <xf numFmtId="0" fontId="25" fillId="0" borderId="0" xfId="0" applyFont="1" applyBorder="1" applyAlignment="1">
      <alignment horizontal="center" vertical="center"/>
    </xf>
    <xf numFmtId="14" fontId="25" fillId="0" borderId="0" xfId="0" applyNumberFormat="1" applyFont="1" applyBorder="1" applyAlignment="1">
      <alignment horizontal="left" vertical="center"/>
    </xf>
    <xf numFmtId="0" fontId="52" fillId="0" borderId="0" xfId="27" applyFont="1"/>
    <xf numFmtId="0" fontId="52" fillId="0" borderId="0" xfId="27" applyFont="1" applyAlignment="1">
      <alignment horizontal="left" vertical="center" wrapText="1"/>
    </xf>
    <xf numFmtId="0" fontId="45" fillId="0" borderId="0" xfId="18" applyFont="1" applyAlignment="1">
      <alignment horizontal="center" vertical="center"/>
    </xf>
    <xf numFmtId="0" fontId="53" fillId="0" borderId="0" xfId="0" applyFont="1">
      <alignment vertical="center"/>
    </xf>
    <xf numFmtId="0" fontId="20" fillId="0" borderId="0" xfId="10" applyBorder="1" applyAlignment="1">
      <alignment horizontal="left" vertical="center" wrapText="1"/>
    </xf>
    <xf numFmtId="0" fontId="54" fillId="0" borderId="0" xfId="0" applyFont="1" applyAlignment="1">
      <alignment horizontal="center" vertical="center"/>
    </xf>
    <xf numFmtId="0" fontId="11" fillId="0" borderId="0" xfId="0" applyFont="1" applyAlignment="1">
      <alignment vertical="center"/>
    </xf>
    <xf numFmtId="0" fontId="11" fillId="27" borderId="0" xfId="0" applyFont="1" applyFill="1">
      <alignment vertical="center"/>
    </xf>
    <xf numFmtId="0" fontId="11" fillId="27" borderId="7" xfId="0" applyFont="1" applyFill="1" applyBorder="1">
      <alignment vertical="center"/>
    </xf>
    <xf numFmtId="0" fontId="7" fillId="27" borderId="7" xfId="0" applyFont="1" applyFill="1" applyBorder="1">
      <alignment vertical="center"/>
    </xf>
    <xf numFmtId="0" fontId="0" fillId="27" borderId="7" xfId="0" applyFill="1" applyBorder="1" applyAlignment="1">
      <alignment horizontal="center" vertical="center"/>
    </xf>
    <xf numFmtId="0" fontId="0" fillId="27" borderId="7" xfId="0" applyFill="1" applyBorder="1">
      <alignment vertical="center"/>
    </xf>
    <xf numFmtId="0" fontId="11" fillId="27" borderId="0" xfId="0" applyFont="1" applyFill="1" applyBorder="1">
      <alignment vertical="center"/>
    </xf>
    <xf numFmtId="0" fontId="11" fillId="0" borderId="0" xfId="0" applyFont="1" applyBorder="1">
      <alignment vertical="center"/>
    </xf>
    <xf numFmtId="0" fontId="11" fillId="0" borderId="0" xfId="0" applyFont="1" applyBorder="1" applyAlignment="1">
      <alignment horizontal="center" vertical="center"/>
    </xf>
    <xf numFmtId="0" fontId="0" fillId="0" borderId="0" xfId="0" applyBorder="1" applyAlignment="1">
      <alignment horizontal="center" vertical="center"/>
    </xf>
    <xf numFmtId="0" fontId="0" fillId="27" borderId="0" xfId="0" applyFill="1" applyBorder="1">
      <alignment vertical="center"/>
    </xf>
    <xf numFmtId="0" fontId="7" fillId="27" borderId="0" xfId="0" applyFont="1" applyFill="1" applyBorder="1">
      <alignment vertical="center"/>
    </xf>
    <xf numFmtId="0" fontId="53" fillId="0" borderId="0" xfId="0" applyFont="1" applyBorder="1" applyAlignment="1">
      <alignment horizontal="right" vertical="center"/>
    </xf>
    <xf numFmtId="0" fontId="11" fillId="7" borderId="0" xfId="0" applyFont="1" applyFill="1" applyBorder="1" applyAlignment="1">
      <alignment horizontal="center" vertical="center"/>
    </xf>
    <xf numFmtId="0" fontId="11" fillId="27" borderId="26" xfId="0" applyFont="1" applyFill="1" applyBorder="1">
      <alignment vertical="center"/>
    </xf>
    <xf numFmtId="0" fontId="0" fillId="0" borderId="26" xfId="0" applyBorder="1">
      <alignment vertical="center"/>
    </xf>
    <xf numFmtId="0" fontId="11" fillId="0" borderId="26" xfId="0" applyFont="1" applyBorder="1" applyAlignment="1">
      <alignment horizontal="right" vertical="center"/>
    </xf>
    <xf numFmtId="0" fontId="56" fillId="0" borderId="26" xfId="0" applyFont="1" applyBorder="1" applyAlignment="1">
      <alignment horizontal="center" vertical="center"/>
    </xf>
    <xf numFmtId="0" fontId="57" fillId="0" borderId="0" xfId="0" applyFont="1" applyBorder="1" applyAlignment="1">
      <alignment horizontal="center" vertical="center"/>
    </xf>
    <xf numFmtId="0" fontId="7" fillId="9" borderId="26" xfId="0" applyFont="1" applyFill="1" applyBorder="1" applyAlignment="1">
      <alignment horizontal="center" vertical="center"/>
    </xf>
    <xf numFmtId="0" fontId="7" fillId="6" borderId="26" xfId="0" applyFont="1" applyFill="1" applyBorder="1" applyAlignment="1">
      <alignment horizontal="center" vertical="center"/>
    </xf>
    <xf numFmtId="0" fontId="7" fillId="8" borderId="26" xfId="0" applyFont="1" applyFill="1" applyBorder="1" applyAlignment="1">
      <alignment horizontal="center" vertical="center"/>
    </xf>
    <xf numFmtId="0" fontId="58" fillId="16" borderId="26" xfId="0" applyFont="1" applyFill="1" applyBorder="1" applyAlignment="1">
      <alignment horizontal="center" vertical="center"/>
    </xf>
    <xf numFmtId="0" fontId="58" fillId="13" borderId="26" xfId="0" applyFont="1" applyFill="1" applyBorder="1" applyAlignment="1">
      <alignment horizontal="center" vertical="center"/>
    </xf>
    <xf numFmtId="0" fontId="0" fillId="0" borderId="27" xfId="0" applyBorder="1">
      <alignment vertical="center"/>
    </xf>
    <xf numFmtId="0" fontId="11" fillId="7" borderId="27" xfId="0" applyFont="1" applyFill="1" applyBorder="1">
      <alignment vertical="center"/>
    </xf>
    <xf numFmtId="0" fontId="11" fillId="26" borderId="6" xfId="0" applyFont="1" applyFill="1" applyBorder="1">
      <alignment vertical="center"/>
    </xf>
    <xf numFmtId="0" fontId="11" fillId="0" borderId="7" xfId="0" applyFont="1" applyBorder="1">
      <alignment vertical="center"/>
    </xf>
    <xf numFmtId="0" fontId="36" fillId="26" borderId="28" xfId="19" applyFont="1" applyFill="1" applyBorder="1" applyAlignment="1">
      <alignment vertical="center"/>
    </xf>
    <xf numFmtId="0" fontId="11" fillId="0" borderId="11" xfId="0" applyFont="1" applyBorder="1">
      <alignment vertical="center"/>
    </xf>
    <xf numFmtId="0" fontId="60" fillId="29" borderId="0" xfId="30" applyFont="1" applyFill="1">
      <alignment vertical="center"/>
    </xf>
    <xf numFmtId="0" fontId="60" fillId="28" borderId="0" xfId="30" applyFont="1">
      <alignment vertical="center"/>
    </xf>
    <xf numFmtId="0" fontId="60" fillId="30" borderId="0" xfId="30" applyFont="1" applyFill="1">
      <alignment vertical="center"/>
    </xf>
    <xf numFmtId="0" fontId="60" fillId="14" borderId="0" xfId="30" applyFont="1" applyFill="1">
      <alignment vertical="center"/>
    </xf>
    <xf numFmtId="0" fontId="59" fillId="29" borderId="0" xfId="30" applyFill="1">
      <alignment vertical="center"/>
    </xf>
    <xf numFmtId="0" fontId="59" fillId="28" borderId="0" xfId="30">
      <alignment vertical="center"/>
    </xf>
    <xf numFmtId="0" fontId="0" fillId="31" borderId="0" xfId="32" applyFont="1"/>
    <xf numFmtId="0" fontId="59" fillId="30" borderId="0" xfId="30" applyFill="1">
      <alignment vertical="center"/>
    </xf>
    <xf numFmtId="0" fontId="59" fillId="14" borderId="0" xfId="30" applyFill="1">
      <alignment vertical="center"/>
    </xf>
    <xf numFmtId="0" fontId="0" fillId="31" borderId="31" xfId="32" applyFont="1" applyBorder="1"/>
    <xf numFmtId="0" fontId="59" fillId="28" borderId="31" xfId="30" applyBorder="1">
      <alignment vertical="center"/>
    </xf>
    <xf numFmtId="0" fontId="65" fillId="32" borderId="0" xfId="37" applyFont="1" applyFill="1" applyAlignment="1">
      <alignment vertical="center"/>
    </xf>
    <xf numFmtId="0" fontId="0" fillId="32" borderId="0" xfId="37" applyFont="1" applyFill="1" applyAlignment="1">
      <alignment vertical="center"/>
    </xf>
    <xf numFmtId="0" fontId="59" fillId="32" borderId="0" xfId="30" applyFont="1" applyFill="1" applyAlignment="1">
      <alignment horizontal="left" vertical="center" indent="1"/>
    </xf>
    <xf numFmtId="9" fontId="59" fillId="28" borderId="0" xfId="9" applyFont="1" applyFill="1" applyAlignment="1">
      <alignment vertical="center"/>
    </xf>
    <xf numFmtId="0" fontId="35" fillId="28" borderId="0" xfId="30" applyFont="1">
      <alignment vertical="center"/>
    </xf>
    <xf numFmtId="0" fontId="67" fillId="28" borderId="0" xfId="33" applyFont="1">
      <alignment vertical="center"/>
    </xf>
    <xf numFmtId="0" fontId="0" fillId="0" borderId="7" xfId="0" applyBorder="1" applyAlignment="1">
      <alignment horizontal="center" vertical="center"/>
    </xf>
    <xf numFmtId="0" fontId="11" fillId="0" borderId="10" xfId="0" applyFont="1" applyBorder="1" applyAlignment="1">
      <alignment horizontal="center" vertical="center"/>
    </xf>
    <xf numFmtId="0" fontId="11" fillId="7" borderId="10" xfId="0" applyFont="1" applyFill="1" applyBorder="1" applyAlignment="1">
      <alignment horizontal="center" vertical="center"/>
    </xf>
    <xf numFmtId="0" fontId="11" fillId="11" borderId="0" xfId="0" applyFont="1" applyFill="1" applyBorder="1" applyAlignment="1">
      <alignment horizontal="center" vertical="center"/>
    </xf>
    <xf numFmtId="0" fontId="11" fillId="10" borderId="0" xfId="0" applyFont="1" applyFill="1" applyBorder="1" applyAlignment="1">
      <alignment horizontal="center" vertical="center"/>
    </xf>
    <xf numFmtId="0" fontId="0" fillId="0" borderId="0" xfId="0" pivotButton="1">
      <alignment vertical="center"/>
    </xf>
    <xf numFmtId="0" fontId="0" fillId="0" borderId="0" xfId="0" applyNumberFormat="1">
      <alignment vertical="center"/>
    </xf>
    <xf numFmtId="165" fontId="17" fillId="6" borderId="37" xfId="8" applyNumberFormat="1" applyFill="1" applyBorder="1" applyAlignment="1">
      <alignment horizontal="center" vertical="center"/>
    </xf>
    <xf numFmtId="0" fontId="0" fillId="0" borderId="0" xfId="0" applyAlignment="1">
      <alignment horizontal="left" vertical="center" indent="1"/>
    </xf>
    <xf numFmtId="0" fontId="11" fillId="0" borderId="0" xfId="0" applyFont="1" applyBorder="1" applyAlignment="1">
      <alignment horizontal="center" vertical="center"/>
    </xf>
    <xf numFmtId="0" fontId="18" fillId="0" borderId="4" xfId="0" applyFont="1" applyBorder="1" applyAlignment="1">
      <alignment vertical="center"/>
    </xf>
    <xf numFmtId="165" fontId="17" fillId="6" borderId="39" xfId="8" applyNumberFormat="1" applyFill="1" applyBorder="1" applyAlignment="1">
      <alignment horizontal="center" vertical="center"/>
    </xf>
    <xf numFmtId="0" fontId="11" fillId="25" borderId="0" xfId="0" applyFont="1" applyFill="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165" fontId="17" fillId="6" borderId="0" xfId="8" applyNumberFormat="1" applyFill="1" applyBorder="1" applyAlignment="1">
      <alignment horizontal="center" vertical="center"/>
    </xf>
    <xf numFmtId="165" fontId="17" fillId="0" borderId="0" xfId="8" applyNumberFormat="1" applyBorder="1" applyAlignment="1">
      <alignment horizontal="center" vertical="center"/>
    </xf>
    <xf numFmtId="0" fontId="11" fillId="10" borderId="11" xfId="0" applyFont="1" applyFill="1" applyBorder="1" applyAlignment="1">
      <alignment horizontal="center" vertical="center"/>
    </xf>
    <xf numFmtId="164" fontId="0" fillId="0" borderId="0" xfId="0" applyNumberFormat="1" applyAlignment="1">
      <alignment horizontal="center" vertical="center"/>
    </xf>
    <xf numFmtId="14" fontId="0" fillId="0" borderId="0" xfId="0" applyNumberFormat="1" applyAlignment="1">
      <alignment horizontal="center" vertical="center"/>
    </xf>
    <xf numFmtId="0" fontId="0" fillId="12" borderId="0" xfId="0" applyFill="1" applyAlignment="1"/>
    <xf numFmtId="0" fontId="0" fillId="0" borderId="2" xfId="0" applyBorder="1" applyAlignment="1"/>
    <xf numFmtId="0" fontId="0" fillId="0" borderId="42" xfId="0" applyBorder="1" applyAlignment="1"/>
    <xf numFmtId="0" fontId="0" fillId="0" borderId="40" xfId="0" applyBorder="1" applyAlignment="1"/>
    <xf numFmtId="0" fontId="0" fillId="0" borderId="41" xfId="0" applyBorder="1" applyAlignment="1"/>
    <xf numFmtId="17" fontId="0" fillId="0" borderId="0" xfId="0" applyNumberFormat="1">
      <alignment vertical="center"/>
    </xf>
    <xf numFmtId="0" fontId="14" fillId="0" borderId="2" xfId="20" applyFont="1" applyFill="1" applyBorder="1"/>
    <xf numFmtId="0" fontId="5" fillId="0" borderId="2" xfId="20" applyFont="1" applyFill="1" applyBorder="1"/>
    <xf numFmtId="168" fontId="0" fillId="0" borderId="0" xfId="0" applyNumberFormat="1">
      <alignment vertical="center"/>
    </xf>
    <xf numFmtId="168" fontId="0" fillId="8" borderId="47" xfId="0" applyNumberFormat="1" applyFill="1" applyBorder="1">
      <alignment vertical="center"/>
    </xf>
    <xf numFmtId="0" fontId="91" fillId="0" borderId="52" xfId="4" applyFont="1" applyBorder="1" applyAlignment="1">
      <alignment vertical="center"/>
    </xf>
    <xf numFmtId="0" fontId="84" fillId="4" borderId="47" xfId="0" applyFont="1" applyFill="1" applyBorder="1">
      <alignment vertical="center"/>
    </xf>
    <xf numFmtId="0" fontId="93" fillId="0" borderId="0" xfId="0" applyFont="1">
      <alignment vertical="center"/>
    </xf>
    <xf numFmtId="169" fontId="88" fillId="18" borderId="47" xfId="0" applyNumberFormat="1" applyFont="1" applyFill="1" applyBorder="1" applyAlignment="1">
      <alignment horizontal="center" vertical="center"/>
    </xf>
    <xf numFmtId="169" fontId="31" fillId="22" borderId="47" xfId="17" applyNumberFormat="1"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23" borderId="40" xfId="0" applyFill="1" applyBorder="1" applyAlignment="1">
      <alignment vertical="center"/>
    </xf>
    <xf numFmtId="0" fontId="0" fillId="23" borderId="41" xfId="0" applyFill="1" applyBorder="1" applyAlignment="1">
      <alignment vertical="center"/>
    </xf>
    <xf numFmtId="168" fontId="0" fillId="8" borderId="0" xfId="0" applyNumberFormat="1" applyFill="1" applyBorder="1">
      <alignment vertical="center"/>
    </xf>
    <xf numFmtId="169" fontId="88" fillId="18" borderId="0" xfId="0" applyNumberFormat="1" applyFont="1" applyFill="1" applyBorder="1" applyAlignment="1">
      <alignment horizontal="center" vertical="center"/>
    </xf>
    <xf numFmtId="169" fontId="31" fillId="22" borderId="0" xfId="17" applyNumberFormat="1" applyFont="1" applyBorder="1" applyAlignment="1">
      <alignment horizontal="center" vertical="center"/>
    </xf>
    <xf numFmtId="0" fontId="0" fillId="23" borderId="47" xfId="0" applyFill="1" applyBorder="1" applyAlignment="1">
      <alignment vertical="center"/>
    </xf>
    <xf numFmtId="169" fontId="31" fillId="22" borderId="47" xfId="17" applyNumberFormat="1" applyFont="1" applyBorder="1" applyAlignment="1">
      <alignment horizontal="left" vertical="center"/>
    </xf>
    <xf numFmtId="0" fontId="91" fillId="0" borderId="52" xfId="4" applyFont="1" applyBorder="1" applyAlignment="1">
      <alignment horizontal="center" vertical="center"/>
    </xf>
    <xf numFmtId="0" fontId="84" fillId="4" borderId="47" xfId="0" applyFont="1" applyFill="1" applyBorder="1" applyAlignment="1">
      <alignment horizontal="center" vertical="center"/>
    </xf>
    <xf numFmtId="0" fontId="85" fillId="17" borderId="47" xfId="0" applyFont="1" applyFill="1" applyBorder="1" applyAlignment="1">
      <alignment horizontal="center" vertical="center"/>
    </xf>
    <xf numFmtId="0" fontId="2" fillId="50" borderId="2" xfId="62" applyFont="1" applyFill="1" applyBorder="1" applyAlignment="1">
      <alignment vertical="center"/>
    </xf>
    <xf numFmtId="0" fontId="95" fillId="51" borderId="2" xfId="0" applyFont="1" applyFill="1" applyBorder="1" applyAlignment="1">
      <alignment vertical="center"/>
    </xf>
    <xf numFmtId="0" fontId="2" fillId="50" borderId="2" xfId="0" applyFont="1" applyFill="1" applyBorder="1" applyAlignment="1">
      <alignment vertical="center"/>
    </xf>
    <xf numFmtId="0" fontId="2" fillId="50" borderId="55" xfId="62" applyFont="1" applyFill="1" applyBorder="1" applyAlignment="1">
      <alignment horizontal="center" vertical="center"/>
    </xf>
    <xf numFmtId="0" fontId="0" fillId="51" borderId="55" xfId="0" applyFill="1" applyBorder="1" applyAlignment="1">
      <alignment horizontal="center" vertical="center"/>
    </xf>
    <xf numFmtId="0" fontId="81" fillId="50" borderId="55" xfId="0" applyFont="1" applyFill="1" applyBorder="1" applyAlignment="1">
      <alignment horizontal="center" vertical="center"/>
    </xf>
    <xf numFmtId="0" fontId="85" fillId="52" borderId="47" xfId="0" applyFont="1" applyFill="1" applyBorder="1">
      <alignment vertical="center"/>
    </xf>
    <xf numFmtId="169" fontId="88" fillId="50" borderId="47" xfId="0" applyNumberFormat="1" applyFont="1" applyFill="1" applyBorder="1" applyAlignment="1">
      <alignment horizontal="center" vertical="center"/>
    </xf>
    <xf numFmtId="169" fontId="88" fillId="6" borderId="47" xfId="0" applyNumberFormat="1" applyFont="1" applyFill="1" applyBorder="1" applyAlignment="1">
      <alignment horizontal="center" vertical="center"/>
    </xf>
    <xf numFmtId="169" fontId="88" fillId="6" borderId="0" xfId="0" applyNumberFormat="1" applyFont="1" applyFill="1" applyBorder="1" applyAlignment="1">
      <alignment horizontal="center" vertical="center"/>
    </xf>
    <xf numFmtId="169" fontId="88" fillId="50" borderId="0" xfId="0" applyNumberFormat="1" applyFont="1" applyFill="1" applyBorder="1" applyAlignment="1">
      <alignment horizontal="center" vertical="center"/>
    </xf>
    <xf numFmtId="0" fontId="0" fillId="0" borderId="0" xfId="0" applyNumberFormat="1" applyAlignment="1">
      <alignment horizontal="center" vertical="center"/>
    </xf>
    <xf numFmtId="0" fontId="0" fillId="16" borderId="0" xfId="0" applyFill="1" applyAlignment="1">
      <alignment horizontal="center" vertical="center"/>
    </xf>
    <xf numFmtId="0" fontId="0" fillId="0" borderId="56" xfId="0" applyBorder="1" applyAlignment="1">
      <alignment horizontal="left" vertical="center"/>
    </xf>
    <xf numFmtId="0" fontId="0" fillId="0" borderId="57" xfId="0" applyBorder="1" applyAlignment="1">
      <alignment horizontal="left" vertical="center"/>
    </xf>
    <xf numFmtId="0" fontId="95" fillId="51" borderId="58" xfId="0" applyFont="1" applyFill="1" applyBorder="1" applyAlignment="1">
      <alignment vertical="center"/>
    </xf>
    <xf numFmtId="0" fontId="0" fillId="51" borderId="59" xfId="0" applyFill="1" applyBorder="1" applyAlignment="1">
      <alignment horizontal="center" vertical="center"/>
    </xf>
    <xf numFmtId="0" fontId="96" fillId="47" borderId="53" xfId="0" applyFont="1" applyFill="1" applyBorder="1" applyAlignment="1">
      <alignment vertical="center"/>
    </xf>
    <xf numFmtId="0" fontId="97" fillId="47" borderId="54" xfId="0" applyFont="1" applyFill="1" applyBorder="1" applyAlignment="1">
      <alignment horizontal="center" vertical="center"/>
    </xf>
    <xf numFmtId="0" fontId="59" fillId="28" borderId="5" xfId="30" applyBorder="1">
      <alignment vertical="center"/>
    </xf>
    <xf numFmtId="170" fontId="0" fillId="0" borderId="0" xfId="0" applyNumberFormat="1" applyAlignment="1">
      <alignment horizontal="center" vertical="center"/>
    </xf>
    <xf numFmtId="170" fontId="0" fillId="16" borderId="0" xfId="0" applyNumberFormat="1" applyFill="1" applyAlignment="1">
      <alignment horizontal="center" vertical="center"/>
    </xf>
    <xf numFmtId="0" fontId="102" fillId="28" borderId="5" xfId="30" applyFont="1" applyBorder="1">
      <alignment vertical="center"/>
    </xf>
    <xf numFmtId="0" fontId="0" fillId="0" borderId="0" xfId="0" applyAlignment="1">
      <alignment horizontal="center" vertical="center"/>
    </xf>
    <xf numFmtId="0" fontId="103" fillId="28" borderId="5" xfId="30" applyFont="1" applyBorder="1">
      <alignment vertical="center"/>
    </xf>
    <xf numFmtId="0" fontId="0" fillId="0" borderId="0" xfId="0"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0" borderId="2" xfId="0" applyBorder="1" applyAlignment="1">
      <alignment horizontal="center" vertical="center" wrapText="1"/>
    </xf>
    <xf numFmtId="0" fontId="0" fillId="0" borderId="42" xfId="0" applyBorder="1" applyAlignment="1">
      <alignment horizontal="center" vertical="center" wrapText="1"/>
    </xf>
    <xf numFmtId="0" fontId="1" fillId="0" borderId="2" xfId="20" applyFont="1" applyFill="1" applyBorder="1"/>
    <xf numFmtId="14" fontId="46" fillId="0" borderId="0" xfId="25" applyNumberFormat="1" applyFont="1" applyFill="1" applyBorder="1" applyAlignment="1">
      <alignment vertical="center" wrapText="1"/>
    </xf>
    <xf numFmtId="0" fontId="43" fillId="0" borderId="0" xfId="0" applyFont="1" applyFill="1" applyBorder="1" applyAlignment="1">
      <alignment horizontal="center" vertical="center" wrapText="1"/>
    </xf>
    <xf numFmtId="0" fontId="0" fillId="0" borderId="0" xfId="0" applyAlignment="1">
      <alignment vertical="center"/>
    </xf>
    <xf numFmtId="0" fontId="0" fillId="0" borderId="64" xfId="0" applyBorder="1">
      <alignment vertical="center"/>
    </xf>
    <xf numFmtId="0" fontId="0" fillId="0" borderId="65" xfId="0" applyBorder="1">
      <alignment vertical="center"/>
    </xf>
    <xf numFmtId="0" fontId="0" fillId="0" borderId="66" xfId="0" applyBorder="1">
      <alignment vertical="center"/>
    </xf>
    <xf numFmtId="0" fontId="0" fillId="0" borderId="29" xfId="0" applyBorder="1">
      <alignment vertical="center"/>
    </xf>
    <xf numFmtId="0" fontId="0" fillId="0" borderId="67" xfId="0" applyBorder="1">
      <alignment vertical="center"/>
    </xf>
    <xf numFmtId="0" fontId="104" fillId="0" borderId="51" xfId="0" applyFont="1" applyBorder="1" applyAlignment="1">
      <alignment horizontal="center" vertical="center" textRotation="135" readingOrder="1"/>
    </xf>
    <xf numFmtId="0" fontId="104" fillId="53" borderId="68" xfId="0" applyFont="1" applyFill="1" applyBorder="1" applyAlignment="1">
      <alignment horizontal="center" vertical="center" textRotation="135" wrapText="1" readingOrder="1"/>
    </xf>
    <xf numFmtId="0" fontId="104" fillId="53" borderId="43" xfId="0" applyFont="1" applyFill="1" applyBorder="1" applyAlignment="1">
      <alignment horizontal="center" vertical="center" textRotation="135" wrapText="1" readingOrder="1"/>
    </xf>
    <xf numFmtId="0" fontId="104" fillId="42" borderId="44" xfId="0" applyFont="1" applyFill="1" applyBorder="1" applyAlignment="1">
      <alignment horizontal="center" vertical="center" textRotation="135" wrapText="1" readingOrder="1"/>
    </xf>
    <xf numFmtId="0" fontId="104" fillId="42" borderId="45" xfId="0" applyFont="1" applyFill="1" applyBorder="1" applyAlignment="1">
      <alignment horizontal="center" vertical="center" textRotation="135" wrapText="1" readingOrder="1"/>
    </xf>
    <xf numFmtId="0" fontId="104" fillId="42" borderId="46" xfId="0" applyFont="1" applyFill="1" applyBorder="1" applyAlignment="1">
      <alignment horizontal="center" vertical="center" textRotation="135" wrapText="1" readingOrder="1"/>
    </xf>
    <xf numFmtId="0" fontId="104" fillId="50" borderId="51" xfId="0" applyFont="1" applyFill="1" applyBorder="1" applyAlignment="1">
      <alignment horizontal="center" vertical="center" textRotation="135" wrapText="1" readingOrder="1"/>
    </xf>
    <xf numFmtId="0" fontId="104" fillId="50" borderId="68" xfId="0" applyFont="1" applyFill="1" applyBorder="1" applyAlignment="1">
      <alignment horizontal="center" vertical="center" textRotation="135" wrapText="1" readingOrder="1"/>
    </xf>
    <xf numFmtId="0" fontId="104" fillId="54" borderId="68" xfId="0" applyFont="1" applyFill="1" applyBorder="1" applyAlignment="1">
      <alignment horizontal="center" vertical="center" textRotation="135" wrapText="1" readingOrder="1"/>
    </xf>
    <xf numFmtId="0" fontId="104" fillId="54" borderId="68" xfId="0" applyFont="1" applyFill="1" applyBorder="1" applyAlignment="1">
      <alignment horizontal="center" vertical="center" textRotation="135" readingOrder="1"/>
    </xf>
    <xf numFmtId="0" fontId="104" fillId="6" borderId="68" xfId="0" applyFont="1" applyFill="1" applyBorder="1" applyAlignment="1">
      <alignment horizontal="center" vertical="center" textRotation="135" wrapText="1" readingOrder="1"/>
    </xf>
    <xf numFmtId="0" fontId="104" fillId="55" borderId="68" xfId="0" applyFont="1" applyFill="1" applyBorder="1" applyAlignment="1">
      <alignment horizontal="center" vertical="center" textRotation="135" wrapText="1" readingOrder="1"/>
    </xf>
    <xf numFmtId="0" fontId="104" fillId="56" borderId="68" xfId="0" applyFont="1" applyFill="1" applyBorder="1" applyAlignment="1">
      <alignment horizontal="center" vertical="center" textRotation="135" wrapText="1" readingOrder="1"/>
    </xf>
    <xf numFmtId="0" fontId="104" fillId="56" borderId="43" xfId="0" applyFont="1" applyFill="1" applyBorder="1" applyAlignment="1">
      <alignment horizontal="center" vertical="center" textRotation="135" wrapText="1" readingOrder="1"/>
    </xf>
    <xf numFmtId="0" fontId="104" fillId="57" borderId="69" xfId="0" applyFont="1" applyFill="1" applyBorder="1" applyAlignment="1">
      <alignment horizontal="center" vertical="center" textRotation="135" wrapText="1" readingOrder="1"/>
    </xf>
    <xf numFmtId="0" fontId="104" fillId="57" borderId="70" xfId="0" applyFont="1" applyFill="1" applyBorder="1" applyAlignment="1">
      <alignment horizontal="center" vertical="center" textRotation="135" wrapText="1" readingOrder="1"/>
    </xf>
    <xf numFmtId="0" fontId="104" fillId="57" borderId="71" xfId="0" applyFont="1" applyFill="1" applyBorder="1" applyAlignment="1">
      <alignment horizontal="center" vertical="center" textRotation="135" wrapText="1" readingOrder="1"/>
    </xf>
    <xf numFmtId="0" fontId="104" fillId="58" borderId="51" xfId="0" applyFont="1" applyFill="1" applyBorder="1" applyAlignment="1">
      <alignment horizontal="center" vertical="center" textRotation="135" wrapText="1" readingOrder="1"/>
    </xf>
    <xf numFmtId="0" fontId="104" fillId="58" borderId="68" xfId="0" applyFont="1" applyFill="1" applyBorder="1" applyAlignment="1">
      <alignment horizontal="center" vertical="center" textRotation="135" wrapText="1" readingOrder="1"/>
    </xf>
    <xf numFmtId="0" fontId="104" fillId="18" borderId="68" xfId="0" applyFont="1" applyFill="1" applyBorder="1" applyAlignment="1">
      <alignment horizontal="center" vertical="center" textRotation="135" wrapText="1" readingOrder="1"/>
    </xf>
    <xf numFmtId="0" fontId="104" fillId="18" borderId="43" xfId="0" applyFont="1" applyFill="1" applyBorder="1" applyAlignment="1">
      <alignment horizontal="center" vertical="center" textRotation="135" wrapText="1" readingOrder="1"/>
    </xf>
    <xf numFmtId="0" fontId="104" fillId="0" borderId="0" xfId="0" applyFont="1" applyAlignment="1">
      <alignment vertical="center" textRotation="135"/>
    </xf>
    <xf numFmtId="0" fontId="0" fillId="0" borderId="41" xfId="0" applyBorder="1" applyAlignment="1">
      <alignment vertical="center" readingOrder="1"/>
    </xf>
    <xf numFmtId="0" fontId="0" fillId="0" borderId="2" xfId="0" applyBorder="1" applyAlignment="1">
      <alignment vertical="center" wrapText="1" readingOrder="1"/>
    </xf>
    <xf numFmtId="0" fontId="0" fillId="0" borderId="2" xfId="0" applyBorder="1" applyAlignment="1">
      <alignment horizontal="center" wrapText="1" readingOrder="1"/>
    </xf>
    <xf numFmtId="0" fontId="0" fillId="48" borderId="2" xfId="0" applyFill="1" applyBorder="1" applyAlignment="1">
      <alignment vertical="center" wrapText="1" readingOrder="1"/>
    </xf>
    <xf numFmtId="0" fontId="0" fillId="27" borderId="2" xfId="0" applyFill="1" applyBorder="1" applyAlignment="1">
      <alignment vertical="center" wrapText="1" readingOrder="1"/>
    </xf>
    <xf numFmtId="0" fontId="0" fillId="0" borderId="40" xfId="0" applyBorder="1" applyAlignment="1">
      <alignment vertical="center" wrapText="1" readingOrder="1"/>
    </xf>
    <xf numFmtId="0" fontId="0" fillId="0" borderId="6" xfId="0" applyBorder="1" applyAlignment="1">
      <alignment horizontal="center" wrapText="1" readingOrder="1"/>
    </xf>
    <xf numFmtId="0" fontId="0" fillId="0" borderId="7" xfId="0" applyBorder="1" applyAlignment="1">
      <alignment horizontal="center" wrapText="1" readingOrder="1"/>
    </xf>
    <xf numFmtId="0" fontId="0" fillId="0" borderId="8" xfId="0" applyBorder="1" applyAlignment="1">
      <alignment horizontal="center" wrapText="1" readingOrder="1"/>
    </xf>
    <xf numFmtId="0" fontId="0" fillId="0" borderId="41" xfId="0" applyBorder="1" applyAlignment="1">
      <alignment vertical="center" wrapText="1" readingOrder="1"/>
    </xf>
    <xf numFmtId="9" fontId="0" fillId="0" borderId="2" xfId="0" applyNumberFormat="1" applyBorder="1" applyAlignment="1">
      <alignment vertical="center" wrapText="1" readingOrder="1"/>
    </xf>
    <xf numFmtId="10" fontId="0" fillId="0" borderId="2" xfId="0" applyNumberFormat="1" applyBorder="1" applyAlignment="1">
      <alignment vertical="center" wrapText="1" readingOrder="1"/>
    </xf>
    <xf numFmtId="6" fontId="0" fillId="0" borderId="2" xfId="0" applyNumberFormat="1" applyBorder="1" applyAlignment="1">
      <alignment vertical="center" wrapText="1" readingOrder="1"/>
    </xf>
    <xf numFmtId="0" fontId="0" fillId="0" borderId="2" xfId="0" applyBorder="1" applyAlignment="1">
      <alignment horizontal="center" vertical="center" wrapText="1" readingOrder="1"/>
    </xf>
    <xf numFmtId="10" fontId="0" fillId="0" borderId="2" xfId="0" applyNumberFormat="1" applyBorder="1" applyAlignment="1">
      <alignment horizontal="center" vertical="center" wrapText="1" readingOrder="1"/>
    </xf>
    <xf numFmtId="6" fontId="0" fillId="0" borderId="2" xfId="0" applyNumberFormat="1" applyBorder="1" applyAlignment="1">
      <alignment horizontal="center" vertical="center" wrapText="1" readingOrder="1"/>
    </xf>
    <xf numFmtId="9" fontId="0" fillId="0" borderId="2" xfId="0" applyNumberFormat="1" applyBorder="1" applyAlignment="1">
      <alignment horizontal="center" vertical="center" wrapText="1" readingOrder="1"/>
    </xf>
    <xf numFmtId="0" fontId="0" fillId="0" borderId="2" xfId="0" applyBorder="1" applyAlignment="1">
      <alignment vertical="center" readingOrder="1"/>
    </xf>
    <xf numFmtId="0" fontId="20" fillId="0" borderId="2" xfId="10" applyBorder="1" applyAlignment="1">
      <alignment horizontal="center" vertical="center" readingOrder="1"/>
    </xf>
    <xf numFmtId="16" fontId="0" fillId="0" borderId="2" xfId="0" applyNumberFormat="1" applyBorder="1" applyAlignment="1">
      <alignment horizontal="center" vertical="center" wrapText="1" readingOrder="1"/>
    </xf>
    <xf numFmtId="0" fontId="0" fillId="0" borderId="40" xfId="0" applyBorder="1" applyAlignment="1">
      <alignment horizontal="center" vertical="center" wrapText="1" readingOrder="1"/>
    </xf>
    <xf numFmtId="0" fontId="69" fillId="59" borderId="72" xfId="0" applyFont="1" applyFill="1" applyBorder="1" applyAlignment="1">
      <alignment horizontal="center" vertical="center" wrapText="1" readingOrder="1"/>
    </xf>
    <xf numFmtId="0" fontId="69" fillId="59" borderId="53" xfId="0" applyFont="1" applyFill="1" applyBorder="1" applyAlignment="1">
      <alignment horizontal="center" vertical="center" wrapText="1" readingOrder="1"/>
    </xf>
    <xf numFmtId="0" fontId="69" fillId="59" borderId="54" xfId="0" applyFont="1" applyFill="1" applyBorder="1" applyAlignment="1">
      <alignment horizontal="center" vertical="center" wrapText="1" readingOrder="1"/>
    </xf>
    <xf numFmtId="0" fontId="0" fillId="0" borderId="41" xfId="0" applyBorder="1" applyAlignment="1">
      <alignment horizontal="center" vertical="center" wrapText="1"/>
    </xf>
    <xf numFmtId="0" fontId="0" fillId="51" borderId="2" xfId="0" applyFill="1" applyBorder="1" applyAlignment="1">
      <alignment horizontal="center" vertical="center" wrapText="1" readingOrder="1"/>
    </xf>
    <xf numFmtId="0" fontId="0" fillId="46" borderId="2" xfId="0" applyFill="1" applyBorder="1" applyAlignment="1">
      <alignment horizontal="center" vertical="center" wrapText="1" readingOrder="1"/>
    </xf>
    <xf numFmtId="9" fontId="69" fillId="0" borderId="2" xfId="0" applyNumberFormat="1" applyFont="1" applyBorder="1" applyAlignment="1">
      <alignment horizontal="left" vertical="top" wrapText="1" readingOrder="1"/>
    </xf>
    <xf numFmtId="9" fontId="104" fillId="0" borderId="40" xfId="0" applyNumberFormat="1" applyFont="1" applyBorder="1" applyAlignment="1">
      <alignment horizontal="center" vertical="center" wrapText="1" readingOrder="1"/>
    </xf>
    <xf numFmtId="0" fontId="0" fillId="8" borderId="2" xfId="0" applyFill="1" applyBorder="1" applyAlignment="1">
      <alignment vertical="center" wrapText="1" readingOrder="1"/>
    </xf>
    <xf numFmtId="0" fontId="0" fillId="0" borderId="40" xfId="0" applyBorder="1" applyAlignment="1">
      <alignment vertical="center" wrapText="1"/>
    </xf>
    <xf numFmtId="0" fontId="0" fillId="0" borderId="9" xfId="0" applyBorder="1" applyAlignment="1">
      <alignment horizontal="center" wrapText="1" readingOrder="1"/>
    </xf>
    <xf numFmtId="0" fontId="0" fillId="0" borderId="0" xfId="0" applyBorder="1" applyAlignment="1">
      <alignment horizontal="center" wrapText="1" readingOrder="1"/>
    </xf>
    <xf numFmtId="0" fontId="0" fillId="0" borderId="10" xfId="0" applyBorder="1" applyAlignment="1">
      <alignment horizontal="center" wrapText="1" readingOrder="1"/>
    </xf>
    <xf numFmtId="3" fontId="0" fillId="0" borderId="41" xfId="0" applyNumberFormat="1" applyBorder="1" applyAlignment="1">
      <alignment vertical="center" wrapText="1" readingOrder="1"/>
    </xf>
    <xf numFmtId="0" fontId="0" fillId="0" borderId="2" xfId="0" applyBorder="1">
      <alignment vertical="center"/>
    </xf>
    <xf numFmtId="0" fontId="0" fillId="0" borderId="2" xfId="0" applyBorder="1" applyAlignment="1">
      <alignment horizontal="center" vertical="center"/>
    </xf>
    <xf numFmtId="0" fontId="0" fillId="0" borderId="40" xfId="0" applyBorder="1" applyAlignment="1">
      <alignment horizontal="center" vertical="center" wrapText="1"/>
    </xf>
    <xf numFmtId="0" fontId="69" fillId="59" borderId="56" xfId="0" applyFont="1" applyFill="1" applyBorder="1" applyAlignment="1">
      <alignment horizontal="center" vertical="center" wrapText="1" readingOrder="1"/>
    </xf>
    <xf numFmtId="0" fontId="69" fillId="59" borderId="2" xfId="0" applyFont="1" applyFill="1" applyBorder="1" applyAlignment="1">
      <alignment horizontal="center" vertical="center" wrapText="1" readingOrder="1"/>
    </xf>
    <xf numFmtId="0" fontId="69" fillId="59" borderId="55" xfId="0" applyFont="1" applyFill="1" applyBorder="1" applyAlignment="1">
      <alignment horizontal="center" vertical="center" wrapText="1" readingOrder="1"/>
    </xf>
    <xf numFmtId="0" fontId="0" fillId="46" borderId="41" xfId="0" applyFill="1" applyBorder="1" applyAlignment="1">
      <alignment horizontal="center" vertical="center" wrapText="1" readingOrder="1"/>
    </xf>
    <xf numFmtId="0" fontId="69" fillId="0" borderId="2" xfId="0" applyFont="1" applyBorder="1" applyAlignment="1">
      <alignment horizontal="left" vertical="top" wrapText="1"/>
    </xf>
    <xf numFmtId="0" fontId="0" fillId="60" borderId="2" xfId="0" applyFill="1" applyBorder="1" applyAlignment="1">
      <alignment vertical="center" wrapText="1" readingOrder="1"/>
    </xf>
    <xf numFmtId="0" fontId="0" fillId="0" borderId="2" xfId="0" applyBorder="1" applyAlignment="1">
      <alignment vertical="center" wrapText="1"/>
    </xf>
    <xf numFmtId="0" fontId="74" fillId="48" borderId="56" xfId="0" applyFont="1" applyFill="1" applyBorder="1" applyAlignment="1">
      <alignment horizontal="center" vertical="center" wrapText="1" readingOrder="1"/>
    </xf>
    <xf numFmtId="0" fontId="74" fillId="48" borderId="2" xfId="0" applyFont="1" applyFill="1" applyBorder="1" applyAlignment="1">
      <alignment horizontal="center" vertical="center" wrapText="1" readingOrder="1"/>
    </xf>
    <xf numFmtId="0" fontId="74" fillId="48" borderId="55" xfId="0" applyFont="1" applyFill="1" applyBorder="1" applyAlignment="1">
      <alignment horizontal="center" vertical="center" wrapText="1" readingOrder="1"/>
    </xf>
    <xf numFmtId="0" fontId="0" fillId="41" borderId="2" xfId="0" applyFill="1" applyBorder="1" applyAlignment="1">
      <alignment vertical="center" wrapText="1" readingOrder="1"/>
    </xf>
    <xf numFmtId="3" fontId="0" fillId="0" borderId="2" xfId="0" applyNumberFormat="1" applyBorder="1" applyAlignment="1">
      <alignment horizontal="center" vertical="center" wrapText="1" readingOrder="1"/>
    </xf>
    <xf numFmtId="0" fontId="69" fillId="61" borderId="2" xfId="0" applyFont="1" applyFill="1" applyBorder="1" applyAlignment="1">
      <alignment horizontal="center" vertical="center" wrapText="1" readingOrder="1"/>
    </xf>
    <xf numFmtId="0" fontId="69" fillId="61" borderId="56" xfId="0" applyFont="1" applyFill="1" applyBorder="1" applyAlignment="1">
      <alignment horizontal="center" vertical="center" wrapText="1" readingOrder="1"/>
    </xf>
    <xf numFmtId="0" fontId="69" fillId="61" borderId="55" xfId="0" applyFont="1" applyFill="1" applyBorder="1" applyAlignment="1">
      <alignment horizontal="center" vertical="center" wrapText="1" readingOrder="1"/>
    </xf>
    <xf numFmtId="0" fontId="0" fillId="62" borderId="2" xfId="0" applyFill="1" applyBorder="1" applyAlignment="1">
      <alignment vertical="center" wrapText="1" readingOrder="1"/>
    </xf>
    <xf numFmtId="0" fontId="0" fillId="0" borderId="2" xfId="0" applyBorder="1" applyAlignment="1">
      <alignment horizontal="center" vertical="center" readingOrder="1"/>
    </xf>
    <xf numFmtId="0" fontId="0" fillId="0" borderId="0" xfId="0" applyBorder="1" applyAlignment="1">
      <alignment horizontal="center" wrapText="1"/>
    </xf>
    <xf numFmtId="0" fontId="104" fillId="0" borderId="40" xfId="0" applyFont="1" applyBorder="1" applyAlignment="1">
      <alignment horizontal="center" vertical="center" wrapText="1"/>
    </xf>
    <xf numFmtId="0" fontId="0" fillId="43" borderId="2" xfId="0" applyFill="1" applyBorder="1" applyAlignment="1">
      <alignment vertical="center" wrapText="1" readingOrder="1"/>
    </xf>
    <xf numFmtId="0" fontId="20" fillId="0" borderId="2" xfId="10" applyBorder="1" applyAlignment="1">
      <alignment horizontal="center" vertical="center"/>
    </xf>
    <xf numFmtId="0" fontId="0" fillId="0" borderId="10" xfId="0" applyBorder="1" applyAlignment="1">
      <alignment horizontal="center" wrapText="1"/>
    </xf>
    <xf numFmtId="0" fontId="0" fillId="45" borderId="2" xfId="0" applyFill="1" applyBorder="1" applyAlignment="1">
      <alignment vertical="center" wrapText="1" readingOrder="1"/>
    </xf>
    <xf numFmtId="0" fontId="69" fillId="0" borderId="2" xfId="0" applyFont="1" applyBorder="1" applyAlignment="1">
      <alignment horizontal="left" vertical="top" wrapText="1" readingOrder="1"/>
    </xf>
    <xf numFmtId="0" fontId="20" fillId="0" borderId="2" xfId="10" applyBorder="1" applyAlignment="1">
      <alignment horizontal="center" vertical="center" wrapText="1" readingOrder="1"/>
    </xf>
    <xf numFmtId="0" fontId="0" fillId="0" borderId="49" xfId="0" applyBorder="1" applyAlignment="1">
      <alignment vertical="center" readingOrder="1"/>
    </xf>
    <xf numFmtId="0" fontId="0" fillId="0" borderId="42" xfId="0" applyBorder="1" applyAlignment="1">
      <alignment vertical="center" wrapText="1" readingOrder="1"/>
    </xf>
    <xf numFmtId="0" fontId="0" fillId="0" borderId="42" xfId="0" applyBorder="1" applyAlignment="1">
      <alignment horizontal="center" wrapText="1" readingOrder="1"/>
    </xf>
    <xf numFmtId="0" fontId="0" fillId="48" borderId="42" xfId="0" applyFill="1" applyBorder="1" applyAlignment="1">
      <alignment vertical="center" wrapText="1" readingOrder="1"/>
    </xf>
    <xf numFmtId="0" fontId="0" fillId="0" borderId="48" xfId="0" applyBorder="1" applyAlignment="1">
      <alignment vertical="center" wrapText="1"/>
    </xf>
    <xf numFmtId="0" fontId="0" fillId="0" borderId="32" xfId="0" applyBorder="1" applyAlignment="1">
      <alignment horizontal="center" wrapText="1" readingOrder="1"/>
    </xf>
    <xf numFmtId="0" fontId="0" fillId="0" borderId="11" xfId="0" applyBorder="1" applyAlignment="1">
      <alignment horizontal="center" wrapText="1" readingOrder="1"/>
    </xf>
    <xf numFmtId="0" fontId="0" fillId="0" borderId="12" xfId="0" applyBorder="1" applyAlignment="1">
      <alignment horizontal="center" wrapText="1" readingOrder="1"/>
    </xf>
    <xf numFmtId="3" fontId="0" fillId="0" borderId="49" xfId="0" applyNumberFormat="1" applyBorder="1" applyAlignment="1">
      <alignment vertical="center" wrapText="1" readingOrder="1"/>
    </xf>
    <xf numFmtId="9" fontId="0" fillId="0" borderId="42" xfId="0" applyNumberFormat="1" applyBorder="1" applyAlignment="1">
      <alignment vertical="center" wrapText="1" readingOrder="1"/>
    </xf>
    <xf numFmtId="10" fontId="0" fillId="0" borderId="42" xfId="0" applyNumberFormat="1" applyBorder="1" applyAlignment="1">
      <alignment vertical="center" wrapText="1" readingOrder="1"/>
    </xf>
    <xf numFmtId="6" fontId="0" fillId="0" borderId="42" xfId="0" applyNumberFormat="1" applyBorder="1" applyAlignment="1">
      <alignment vertical="center" wrapText="1" readingOrder="1"/>
    </xf>
    <xf numFmtId="0" fontId="0" fillId="0" borderId="42" xfId="0" applyBorder="1" applyAlignment="1">
      <alignment horizontal="center" vertical="center" wrapText="1" readingOrder="1"/>
    </xf>
    <xf numFmtId="10" fontId="0" fillId="0" borderId="42" xfId="0" applyNumberFormat="1" applyBorder="1" applyAlignment="1">
      <alignment horizontal="center" vertical="center" wrapText="1" readingOrder="1"/>
    </xf>
    <xf numFmtId="6" fontId="0" fillId="0" borderId="42" xfId="0" applyNumberFormat="1" applyBorder="1" applyAlignment="1">
      <alignment horizontal="center" vertical="center" wrapText="1" readingOrder="1"/>
    </xf>
    <xf numFmtId="9" fontId="0" fillId="0" borderId="42" xfId="0" applyNumberFormat="1" applyBorder="1" applyAlignment="1">
      <alignment horizontal="center" vertical="center" wrapText="1" readingOrder="1"/>
    </xf>
    <xf numFmtId="0" fontId="0" fillId="0" borderId="42" xfId="0" applyBorder="1">
      <alignment vertical="center"/>
    </xf>
    <xf numFmtId="0" fontId="0" fillId="0" borderId="42" xfId="0" applyBorder="1" applyAlignment="1">
      <alignment horizontal="center" vertical="center"/>
    </xf>
    <xf numFmtId="3" fontId="0" fillId="0" borderId="42" xfId="0" applyNumberFormat="1" applyBorder="1" applyAlignment="1">
      <alignment horizontal="center" vertical="center" wrapText="1" readingOrder="1"/>
    </xf>
    <xf numFmtId="16" fontId="0" fillId="0" borderId="42" xfId="0" applyNumberFormat="1" applyBorder="1" applyAlignment="1">
      <alignment horizontal="center" vertical="center" wrapText="1" readingOrder="1"/>
    </xf>
    <xf numFmtId="0" fontId="0" fillId="0" borderId="48" xfId="0" applyBorder="1" applyAlignment="1">
      <alignment horizontal="center" vertical="center" wrapText="1"/>
    </xf>
    <xf numFmtId="0" fontId="69" fillId="59" borderId="57" xfId="0" applyFont="1" applyFill="1" applyBorder="1" applyAlignment="1">
      <alignment horizontal="center" vertical="center" wrapText="1" readingOrder="1"/>
    </xf>
    <xf numFmtId="0" fontId="69" fillId="59" borderId="58" xfId="0" applyFont="1" applyFill="1" applyBorder="1" applyAlignment="1">
      <alignment horizontal="center" vertical="center" wrapText="1" readingOrder="1"/>
    </xf>
    <xf numFmtId="0" fontId="69" fillId="59" borderId="59" xfId="0" applyFont="1" applyFill="1" applyBorder="1" applyAlignment="1">
      <alignment horizontal="center" vertical="center" wrapText="1" readingOrder="1"/>
    </xf>
    <xf numFmtId="0" fontId="0" fillId="0" borderId="49" xfId="0" applyBorder="1" applyAlignment="1">
      <alignment horizontal="center" vertical="center" wrapText="1"/>
    </xf>
    <xf numFmtId="0" fontId="0" fillId="51" borderId="42" xfId="0" applyFill="1" applyBorder="1" applyAlignment="1">
      <alignment horizontal="center" vertical="center" wrapText="1" readingOrder="1"/>
    </xf>
    <xf numFmtId="0" fontId="0" fillId="46" borderId="42" xfId="0" applyFill="1" applyBorder="1" applyAlignment="1">
      <alignment horizontal="center" vertical="center" wrapText="1" readingOrder="1"/>
    </xf>
    <xf numFmtId="9" fontId="69" fillId="0" borderId="42" xfId="0" applyNumberFormat="1" applyFont="1" applyBorder="1" applyAlignment="1">
      <alignment horizontal="left" vertical="top" wrapText="1" readingOrder="1"/>
    </xf>
    <xf numFmtId="9" fontId="104" fillId="0" borderId="48" xfId="0" applyNumberFormat="1" applyFont="1" applyBorder="1" applyAlignment="1">
      <alignment horizontal="center" vertical="center" wrapText="1" readingOrder="1"/>
    </xf>
    <xf numFmtId="0" fontId="104" fillId="0" borderId="0" xfId="0" applyFont="1" applyAlignment="1">
      <alignment horizontal="center"/>
    </xf>
    <xf numFmtId="0" fontId="0" fillId="51" borderId="44" xfId="0" applyFill="1" applyBorder="1" applyAlignment="1">
      <alignment vertical="center" wrapText="1" readingOrder="1"/>
    </xf>
    <xf numFmtId="0" fontId="0" fillId="9" borderId="45" xfId="0" applyFill="1" applyBorder="1" applyAlignment="1">
      <alignment horizontal="left" vertical="top" wrapText="1" readingOrder="1"/>
    </xf>
    <xf numFmtId="0" fontId="0" fillId="57" borderId="46" xfId="0" applyFill="1" applyBorder="1" applyAlignment="1">
      <alignment horizontal="left" vertical="top" wrapText="1" readingOrder="1"/>
    </xf>
    <xf numFmtId="0" fontId="0" fillId="50" borderId="72" xfId="0" applyFill="1" applyBorder="1" applyAlignment="1">
      <alignment horizontal="left" vertical="top" wrapText="1" readingOrder="1"/>
    </xf>
    <xf numFmtId="0" fontId="0" fillId="6" borderId="53" xfId="0" applyFill="1" applyBorder="1" applyAlignment="1">
      <alignment horizontal="left" vertical="top" wrapText="1" readingOrder="1"/>
    </xf>
    <xf numFmtId="0" fontId="0" fillId="54" borderId="54" xfId="0" applyFill="1" applyBorder="1" applyAlignment="1">
      <alignment horizontal="left" vertical="top" wrapText="1" readingOrder="1"/>
    </xf>
    <xf numFmtId="0" fontId="0" fillId="50" borderId="56" xfId="0" applyFill="1" applyBorder="1" applyAlignment="1">
      <alignment horizontal="left" vertical="top" wrapText="1" readingOrder="1"/>
    </xf>
    <xf numFmtId="0" fontId="0" fillId="6" borderId="2" xfId="0" applyFill="1" applyBorder="1" applyAlignment="1">
      <alignment horizontal="left" vertical="top" wrapText="1" readingOrder="1"/>
    </xf>
    <xf numFmtId="0" fontId="0" fillId="54" borderId="55" xfId="0" applyFill="1" applyBorder="1" applyAlignment="1">
      <alignment horizontal="left" vertical="top" wrapText="1" readingOrder="1"/>
    </xf>
    <xf numFmtId="0" fontId="0" fillId="54" borderId="55" xfId="0" applyFill="1" applyBorder="1" applyAlignment="1">
      <alignment horizontal="left" vertical="top" wrapText="1"/>
    </xf>
    <xf numFmtId="0" fontId="0" fillId="6" borderId="2" xfId="0" applyFill="1" applyBorder="1" applyAlignment="1">
      <alignment horizontal="left" vertical="top" wrapText="1"/>
    </xf>
    <xf numFmtId="0" fontId="0" fillId="50" borderId="57" xfId="0" applyFill="1" applyBorder="1" applyAlignment="1">
      <alignment horizontal="left" vertical="top" wrapText="1" readingOrder="1"/>
    </xf>
    <xf numFmtId="0" fontId="0" fillId="6" borderId="58" xfId="0" applyFill="1" applyBorder="1" applyAlignment="1">
      <alignment horizontal="left" vertical="top" wrapText="1" readingOrder="1"/>
    </xf>
    <xf numFmtId="0" fontId="0" fillId="54" borderId="59" xfId="0" applyFill="1" applyBorder="1" applyAlignment="1">
      <alignment horizontal="left" vertical="top" wrapText="1"/>
    </xf>
    <xf numFmtId="0" fontId="11" fillId="0" borderId="0" xfId="0" applyFont="1" applyBorder="1" applyAlignment="1">
      <alignment horizontal="right" vertical="center"/>
    </xf>
    <xf numFmtId="0" fontId="56" fillId="0" borderId="0" xfId="0" applyFont="1" applyBorder="1" applyAlignment="1">
      <alignment horizontal="center" vertical="center"/>
    </xf>
    <xf numFmtId="0" fontId="11" fillId="63" borderId="9" xfId="0" applyFont="1" applyFill="1" applyBorder="1">
      <alignment vertical="center"/>
    </xf>
    <xf numFmtId="0" fontId="7" fillId="27" borderId="0" xfId="0" applyFont="1" applyFill="1" applyBorder="1" applyAlignment="1">
      <alignment horizontal="left" vertical="center"/>
    </xf>
    <xf numFmtId="0" fontId="53" fillId="0" borderId="6" xfId="0" applyFont="1" applyBorder="1">
      <alignment vertical="center"/>
    </xf>
    <xf numFmtId="0" fontId="53" fillId="0" borderId="7" xfId="0" applyFont="1" applyBorder="1">
      <alignment vertical="center"/>
    </xf>
    <xf numFmtId="0" fontId="53" fillId="8" borderId="7" xfId="0" applyFont="1" applyFill="1" applyBorder="1" applyAlignment="1">
      <alignment vertical="center"/>
    </xf>
    <xf numFmtId="0" fontId="0" fillId="0" borderId="32" xfId="0" applyBorder="1">
      <alignment vertical="center"/>
    </xf>
    <xf numFmtId="0" fontId="0" fillId="0" borderId="0" xfId="0" applyAlignment="1">
      <alignment horizontal="center"/>
    </xf>
    <xf numFmtId="0" fontId="0" fillId="0" borderId="2" xfId="0" applyBorder="1" applyAlignment="1">
      <alignment horizontal="center" vertical="center" wrapText="1"/>
    </xf>
    <xf numFmtId="0" fontId="0" fillId="0" borderId="42" xfId="0" applyBorder="1" applyAlignment="1">
      <alignment horizontal="center" vertical="center" wrapText="1"/>
    </xf>
    <xf numFmtId="0" fontId="0" fillId="0" borderId="0" xfId="0" applyAlignment="1">
      <alignment horizontal="center" wrapText="1"/>
    </xf>
    <xf numFmtId="0" fontId="0" fillId="0" borderId="0" xfId="0" applyAlignment="1">
      <alignment horizontal="center" vertical="center"/>
    </xf>
    <xf numFmtId="0" fontId="108" fillId="0" borderId="0" xfId="0" applyFont="1" applyBorder="1">
      <alignment vertical="center"/>
    </xf>
    <xf numFmtId="1" fontId="11" fillId="0" borderId="11" xfId="0" applyNumberFormat="1" applyFont="1" applyBorder="1">
      <alignment vertical="center"/>
    </xf>
    <xf numFmtId="0" fontId="25" fillId="41" borderId="0" xfId="0" applyFont="1" applyFill="1" applyBorder="1" applyAlignment="1">
      <alignment horizontal="center" vertical="center"/>
    </xf>
    <xf numFmtId="0" fontId="25" fillId="41" borderId="0" xfId="0" applyFont="1" applyFill="1">
      <alignment vertical="center"/>
    </xf>
    <xf numFmtId="0" fontId="0" fillId="47" borderId="0" xfId="0" applyFill="1" applyBorder="1" applyAlignment="1">
      <alignment horizontal="center" vertical="center"/>
    </xf>
    <xf numFmtId="0" fontId="0" fillId="51" borderId="0" xfId="0" applyFill="1" applyBorder="1" applyAlignment="1">
      <alignment horizontal="center" vertical="center"/>
    </xf>
    <xf numFmtId="0" fontId="0" fillId="41" borderId="0" xfId="0" applyFill="1" applyBorder="1" applyAlignment="1">
      <alignment horizontal="center" vertical="center"/>
    </xf>
    <xf numFmtId="49" fontId="53" fillId="0" borderId="29" xfId="0" applyNumberFormat="1" applyFont="1" applyBorder="1" applyAlignment="1">
      <alignment horizontal="right" vertical="center"/>
    </xf>
    <xf numFmtId="0" fontId="25" fillId="0" borderId="0" xfId="0" applyFont="1" applyAlignment="1">
      <alignment horizontal="left" vertical="center" wrapText="1"/>
    </xf>
    <xf numFmtId="0" fontId="14" fillId="0" borderId="2" xfId="20" applyFont="1" applyBorder="1"/>
    <xf numFmtId="0" fontId="59" fillId="28" borderId="0" xfId="30" applyAlignment="1">
      <alignment horizontal="center"/>
    </xf>
    <xf numFmtId="0" fontId="22" fillId="47" borderId="0" xfId="12" applyFill="1" applyAlignment="1">
      <alignment vertical="center"/>
    </xf>
    <xf numFmtId="2" fontId="53" fillId="0" borderId="27" xfId="0" applyNumberFormat="1" applyFont="1" applyBorder="1" applyAlignment="1">
      <alignment horizontal="right" vertical="center"/>
    </xf>
    <xf numFmtId="0" fontId="11" fillId="63" borderId="32" xfId="0" applyFont="1" applyFill="1" applyBorder="1">
      <alignment vertical="center"/>
    </xf>
    <xf numFmtId="0" fontId="11" fillId="7" borderId="29" xfId="0" applyFont="1" applyFill="1" applyBorder="1">
      <alignment vertical="center"/>
    </xf>
    <xf numFmtId="0" fontId="108" fillId="0" borderId="6" xfId="0" applyFont="1" applyBorder="1">
      <alignment vertical="center"/>
    </xf>
    <xf numFmtId="0" fontId="108" fillId="0" borderId="8" xfId="0" applyFont="1" applyBorder="1">
      <alignment vertical="center"/>
    </xf>
    <xf numFmtId="0" fontId="108" fillId="0" borderId="9" xfId="0" applyFont="1" applyBorder="1">
      <alignment vertical="center"/>
    </xf>
    <xf numFmtId="2" fontId="108" fillId="0" borderId="10" xfId="63" applyNumberFormat="1" applyFont="1" applyBorder="1" applyAlignment="1">
      <alignment vertical="center"/>
    </xf>
    <xf numFmtId="0" fontId="108" fillId="0" borderId="32" xfId="0" applyFont="1" applyBorder="1">
      <alignment vertical="center"/>
    </xf>
    <xf numFmtId="2" fontId="108" fillId="0" borderId="12" xfId="63" applyNumberFormat="1" applyFont="1" applyBorder="1" applyAlignment="1">
      <alignment vertical="center"/>
    </xf>
    <xf numFmtId="0" fontId="0" fillId="0" borderId="59" xfId="0" applyBorder="1" applyAlignment="1"/>
    <xf numFmtId="0" fontId="0" fillId="0" borderId="58" xfId="0" applyBorder="1" applyAlignment="1"/>
    <xf numFmtId="0" fontId="113" fillId="0" borderId="57" xfId="0" applyFont="1" applyBorder="1" applyAlignment="1"/>
    <xf numFmtId="0" fontId="115" fillId="0" borderId="55" xfId="0" applyFont="1" applyBorder="1" applyAlignment="1"/>
    <xf numFmtId="0" fontId="115" fillId="0" borderId="2" xfId="0" applyFont="1" applyBorder="1" applyAlignment="1"/>
    <xf numFmtId="0" fontId="116" fillId="0" borderId="56" xfId="0" applyFont="1" applyBorder="1" applyAlignment="1">
      <alignment vertical="center" wrapText="1"/>
    </xf>
    <xf numFmtId="0" fontId="116" fillId="0" borderId="75" xfId="0" applyFont="1" applyBorder="1" applyAlignment="1">
      <alignment vertical="center" wrapText="1"/>
    </xf>
    <xf numFmtId="0" fontId="116" fillId="0" borderId="74" xfId="0" applyFont="1" applyBorder="1" applyAlignment="1">
      <alignment vertical="center" wrapText="1"/>
    </xf>
    <xf numFmtId="0" fontId="118" fillId="0" borderId="55" xfId="0" applyFont="1" applyBorder="1" applyAlignment="1"/>
    <xf numFmtId="0" fontId="118" fillId="0" borderId="2" xfId="0" applyFont="1" applyBorder="1" applyAlignment="1"/>
    <xf numFmtId="0" fontId="119" fillId="64" borderId="57" xfId="0" applyFont="1" applyFill="1" applyBorder="1" applyAlignment="1"/>
    <xf numFmtId="0" fontId="0" fillId="0" borderId="55" xfId="0" applyBorder="1" applyAlignment="1"/>
    <xf numFmtId="0" fontId="113" fillId="0" borderId="75" xfId="0" applyFont="1" applyBorder="1" applyAlignment="1"/>
    <xf numFmtId="0" fontId="113" fillId="0" borderId="74" xfId="0" applyFont="1" applyBorder="1" applyAlignment="1"/>
    <xf numFmtId="0" fontId="113" fillId="0" borderId="76" xfId="0" applyFont="1" applyBorder="1" applyAlignment="1"/>
    <xf numFmtId="0" fontId="118" fillId="0" borderId="41" xfId="0" applyFont="1" applyBorder="1" applyAlignment="1"/>
    <xf numFmtId="0" fontId="113" fillId="0" borderId="9" xfId="0" applyFont="1" applyBorder="1" applyAlignment="1"/>
    <xf numFmtId="0" fontId="113" fillId="0" borderId="56" xfId="0" applyFont="1" applyBorder="1" applyAlignment="1"/>
    <xf numFmtId="0" fontId="119" fillId="64" borderId="77" xfId="0" applyFont="1" applyFill="1" applyBorder="1" applyAlignment="1"/>
    <xf numFmtId="0" fontId="113" fillId="0" borderId="78" xfId="0" applyFont="1" applyBorder="1" applyAlignment="1"/>
    <xf numFmtId="0" fontId="0" fillId="65" borderId="2" xfId="0" applyFill="1" applyBorder="1" applyAlignment="1"/>
    <xf numFmtId="0" fontId="116" fillId="0" borderId="9" xfId="0" applyFont="1" applyBorder="1" applyAlignment="1"/>
    <xf numFmtId="0" fontId="113" fillId="0" borderId="56" xfId="0" applyFont="1" applyBorder="1" applyAlignment="1">
      <alignment wrapText="1"/>
    </xf>
    <xf numFmtId="0" fontId="118" fillId="0" borderId="54" xfId="0" applyFont="1" applyBorder="1" applyAlignment="1"/>
    <xf numFmtId="0" fontId="118" fillId="0" borderId="53" xfId="0" applyFont="1" applyBorder="1" applyAlignment="1"/>
    <xf numFmtId="0" fontId="119" fillId="64" borderId="79" xfId="0" applyFont="1" applyFill="1" applyBorder="1" applyAlignment="1"/>
    <xf numFmtId="0" fontId="119" fillId="0" borderId="71" xfId="0" applyFont="1" applyBorder="1" applyAlignment="1"/>
    <xf numFmtId="0" fontId="119" fillId="0" borderId="70" xfId="0" applyFont="1" applyBorder="1" applyAlignment="1"/>
    <xf numFmtId="0" fontId="113" fillId="0" borderId="6" xfId="0" applyFont="1" applyBorder="1" applyAlignment="1"/>
    <xf numFmtId="0" fontId="0" fillId="0" borderId="0" xfId="0" applyAlignment="1">
      <alignment horizontal="center" vertical="center"/>
    </xf>
    <xf numFmtId="0" fontId="0" fillId="66" borderId="2" xfId="0" applyFill="1" applyBorder="1">
      <alignment vertical="center"/>
    </xf>
    <xf numFmtId="0" fontId="0" fillId="66" borderId="68" xfId="0" applyFill="1" applyBorder="1">
      <alignment vertical="center"/>
    </xf>
    <xf numFmtId="0" fontId="123" fillId="0" borderId="0" xfId="0" applyFont="1" applyAlignment="1"/>
    <xf numFmtId="0" fontId="0" fillId="63" borderId="2" xfId="0" applyFill="1" applyBorder="1">
      <alignment vertical="center"/>
    </xf>
    <xf numFmtId="0" fontId="123" fillId="0" borderId="2" xfId="0" applyFont="1" applyBorder="1">
      <alignment vertical="center"/>
    </xf>
    <xf numFmtId="0" fontId="0" fillId="0" borderId="41" xfId="0" applyBorder="1">
      <alignment vertical="center"/>
    </xf>
    <xf numFmtId="16" fontId="0" fillId="0" borderId="2" xfId="0" applyNumberFormat="1" applyBorder="1">
      <alignment vertical="center"/>
    </xf>
    <xf numFmtId="0" fontId="0" fillId="54" borderId="0" xfId="0" applyFill="1" applyAlignment="1">
      <alignment horizontal="center" vertical="center"/>
    </xf>
    <xf numFmtId="16" fontId="0" fillId="63" borderId="2" xfId="0" applyNumberFormat="1" applyFill="1" applyBorder="1">
      <alignment vertical="center"/>
    </xf>
    <xf numFmtId="0" fontId="0" fillId="63" borderId="2" xfId="0" applyFill="1" applyBorder="1" applyAlignment="1">
      <alignment horizontal="center"/>
    </xf>
    <xf numFmtId="0" fontId="126" fillId="63" borderId="2" xfId="0" applyFont="1" applyFill="1" applyBorder="1" applyAlignment="1">
      <alignment horizontal="center" vertical="center"/>
    </xf>
    <xf numFmtId="0" fontId="104" fillId="0" borderId="2" xfId="0" applyFont="1" applyBorder="1" applyAlignment="1">
      <alignment horizontal="center" vertical="center"/>
    </xf>
    <xf numFmtId="14" fontId="104" fillId="0" borderId="2" xfId="0" applyNumberFormat="1" applyFont="1" applyBorder="1">
      <alignment vertical="center"/>
    </xf>
    <xf numFmtId="14" fontId="104" fillId="63" borderId="2" xfId="0" applyNumberFormat="1" applyFont="1" applyFill="1" applyBorder="1">
      <alignment vertical="center"/>
    </xf>
    <xf numFmtId="0" fontId="104" fillId="0" borderId="41" xfId="0" applyFont="1" applyBorder="1">
      <alignment vertical="center"/>
    </xf>
    <xf numFmtId="0" fontId="104" fillId="0" borderId="0" xfId="0" applyFont="1">
      <alignment vertical="center"/>
    </xf>
    <xf numFmtId="0" fontId="0" fillId="61" borderId="2" xfId="0" applyFill="1" applyBorder="1" applyAlignment="1">
      <alignment horizontal="center" vertical="center"/>
    </xf>
    <xf numFmtId="16" fontId="0" fillId="0" borderId="2" xfId="0" applyNumberFormat="1" applyBorder="1" applyAlignment="1">
      <alignment horizontal="center" vertical="center"/>
    </xf>
    <xf numFmtId="0" fontId="0" fillId="63" borderId="0" xfId="0" applyFill="1" applyAlignment="1"/>
    <xf numFmtId="9" fontId="112" fillId="28" borderId="0" xfId="9" applyFont="1" applyFill="1" applyAlignment="1">
      <alignment horizontal="center" vertical="center"/>
    </xf>
    <xf numFmtId="9" fontId="66" fillId="28" borderId="0" xfId="9" applyFont="1" applyFill="1" applyAlignment="1">
      <alignment horizontal="center" vertical="center"/>
    </xf>
    <xf numFmtId="9" fontId="68" fillId="28" borderId="31" xfId="30" applyNumberFormat="1" applyFont="1" applyBorder="1" applyAlignment="1">
      <alignment horizontal="center" vertical="center"/>
    </xf>
    <xf numFmtId="9" fontId="68" fillId="28" borderId="0" xfId="30" applyNumberFormat="1" applyFont="1" applyBorder="1" applyAlignment="1">
      <alignment horizontal="center" vertical="center"/>
    </xf>
    <xf numFmtId="0" fontId="109" fillId="28" borderId="5" xfId="30" applyFont="1" applyBorder="1" applyAlignment="1">
      <alignment horizontal="center" vertical="center"/>
    </xf>
    <xf numFmtId="0" fontId="59" fillId="28" borderId="5" xfId="30" applyBorder="1" applyAlignment="1">
      <alignment horizontal="center" vertical="center"/>
    </xf>
    <xf numFmtId="0" fontId="98" fillId="28" borderId="0" xfId="31" applyFont="1" applyFill="1" applyAlignment="1">
      <alignment horizontal="center" vertical="center"/>
    </xf>
    <xf numFmtId="9" fontId="66" fillId="28" borderId="0" xfId="9" applyFont="1" applyFill="1" applyAlignment="1">
      <alignment horizontal="right" vertical="center"/>
    </xf>
    <xf numFmtId="9" fontId="66" fillId="28" borderId="80" xfId="9" applyFont="1" applyFill="1" applyBorder="1" applyAlignment="1">
      <alignment horizontal="right" vertical="center"/>
    </xf>
    <xf numFmtId="0" fontId="122" fillId="28" borderId="27" xfId="30" applyFont="1" applyBorder="1" applyAlignment="1">
      <alignment horizontal="center" vertical="center"/>
    </xf>
    <xf numFmtId="0" fontId="11" fillId="0" borderId="0" xfId="0" applyFont="1" applyAlignment="1">
      <alignment horizontal="center" vertical="center"/>
    </xf>
    <xf numFmtId="0" fontId="19" fillId="0" borderId="2" xfId="0" applyFont="1" applyBorder="1" applyAlignment="1">
      <alignment horizontal="center" vertical="center"/>
    </xf>
    <xf numFmtId="0" fontId="19" fillId="0" borderId="0" xfId="0" applyFont="1" applyAlignment="1">
      <alignment horizontal="center" vertical="center"/>
    </xf>
    <xf numFmtId="0" fontId="19" fillId="0" borderId="40" xfId="0" applyFont="1" applyBorder="1" applyAlignment="1">
      <alignment horizontal="center" vertical="center"/>
    </xf>
    <xf numFmtId="0" fontId="19" fillId="0" borderId="27" xfId="0" applyFont="1" applyBorder="1" applyAlignment="1">
      <alignment horizontal="center" vertical="center"/>
    </xf>
    <xf numFmtId="0" fontId="19" fillId="0" borderId="41" xfId="0" applyFont="1" applyBorder="1" applyAlignment="1">
      <alignment horizontal="center" vertical="center"/>
    </xf>
    <xf numFmtId="0" fontId="101" fillId="2" borderId="2" xfId="0" applyFont="1" applyFill="1" applyBorder="1" applyAlignment="1">
      <alignment horizontal="center" vertical="center"/>
    </xf>
    <xf numFmtId="0" fontId="15" fillId="5" borderId="6" xfId="6" applyFill="1" applyBorder="1" applyAlignment="1">
      <alignment horizontal="center" vertical="center"/>
    </xf>
    <xf numFmtId="0" fontId="15" fillId="5" borderId="7" xfId="6" applyFill="1" applyBorder="1" applyAlignment="1">
      <alignment horizontal="center" vertical="center"/>
    </xf>
    <xf numFmtId="0" fontId="18" fillId="0" borderId="9" xfId="0" applyFont="1" applyBorder="1" applyAlignment="1">
      <alignment horizontal="center" vertical="center"/>
    </xf>
    <xf numFmtId="0" fontId="18" fillId="0" borderId="0" xfId="0" applyFont="1" applyBorder="1" applyAlignment="1">
      <alignment horizontal="center" vertical="center"/>
    </xf>
    <xf numFmtId="0" fontId="8" fillId="5" borderId="7" xfId="6" applyFont="1" applyFill="1" applyBorder="1" applyAlignment="1">
      <alignment horizontal="center" vertical="center"/>
    </xf>
    <xf numFmtId="0" fontId="8" fillId="5" borderId="8" xfId="6" applyFont="1" applyFill="1" applyBorder="1" applyAlignment="1">
      <alignment horizontal="center" vertical="center"/>
    </xf>
    <xf numFmtId="0" fontId="18" fillId="0" borderId="4" xfId="0" applyFont="1" applyBorder="1" applyAlignment="1">
      <alignment horizontal="center" vertical="center"/>
    </xf>
    <xf numFmtId="0" fontId="18" fillId="0" borderId="38" xfId="0" applyFont="1" applyBorder="1" applyAlignment="1">
      <alignment horizontal="center" vertical="center"/>
    </xf>
    <xf numFmtId="0" fontId="99" fillId="43" borderId="6" xfId="0" applyFont="1" applyFill="1" applyBorder="1" applyAlignment="1">
      <alignment horizontal="left" vertical="center" wrapText="1"/>
    </xf>
    <xf numFmtId="0" fontId="99" fillId="43" borderId="7" xfId="0" applyFont="1" applyFill="1" applyBorder="1" applyAlignment="1">
      <alignment horizontal="left" vertical="center" wrapText="1"/>
    </xf>
    <xf numFmtId="0" fontId="99" fillId="43" borderId="8" xfId="0" applyFont="1" applyFill="1" applyBorder="1" applyAlignment="1">
      <alignment horizontal="left" vertical="center" wrapText="1"/>
    </xf>
    <xf numFmtId="0" fontId="0" fillId="42" borderId="2" xfId="0" applyFill="1" applyBorder="1" applyAlignment="1">
      <alignment horizontal="center" vertical="center"/>
    </xf>
    <xf numFmtId="0" fontId="0" fillId="44" borderId="2" xfId="0" applyFill="1" applyBorder="1" applyAlignment="1">
      <alignment horizontal="center" vertical="center"/>
    </xf>
    <xf numFmtId="0" fontId="100" fillId="48" borderId="2" xfId="0" applyFont="1" applyFill="1" applyBorder="1" applyAlignment="1">
      <alignment horizontal="center" vertical="center" wrapText="1"/>
    </xf>
    <xf numFmtId="0" fontId="100" fillId="9" borderId="2" xfId="0" applyFont="1" applyFill="1" applyBorder="1" applyAlignment="1">
      <alignment horizontal="center" vertical="center" wrapText="1"/>
    </xf>
    <xf numFmtId="0" fontId="100" fillId="9" borderId="40" xfId="0" applyFont="1" applyFill="1" applyBorder="1" applyAlignment="1">
      <alignment horizontal="center" vertical="center" wrapText="1"/>
    </xf>
    <xf numFmtId="0" fontId="100" fillId="9" borderId="41" xfId="0" applyFont="1" applyFill="1" applyBorder="1" applyAlignment="1">
      <alignment horizontal="center" vertical="center" wrapText="1"/>
    </xf>
    <xf numFmtId="0" fontId="0" fillId="0" borderId="0" xfId="0" applyAlignment="1">
      <alignment horizontal="center"/>
    </xf>
    <xf numFmtId="0" fontId="0" fillId="0" borderId="30" xfId="0" applyBorder="1" applyAlignment="1">
      <alignment horizontal="center"/>
    </xf>
    <xf numFmtId="0" fontId="0" fillId="41" borderId="2" xfId="0" applyFill="1" applyBorder="1" applyAlignment="1">
      <alignment horizontal="center"/>
    </xf>
    <xf numFmtId="0" fontId="0" fillId="45" borderId="2" xfId="0" applyFill="1" applyBorder="1" applyAlignment="1">
      <alignment horizontal="center"/>
    </xf>
    <xf numFmtId="0" fontId="0" fillId="0" borderId="0" xfId="0" applyAlignment="1">
      <alignment horizontal="center" wrapText="1"/>
    </xf>
    <xf numFmtId="0" fontId="0" fillId="0" borderId="44" xfId="0" applyBorder="1" applyAlignment="1">
      <alignment horizontal="center"/>
    </xf>
    <xf numFmtId="0" fontId="0" fillId="0" borderId="45" xfId="0" applyBorder="1" applyAlignment="1">
      <alignment horizontal="center"/>
    </xf>
    <xf numFmtId="0" fontId="0" fillId="0" borderId="46" xfId="0" applyBorder="1" applyAlignment="1">
      <alignment horizontal="center"/>
    </xf>
    <xf numFmtId="0" fontId="0" fillId="0" borderId="2" xfId="0" applyBorder="1" applyAlignment="1">
      <alignment horizontal="center"/>
    </xf>
    <xf numFmtId="0" fontId="0" fillId="0" borderId="43" xfId="0" applyBorder="1" applyAlignment="1">
      <alignment horizontal="center"/>
    </xf>
    <xf numFmtId="0" fontId="0" fillId="0" borderId="5" xfId="0" applyBorder="1" applyAlignment="1">
      <alignment horizontal="center"/>
    </xf>
    <xf numFmtId="0" fontId="0" fillId="0" borderId="2" xfId="0" applyBorder="1" applyAlignment="1">
      <alignment horizontal="center" vertical="center" wrapText="1"/>
    </xf>
    <xf numFmtId="0" fontId="0" fillId="0" borderId="42" xfId="0" applyBorder="1" applyAlignment="1">
      <alignment horizontal="center" vertical="center" wrapText="1"/>
    </xf>
    <xf numFmtId="0" fontId="0" fillId="0" borderId="42" xfId="0" applyBorder="1" applyAlignment="1">
      <alignment horizontal="center"/>
    </xf>
    <xf numFmtId="0" fontId="0" fillId="0" borderId="47" xfId="0" applyBorder="1" applyAlignment="1">
      <alignment horizontal="center"/>
    </xf>
    <xf numFmtId="0" fontId="83" fillId="43" borderId="0" xfId="0" applyFont="1" applyFill="1" applyAlignment="1">
      <alignment horizontal="center"/>
    </xf>
    <xf numFmtId="0" fontId="0" fillId="46" borderId="2" xfId="0" applyFill="1" applyBorder="1" applyAlignment="1">
      <alignment horizontal="center"/>
    </xf>
    <xf numFmtId="0" fontId="0" fillId="47" borderId="2" xfId="0" applyFill="1" applyBorder="1" applyAlignment="1">
      <alignment horizontal="center"/>
    </xf>
    <xf numFmtId="0" fontId="100" fillId="48" borderId="40" xfId="0" applyFont="1" applyFill="1" applyBorder="1" applyAlignment="1">
      <alignment horizontal="center" vertical="center" wrapText="1"/>
    </xf>
    <xf numFmtId="0" fontId="100" fillId="48" borderId="27" xfId="0" applyFont="1" applyFill="1" applyBorder="1" applyAlignment="1">
      <alignment horizontal="center" vertical="center" wrapText="1"/>
    </xf>
    <xf numFmtId="0" fontId="100" fillId="48" borderId="41" xfId="0" applyFont="1" applyFill="1" applyBorder="1" applyAlignment="1">
      <alignment horizontal="center" vertical="center" wrapText="1"/>
    </xf>
    <xf numFmtId="0" fontId="0" fillId="0" borderId="30" xfId="0" applyBorder="1" applyAlignment="1">
      <alignment horizontal="center" vertical="center" wrapText="1"/>
    </xf>
    <xf numFmtId="0" fontId="0" fillId="0" borderId="0" xfId="0" applyAlignment="1">
      <alignment horizontal="center" vertical="center" wrapText="1"/>
    </xf>
    <xf numFmtId="0" fontId="51" fillId="0" borderId="0" xfId="27" applyFont="1" applyAlignment="1">
      <alignment horizontal="left" vertical="center"/>
    </xf>
    <xf numFmtId="0" fontId="14" fillId="0" borderId="2" xfId="20" applyFont="1" applyBorder="1" applyAlignment="1">
      <alignment horizontal="center"/>
    </xf>
    <xf numFmtId="0" fontId="92" fillId="0" borderId="48" xfId="20" applyFont="1" applyBorder="1" applyAlignment="1">
      <alignment horizontal="center" vertical="center"/>
    </xf>
    <xf numFmtId="0" fontId="92" fillId="0" borderId="30" xfId="20" applyFont="1" applyBorder="1" applyAlignment="1">
      <alignment horizontal="center" vertical="center"/>
    </xf>
    <xf numFmtId="0" fontId="92" fillId="0" borderId="49" xfId="20" applyFont="1" applyBorder="1" applyAlignment="1">
      <alignment horizontal="center" vertical="center"/>
    </xf>
    <xf numFmtId="0" fontId="92" fillId="0" borderId="50" xfId="20" applyFont="1" applyBorder="1" applyAlignment="1">
      <alignment horizontal="center" vertical="center"/>
    </xf>
    <xf numFmtId="0" fontId="92" fillId="0" borderId="0" xfId="20" applyFont="1" applyBorder="1" applyAlignment="1">
      <alignment horizontal="center" vertical="center"/>
    </xf>
    <xf numFmtId="0" fontId="92" fillId="0" borderId="47" xfId="20" applyFont="1" applyBorder="1" applyAlignment="1">
      <alignment horizontal="center" vertical="center"/>
    </xf>
    <xf numFmtId="0" fontId="92" fillId="0" borderId="43" xfId="20" applyFont="1" applyBorder="1" applyAlignment="1">
      <alignment horizontal="center" vertical="center"/>
    </xf>
    <xf numFmtId="0" fontId="92" fillId="0" borderId="5" xfId="20" applyFont="1" applyBorder="1" applyAlignment="1">
      <alignment horizontal="center" vertical="center"/>
    </xf>
    <xf numFmtId="0" fontId="92" fillId="0" borderId="51" xfId="20" applyFont="1" applyBorder="1" applyAlignment="1">
      <alignment horizontal="center" vertical="center"/>
    </xf>
    <xf numFmtId="0" fontId="106" fillId="0" borderId="73" xfId="20" applyFont="1" applyBorder="1" applyAlignment="1">
      <alignment horizontal="left" vertical="center"/>
    </xf>
    <xf numFmtId="0" fontId="106" fillId="0" borderId="0" xfId="20" applyFont="1" applyAlignment="1">
      <alignment horizontal="left" vertical="center"/>
    </xf>
    <xf numFmtId="0" fontId="106" fillId="0" borderId="73" xfId="20" applyFont="1" applyBorder="1" applyAlignment="1">
      <alignment horizontal="right" vertical="center"/>
    </xf>
    <xf numFmtId="0" fontId="106" fillId="0" borderId="0" xfId="20" applyFont="1" applyAlignment="1">
      <alignment horizontal="right" vertical="center"/>
    </xf>
    <xf numFmtId="17" fontId="0" fillId="0" borderId="58" xfId="0" applyNumberFormat="1" applyBorder="1" applyAlignment="1">
      <alignment horizontal="center" vertical="center"/>
    </xf>
    <xf numFmtId="0" fontId="94" fillId="49" borderId="56" xfId="62" applyBorder="1" applyAlignment="1">
      <alignment horizontal="center" vertical="center"/>
    </xf>
    <xf numFmtId="0" fontId="94" fillId="49" borderId="2" xfId="62" applyBorder="1" applyAlignment="1">
      <alignment horizontal="center" vertical="center"/>
    </xf>
    <xf numFmtId="164" fontId="0" fillId="0" borderId="60" xfId="0" applyNumberFormat="1" applyBorder="1" applyAlignment="1">
      <alignment horizontal="center" vertical="center"/>
    </xf>
    <xf numFmtId="164" fontId="0" fillId="0" borderId="7" xfId="0" applyNumberFormat="1" applyBorder="1" applyAlignment="1">
      <alignment horizontal="center" vertical="center"/>
    </xf>
    <xf numFmtId="164" fontId="0" fillId="0" borderId="61" xfId="0" applyNumberFormat="1" applyBorder="1" applyAlignment="1">
      <alignment horizontal="center" vertical="center"/>
    </xf>
    <xf numFmtId="164" fontId="0" fillId="0" borderId="50" xfId="0" applyNumberFormat="1" applyBorder="1" applyAlignment="1">
      <alignment horizontal="center" vertical="center"/>
    </xf>
    <xf numFmtId="164" fontId="0" fillId="0" borderId="0" xfId="0" applyNumberFormat="1" applyBorder="1" applyAlignment="1">
      <alignment horizontal="center" vertical="center"/>
    </xf>
    <xf numFmtId="164" fontId="0" fillId="0" borderId="47" xfId="0" applyNumberFormat="1" applyBorder="1" applyAlignment="1">
      <alignment horizontal="center" vertical="center"/>
    </xf>
    <xf numFmtId="164" fontId="0" fillId="0" borderId="62" xfId="0" applyNumberFormat="1" applyBorder="1" applyAlignment="1">
      <alignment horizontal="center" vertical="center"/>
    </xf>
    <xf numFmtId="164" fontId="0" fillId="0" borderId="11" xfId="0" applyNumberFormat="1" applyBorder="1" applyAlignment="1">
      <alignment horizontal="center" vertical="center"/>
    </xf>
    <xf numFmtId="164" fontId="0" fillId="0" borderId="63" xfId="0" applyNumberFormat="1" applyBorder="1" applyAlignment="1">
      <alignment horizontal="center" vertical="center"/>
    </xf>
    <xf numFmtId="0" fontId="22" fillId="2" borderId="6" xfId="12" applyBorder="1" applyAlignment="1">
      <alignment horizontal="left" vertical="center"/>
    </xf>
    <xf numFmtId="0" fontId="22" fillId="2" borderId="7" xfId="12" applyBorder="1" applyAlignment="1">
      <alignment horizontal="left" vertical="center"/>
    </xf>
    <xf numFmtId="0" fontId="22" fillId="2" borderId="8" xfId="12" applyBorder="1" applyAlignment="1">
      <alignment horizontal="left" vertical="center"/>
    </xf>
    <xf numFmtId="0" fontId="22" fillId="2" borderId="9" xfId="12" applyBorder="1" applyAlignment="1">
      <alignment horizontal="left" vertical="center"/>
    </xf>
    <xf numFmtId="0" fontId="22" fillId="2" borderId="0" xfId="12" applyBorder="1" applyAlignment="1">
      <alignment horizontal="left" vertical="center"/>
    </xf>
    <xf numFmtId="0" fontId="22" fillId="2" borderId="10" xfId="12" applyBorder="1" applyAlignment="1">
      <alignment horizontal="left" vertical="center"/>
    </xf>
    <xf numFmtId="17" fontId="0" fillId="0" borderId="2" xfId="0" applyNumberFormat="1" applyBorder="1" applyAlignment="1">
      <alignment horizontal="center" vertical="center"/>
    </xf>
    <xf numFmtId="0" fontId="87" fillId="0" borderId="6" xfId="0" applyFont="1" applyBorder="1" applyAlignment="1">
      <alignment horizontal="center" vertical="center"/>
    </xf>
    <xf numFmtId="0" fontId="87" fillId="0" borderId="7" xfId="0" applyFont="1" applyBorder="1" applyAlignment="1">
      <alignment horizontal="center" vertical="center"/>
    </xf>
    <xf numFmtId="0" fontId="87" fillId="0" borderId="8" xfId="0" applyFont="1" applyBorder="1" applyAlignment="1">
      <alignment horizontal="center" vertical="center"/>
    </xf>
    <xf numFmtId="0" fontId="87" fillId="0" borderId="9" xfId="0" applyFont="1" applyBorder="1" applyAlignment="1">
      <alignment horizontal="center" vertical="center"/>
    </xf>
    <xf numFmtId="0" fontId="87" fillId="0" borderId="0" xfId="0" applyFont="1" applyBorder="1" applyAlignment="1">
      <alignment horizontal="center" vertical="center"/>
    </xf>
    <xf numFmtId="0" fontId="87" fillId="0" borderId="10" xfId="0" applyFont="1" applyBorder="1" applyAlignment="1">
      <alignment horizontal="center" vertical="center"/>
    </xf>
    <xf numFmtId="0" fontId="0" fillId="31" borderId="9" xfId="0" applyFill="1" applyBorder="1" applyAlignment="1">
      <alignment horizontal="center" vertical="center"/>
    </xf>
    <xf numFmtId="0" fontId="0" fillId="31" borderId="0" xfId="0" applyFill="1" applyBorder="1" applyAlignment="1">
      <alignment horizontal="center" vertical="center"/>
    </xf>
    <xf numFmtId="0" fontId="0" fillId="31" borderId="10" xfId="0" applyFill="1" applyBorder="1" applyAlignment="1">
      <alignment horizontal="center" vertical="center"/>
    </xf>
    <xf numFmtId="0" fontId="0" fillId="31" borderId="32" xfId="0" applyFill="1" applyBorder="1" applyAlignment="1">
      <alignment horizontal="center" vertical="center"/>
    </xf>
    <xf numFmtId="0" fontId="0" fillId="31" borderId="11" xfId="0" applyFill="1" applyBorder="1" applyAlignment="1">
      <alignment horizontal="center" vertical="center"/>
    </xf>
    <xf numFmtId="0" fontId="0" fillId="31" borderId="12" xfId="0" applyFill="1" applyBorder="1" applyAlignment="1">
      <alignment horizontal="center" vertical="center"/>
    </xf>
    <xf numFmtId="0" fontId="0" fillId="0" borderId="0" xfId="0" applyAlignment="1">
      <alignment horizontal="center" vertical="center"/>
    </xf>
    <xf numFmtId="0" fontId="22" fillId="47" borderId="0" xfId="12" applyFill="1" applyAlignment="1">
      <alignment horizontal="center" vertical="center"/>
    </xf>
    <xf numFmtId="0" fontId="22" fillId="47" borderId="0" xfId="12" applyFill="1" applyAlignment="1">
      <alignment horizontal="left" vertical="center"/>
    </xf>
    <xf numFmtId="0" fontId="90" fillId="47" borderId="0" xfId="0" applyFont="1" applyFill="1" applyBorder="1" applyAlignment="1">
      <alignment horizontal="center" vertical="center" textRotation="90"/>
    </xf>
    <xf numFmtId="0" fontId="89" fillId="23" borderId="30" xfId="0" applyFont="1" applyFill="1" applyBorder="1" applyAlignment="1">
      <alignment horizontal="center" vertical="center" textRotation="90"/>
    </xf>
    <xf numFmtId="0" fontId="89" fillId="23" borderId="0" xfId="0" applyFont="1" applyFill="1" applyBorder="1" applyAlignment="1">
      <alignment horizontal="center" vertical="center" textRotation="90"/>
    </xf>
    <xf numFmtId="0" fontId="120" fillId="0" borderId="2" xfId="0" applyFont="1" applyBorder="1" applyAlignment="1"/>
    <xf numFmtId="0" fontId="0" fillId="0" borderId="2" xfId="0" applyBorder="1" applyAlignment="1"/>
    <xf numFmtId="0" fontId="120" fillId="0" borderId="55" xfId="0" applyFont="1" applyBorder="1" applyAlignment="1"/>
    <xf numFmtId="0" fontId="0" fillId="0" borderId="55" xfId="0" applyBorder="1" applyAlignment="1"/>
    <xf numFmtId="0" fontId="121" fillId="0" borderId="69" xfId="0" applyFont="1" applyBorder="1" applyAlignment="1">
      <alignment vertical="center" wrapText="1"/>
    </xf>
    <xf numFmtId="0" fontId="113" fillId="0" borderId="76" xfId="0" applyFont="1" applyBorder="1" applyAlignment="1">
      <alignment vertical="center" wrapText="1"/>
    </xf>
    <xf numFmtId="0" fontId="27" fillId="0" borderId="13" xfId="0" applyFont="1" applyBorder="1" applyAlignment="1">
      <alignment vertical="center" wrapText="1"/>
    </xf>
    <xf numFmtId="0" fontId="27" fillId="0" borderId="14" xfId="0" applyFont="1" applyBorder="1" applyAlignment="1">
      <alignment vertical="center" wrapText="1"/>
    </xf>
    <xf numFmtId="0" fontId="27" fillId="0" borderId="15" xfId="0" applyFont="1" applyBorder="1" applyAlignment="1">
      <alignment vertical="center" wrapText="1"/>
    </xf>
    <xf numFmtId="0" fontId="26" fillId="14" borderId="13" xfId="0" applyFont="1" applyFill="1" applyBorder="1" applyAlignment="1">
      <alignment vertical="center" wrapText="1"/>
    </xf>
    <xf numFmtId="0" fontId="26" fillId="14" borderId="14" xfId="0" applyFont="1" applyFill="1" applyBorder="1" applyAlignment="1">
      <alignment vertical="center" wrapText="1"/>
    </xf>
    <xf numFmtId="0" fontId="26" fillId="14" borderId="15" xfId="0" applyFont="1" applyFill="1" applyBorder="1" applyAlignment="1">
      <alignment vertical="center" wrapText="1"/>
    </xf>
    <xf numFmtId="0" fontId="27" fillId="20" borderId="13" xfId="0" applyFont="1" applyFill="1" applyBorder="1" applyAlignment="1">
      <alignment vertical="center" wrapText="1"/>
    </xf>
    <xf numFmtId="0" fontId="27" fillId="20" borderId="14" xfId="0" applyFont="1" applyFill="1" applyBorder="1" applyAlignment="1">
      <alignment vertical="center" wrapText="1"/>
    </xf>
    <xf numFmtId="0" fontId="27" fillId="20" borderId="15" xfId="0" applyFont="1" applyFill="1" applyBorder="1" applyAlignment="1">
      <alignment vertical="center" wrapText="1"/>
    </xf>
    <xf numFmtId="0" fontId="30" fillId="21" borderId="13" xfId="0" applyFont="1" applyFill="1" applyBorder="1" applyAlignment="1">
      <alignment vertical="center" wrapText="1"/>
    </xf>
    <xf numFmtId="0" fontId="30" fillId="21" borderId="14" xfId="0" applyFont="1" applyFill="1" applyBorder="1" applyAlignment="1">
      <alignment vertical="center" wrapText="1"/>
    </xf>
    <xf numFmtId="0" fontId="30" fillId="21" borderId="15" xfId="0" applyFont="1" applyFill="1" applyBorder="1" applyAlignment="1">
      <alignment vertical="center" wrapText="1"/>
    </xf>
    <xf numFmtId="0" fontId="28" fillId="19" borderId="13" xfId="0" applyFont="1" applyFill="1" applyBorder="1" applyAlignment="1">
      <alignment vertical="center" wrapText="1"/>
    </xf>
    <xf numFmtId="0" fontId="28" fillId="19" borderId="15" xfId="0" applyFont="1" applyFill="1" applyBorder="1" applyAlignment="1">
      <alignment vertical="center" wrapText="1"/>
    </xf>
  </cellXfs>
  <cellStyles count="64">
    <cellStyle name="20% - Accent1 2" xfId="49" xr:uid="{00000000-0005-0000-0000-000000000000}"/>
    <cellStyle name="20% - Accent2 2" xfId="52" xr:uid="{00000000-0005-0000-0000-000001000000}"/>
    <cellStyle name="20% - Accent3 2" xfId="51" xr:uid="{00000000-0005-0000-0000-000002000000}"/>
    <cellStyle name="20% - Accent4 2" xfId="50" xr:uid="{00000000-0005-0000-0000-000003000000}"/>
    <cellStyle name="40% - Accent1 2" xfId="46" xr:uid="{00000000-0005-0000-0000-000004000000}"/>
    <cellStyle name="40% - Accent2 2" xfId="45" xr:uid="{00000000-0005-0000-0000-000005000000}"/>
    <cellStyle name="40% - Accent3 2" xfId="48" xr:uid="{00000000-0005-0000-0000-000006000000}"/>
    <cellStyle name="40% - Accent4 2" xfId="47" xr:uid="{00000000-0005-0000-0000-000007000000}"/>
    <cellStyle name="Bad" xfId="62" builtinId="27"/>
    <cellStyle name="Calendar Year" xfId="12" xr:uid="{00000000-0005-0000-0000-000008000000}"/>
    <cellStyle name="Comma [0]" xfId="63" builtinId="6"/>
    <cellStyle name="Currency 2" xfId="55" xr:uid="{00000000-0005-0000-0000-00000A000000}"/>
    <cellStyle name="Currency 3" xfId="38" xr:uid="{00000000-0005-0000-0000-00000B000000}"/>
    <cellStyle name="Date" xfId="14" xr:uid="{00000000-0005-0000-0000-00000C000000}"/>
    <cellStyle name="Date 2" xfId="54" xr:uid="{00000000-0005-0000-0000-00000D000000}"/>
    <cellStyle name="Done/Overdue" xfId="16" xr:uid="{00000000-0005-0000-0000-00000E000000}"/>
    <cellStyle name="Grand Labels" xfId="33" xr:uid="{00000000-0005-0000-0000-00000F000000}"/>
    <cellStyle name="Grand Totals" xfId="34" xr:uid="{00000000-0005-0000-0000-000010000000}"/>
    <cellStyle name="Heading 1" xfId="1" builtinId="16" customBuiltin="1"/>
    <cellStyle name="Heading 1 2" xfId="7" xr:uid="{00000000-0005-0000-0000-000012000000}"/>
    <cellStyle name="Heading 1 2 2" xfId="21" xr:uid="{00000000-0005-0000-0000-000013000000}"/>
    <cellStyle name="Heading 1 3" xfId="28" xr:uid="{00000000-0005-0000-0000-000014000000}"/>
    <cellStyle name="Heading 1 4" xfId="40" xr:uid="{00000000-0005-0000-0000-000015000000}"/>
    <cellStyle name="Heading 2" xfId="3" builtinId="17" customBuiltin="1"/>
    <cellStyle name="Heading 2 2" xfId="8" xr:uid="{00000000-0005-0000-0000-000017000000}"/>
    <cellStyle name="Heading 2 2 2" xfId="24" xr:uid="{00000000-0005-0000-0000-000018000000}"/>
    <cellStyle name="Heading 2 3" xfId="29" xr:uid="{00000000-0005-0000-0000-000019000000}"/>
    <cellStyle name="Heading 2 3 2" xfId="35" xr:uid="{00000000-0005-0000-0000-00001A000000}"/>
    <cellStyle name="Heading 2 4" xfId="53" xr:uid="{00000000-0005-0000-0000-00001B000000}"/>
    <cellStyle name="Heading 3" xfId="4" builtinId="18"/>
    <cellStyle name="Heading 3 2" xfId="22" xr:uid="{00000000-0005-0000-0000-00001D000000}"/>
    <cellStyle name="Heading 3 4" xfId="36" xr:uid="{00000000-0005-0000-0000-00001E000000}"/>
    <cellStyle name="Heading 4 2" xfId="23" xr:uid="{00000000-0005-0000-0000-00001F000000}"/>
    <cellStyle name="Heavy Rule" xfId="32" xr:uid="{00000000-0005-0000-0000-000020000000}"/>
    <cellStyle name="Hyperlink" xfId="10" builtinId="8"/>
    <cellStyle name="Hyperlink 2" xfId="42" xr:uid="{00000000-0005-0000-0000-000022000000}"/>
    <cellStyle name="Hyperlink 3" xfId="58" xr:uid="{00000000-0005-0000-0000-000023000000}"/>
    <cellStyle name="Input" xfId="19" builtinId="20"/>
    <cellStyle name="Legend Left Border" xfId="43" xr:uid="{00000000-0005-0000-0000-000025000000}"/>
    <cellStyle name="Legend Right Border" xfId="44" xr:uid="{00000000-0005-0000-0000-000026000000}"/>
    <cellStyle name="Neutral" xfId="17" builtinId="28"/>
    <cellStyle name="Normal" xfId="0" builtinId="0" customBuiltin="1"/>
    <cellStyle name="Normal 10" xfId="61" xr:uid="{7C0DFF66-6F66-4BFF-83FB-51E0A7FB414D}"/>
    <cellStyle name="Normal 2" xfId="5" xr:uid="{00000000-0005-0000-0000-000029000000}"/>
    <cellStyle name="Normal 3" xfId="18" xr:uid="{00000000-0005-0000-0000-00002A000000}"/>
    <cellStyle name="Normal 3 2" xfId="20" xr:uid="{00000000-0005-0000-0000-00002B000000}"/>
    <cellStyle name="Normal 4" xfId="25" xr:uid="{00000000-0005-0000-0000-00002C000000}"/>
    <cellStyle name="Normal 5" xfId="26" xr:uid="{00000000-0005-0000-0000-00002D000000}"/>
    <cellStyle name="Normal 6" xfId="41" xr:uid="{00000000-0005-0000-0000-00002E000000}"/>
    <cellStyle name="Normal 7" xfId="11" xr:uid="{00000000-0005-0000-0000-00002F000000}"/>
    <cellStyle name="Normal 8" xfId="30" xr:uid="{00000000-0005-0000-0000-000030000000}"/>
    <cellStyle name="Normal 9" xfId="56" xr:uid="{00000000-0005-0000-0000-000031000000}"/>
    <cellStyle name="Percent" xfId="9" builtinId="5"/>
    <cellStyle name="Percent 2" xfId="59" xr:uid="{00000000-0005-0000-0000-000034000000}"/>
    <cellStyle name="Percent 3" xfId="15" xr:uid="{00000000-0005-0000-0000-000035000000}"/>
    <cellStyle name="Table Header" xfId="37" xr:uid="{00000000-0005-0000-0000-000036000000}"/>
    <cellStyle name="Title" xfId="2" builtinId="15" customBuiltin="1"/>
    <cellStyle name="Title 2" xfId="6" xr:uid="{00000000-0005-0000-0000-000038000000}"/>
    <cellStyle name="Title 2 2" xfId="13" xr:uid="{00000000-0005-0000-0000-000039000000}"/>
    <cellStyle name="Title 3" xfId="27" xr:uid="{00000000-0005-0000-0000-00003A000000}"/>
    <cellStyle name="Title 4" xfId="39" xr:uid="{00000000-0005-0000-0000-00003B000000}"/>
    <cellStyle name="Title 5" xfId="31" xr:uid="{00000000-0005-0000-0000-00003C000000}"/>
    <cellStyle name="Title 6" xfId="57" xr:uid="{00000000-0005-0000-0000-00003D000000}"/>
    <cellStyle name="Title 7" xfId="60" xr:uid="{56B75008-49B7-4EEA-A273-B42F98F42DF4}"/>
  </cellStyles>
  <dxfs count="305">
    <dxf>
      <font>
        <b/>
      </font>
      <numFmt numFmtId="13" formatCode="0%"/>
      <alignment horizontal="center" vertical="center" textRotation="0" wrapText="1" indent="0" justifyLastLine="0" shrinkToFit="0" readingOrder="1"/>
      <border diagonalUp="0" diagonalDown="0" outline="0">
        <left style="thin">
          <color indexed="64"/>
        </left>
        <right/>
        <top style="thin">
          <color indexed="64"/>
        </top>
        <bottom style="thin">
          <color indexed="64"/>
        </bottom>
      </border>
    </dxf>
    <dxf>
      <font>
        <strike val="0"/>
        <outline val="0"/>
        <shadow val="0"/>
        <u val="none"/>
        <vertAlign val="baseline"/>
        <sz val="11"/>
        <color theme="0"/>
        <name val="Calibri"/>
        <family val="2"/>
        <scheme val="minor"/>
      </font>
      <numFmt numFmtId="13" formatCode="0%"/>
      <alignment horizontal="left" vertical="top" textRotation="0" wrapText="1" indent="0" justifyLastLine="0" shrinkToFit="0" readingOrder="1"/>
      <border diagonalUp="0" diagonalDown="0" outline="0">
        <left style="thin">
          <color indexed="64"/>
        </left>
        <right/>
        <top style="thin">
          <color indexed="64"/>
        </top>
        <bottom style="thin">
          <color indexed="64"/>
        </bottom>
      </border>
    </dxf>
    <dxf>
      <font>
        <strike val="0"/>
        <outline val="0"/>
        <shadow val="0"/>
        <u val="none"/>
        <vertAlign val="baseline"/>
        <sz val="11"/>
        <color theme="0"/>
        <name val="Calibri"/>
        <family val="2"/>
        <scheme val="minor"/>
      </font>
      <numFmt numFmtId="13" formatCode="0%"/>
      <alignment horizontal="left"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0"/>
        <name val="Calibri"/>
        <family val="2"/>
        <scheme val="minor"/>
      </font>
      <numFmt numFmtId="13" formatCode="0%"/>
      <alignment horizontal="left"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indent="0" justifyLastLine="0" shrinkToFit="0"/>
      <border outline="0">
        <right style="thin">
          <color indexed="64"/>
        </right>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1"/>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21" formatCode="d\-mmm"/>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21" formatCode="d\-mmm"/>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numFmt numFmtId="14" formatCode="0.00%"/>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numFmt numFmtId="14" formatCode="0.00%"/>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indent="0" justifyLastLine="0" shrinkToFit="0"/>
    </dxf>
    <dxf>
      <numFmt numFmtId="14" formatCode="0.00%"/>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numFmt numFmtId="10" formatCode="&quot;$&quot;#,##0_);[Red]\(&quot;$&quot;#,##0\)"/>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numFmt numFmtId="13" formatCode="0%"/>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numFmt numFmtId="10" formatCode="&quot;$&quot;#,##0_);[Red]\(&quot;$&quot;#,##0\)"/>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numFmt numFmtId="14" formatCode="0.00%"/>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numFmt numFmtId="10" formatCode="&quot;$&quot;#,##0_);[Red]\(&quot;$&quot;#,##0\)"/>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numFmt numFmtId="14" formatCode="0.00%"/>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numFmt numFmtId="13" formatCode="0%"/>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numFmt numFmtId="3" formatCode="#,##0"/>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1" indent="0" justifyLastLine="0" shrinkToFit="0" readingOrder="1"/>
      <border diagonalUp="0" diagonalDown="0">
        <left/>
        <right style="medium">
          <color indexed="64"/>
        </right>
        <top/>
        <bottom/>
        <vertical/>
        <horizontal/>
      </border>
    </dxf>
    <dxf>
      <alignment horizontal="center" vertical="bottom" textRotation="0" wrapText="1" indent="0" justifyLastLine="0" shrinkToFit="0" readingOrder="1"/>
    </dxf>
    <dxf>
      <alignment horizontal="center" vertical="bottom" textRotation="0" wrapText="1" indent="0" justifyLastLine="0" shrinkToFit="0" readingOrder="1"/>
    </dxf>
    <dxf>
      <alignment horizontal="center" vertical="bottom" textRotation="0" wrapText="1" indent="0" justifyLastLine="0" shrinkToFit="0" readingOrder="1"/>
      <border diagonalUp="0" diagonalDown="0">
        <left style="medium">
          <color indexed="64"/>
        </left>
        <right/>
        <top/>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0" indent="0" justifyLastLine="0" shrinkToFit="0" readingOrder="1"/>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1"/>
    </dxf>
    <dxf>
      <border outline="0">
        <bottom style="thin">
          <color indexed="64"/>
        </bottom>
      </border>
    </dxf>
    <dxf>
      <font>
        <b/>
      </font>
      <fill>
        <patternFill patternType="solid">
          <fgColor indexed="64"/>
          <bgColor theme="0" tint="-4.9989318521683403E-2"/>
        </patternFill>
      </fill>
      <alignment horizontal="center" vertical="center" textRotation="135" wrapText="1" indent="0" justifyLastLine="0" shrinkToFit="0" readingOrder="1"/>
      <border diagonalUp="0" diagonalDown="0" outline="0">
        <left style="thin">
          <color indexed="64"/>
        </left>
        <right style="thin">
          <color indexed="64"/>
        </right>
        <top/>
        <bottom/>
      </border>
    </dxf>
    <dxf>
      <font>
        <b/>
      </font>
      <numFmt numFmtId="13" formatCode="0%"/>
      <alignment horizontal="center" vertical="center" textRotation="0" wrapText="1" indent="0" justifyLastLine="0" shrinkToFit="0" readingOrder="1"/>
      <border diagonalUp="0" diagonalDown="0" outline="0">
        <left style="thin">
          <color indexed="64"/>
        </left>
        <right/>
        <top style="thin">
          <color indexed="64"/>
        </top>
        <bottom style="thin">
          <color indexed="64"/>
        </bottom>
      </border>
    </dxf>
    <dxf>
      <font>
        <strike val="0"/>
        <outline val="0"/>
        <shadow val="0"/>
        <u val="none"/>
        <vertAlign val="baseline"/>
        <sz val="11"/>
        <color theme="0"/>
        <name val="Calibri"/>
        <family val="2"/>
        <scheme val="minor"/>
      </font>
      <numFmt numFmtId="13" formatCode="0%"/>
      <alignment horizontal="left" vertical="top" textRotation="0" wrapText="1" indent="0" justifyLastLine="0" shrinkToFit="0" readingOrder="1"/>
      <border diagonalUp="0" diagonalDown="0" outline="0">
        <left style="thin">
          <color indexed="64"/>
        </left>
        <right/>
        <top style="thin">
          <color indexed="64"/>
        </top>
        <bottom style="thin">
          <color indexed="64"/>
        </bottom>
      </border>
    </dxf>
    <dxf>
      <font>
        <strike val="0"/>
        <outline val="0"/>
        <shadow val="0"/>
        <u val="none"/>
        <vertAlign val="baseline"/>
        <sz val="11"/>
        <color theme="0"/>
        <name val="Calibri"/>
        <family val="2"/>
        <scheme val="minor"/>
      </font>
      <numFmt numFmtId="13" formatCode="0%"/>
      <alignment horizontal="left"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0"/>
        <name val="Calibri"/>
        <family val="2"/>
        <scheme val="minor"/>
      </font>
      <numFmt numFmtId="13" formatCode="0%"/>
      <alignment horizontal="left"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indent="0" justifyLastLine="0" shrinkToFit="0"/>
      <border outline="0">
        <right style="thin">
          <color indexed="64"/>
        </right>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1"/>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21" formatCode="d\-mmm"/>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21" formatCode="d\-mmm"/>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numFmt numFmtId="14" formatCode="0.00%"/>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numFmt numFmtId="14" formatCode="0.00%"/>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indent="0" justifyLastLine="0" shrinkToFit="0"/>
    </dxf>
    <dxf>
      <numFmt numFmtId="14" formatCode="0.00%"/>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numFmt numFmtId="10" formatCode="&quot;$&quot;#,##0_);[Red]\(&quot;$&quot;#,##0\)"/>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numFmt numFmtId="13" formatCode="0%"/>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numFmt numFmtId="10" formatCode="&quot;$&quot;#,##0_);[Red]\(&quot;$&quot;#,##0\)"/>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numFmt numFmtId="14" formatCode="0.00%"/>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numFmt numFmtId="10" formatCode="&quot;$&quot;#,##0_);[Red]\(&quot;$&quot;#,##0\)"/>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numFmt numFmtId="14" formatCode="0.00%"/>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numFmt numFmtId="13" formatCode="0%"/>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numFmt numFmtId="3" formatCode="#,##0"/>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1" indent="0" justifyLastLine="0" shrinkToFit="0" readingOrder="1"/>
      <border diagonalUp="0" diagonalDown="0">
        <left/>
        <right style="medium">
          <color indexed="64"/>
        </right>
        <top/>
        <bottom/>
        <vertical/>
        <horizontal/>
      </border>
    </dxf>
    <dxf>
      <alignment horizontal="center" vertical="bottom" textRotation="0" wrapText="1" indent="0" justifyLastLine="0" shrinkToFit="0" readingOrder="1"/>
    </dxf>
    <dxf>
      <alignment horizontal="center" vertical="bottom" textRotation="0" wrapText="1" indent="0" justifyLastLine="0" shrinkToFit="0" readingOrder="1"/>
    </dxf>
    <dxf>
      <alignment horizontal="center" vertical="bottom" textRotation="0" wrapText="1" indent="0" justifyLastLine="0" shrinkToFit="0" readingOrder="1"/>
      <border diagonalUp="0" diagonalDown="0">
        <left style="medium">
          <color indexed="64"/>
        </left>
        <right/>
        <top/>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0" indent="0" justifyLastLine="0" shrinkToFit="0" readingOrder="1"/>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1"/>
    </dxf>
    <dxf>
      <border outline="0">
        <bottom style="thin">
          <color indexed="64"/>
        </bottom>
      </border>
    </dxf>
    <dxf>
      <font>
        <b/>
      </font>
      <fill>
        <patternFill patternType="solid">
          <fgColor indexed="64"/>
          <bgColor theme="0" tint="-4.9989318521683403E-2"/>
        </patternFill>
      </fill>
      <alignment horizontal="center" vertical="center" textRotation="135" wrapText="1" indent="0" justifyLastLine="0" shrinkToFit="0" readingOrder="1"/>
      <border diagonalUp="0" diagonalDown="0" outline="0">
        <left style="thin">
          <color indexed="64"/>
        </left>
        <right style="thin">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0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rder>
    </dxf>
    <dxf>
      <alignment horizontal="general"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auto="1"/>
        <name val="Calibri"/>
        <family val="2"/>
        <scheme val="minor"/>
      </font>
      <numFmt numFmtId="169" formatCode="0.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tint="-0.14999847407452621"/>
        <name val="Segoe UI"/>
        <family val="2"/>
        <scheme val="none"/>
      </font>
      <fill>
        <patternFill patternType="solid">
          <fgColor theme="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tint="-0.14999847407452621"/>
        <name val="Segoe UI"/>
        <family val="2"/>
        <scheme val="none"/>
      </font>
      <fill>
        <patternFill patternType="solid">
          <fgColor theme="4"/>
          <bgColor rgb="FF002060"/>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tint="-0.14999847407452621"/>
        <name val="Segoe UI"/>
        <family val="2"/>
        <scheme val="none"/>
      </font>
      <fill>
        <patternFill patternType="solid">
          <fgColor theme="4"/>
          <bgColor rgb="FF002060"/>
        </patternFill>
      </fill>
    </dxf>
    <dxf>
      <border outline="0">
        <right style="thin">
          <color indexed="64"/>
        </right>
      </border>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center" textRotation="0" wrapText="0" indent="0" justifyLastLine="0" shrinkToFit="0" readingOrder="0"/>
    </dxf>
    <dxf>
      <numFmt numFmtId="168" formatCode="[$-409]mmm\-yy;@"/>
      <fill>
        <patternFill patternType="solid">
          <fgColor indexed="64"/>
          <bgColor theme="4" tint="0.59999389629810485"/>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0" formatCode="[$-F400]h:mm:ss\ AM/PM"/>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4" formatCode="[$-409]h:mm\ AM/PM;@"/>
      <alignment horizontal="center" vertical="center" textRotation="0" wrapText="0" indent="0" justifyLastLine="0" shrinkToFit="0" readingOrder="0"/>
    </dxf>
    <dxf>
      <numFmt numFmtId="164" formatCode="[$-409]h:mm\ AM/PM;@"/>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4" tint="-0.499984740745262"/>
        </patternFill>
      </fill>
      <alignment horizontal="center" vertical="center" textRotation="0" wrapText="0" indent="0" justifyLastLine="0" shrinkToFit="0" readingOrder="0"/>
    </dxf>
    <dxf>
      <font>
        <b/>
        <strike val="0"/>
        <outline val="0"/>
        <shadow val="0"/>
        <u val="none"/>
        <vertAlign val="baseline"/>
        <sz val="14"/>
        <color theme="1" tint="0.24994659260841701"/>
        <name val="Calibri"/>
        <family val="2"/>
        <charset val="162"/>
        <scheme val="minor"/>
      </font>
      <numFmt numFmtId="3" formatCode="#,##0"/>
      <fill>
        <patternFill patternType="none">
          <fgColor indexed="64"/>
          <bgColor indexed="65"/>
        </patternFill>
      </fill>
      <alignment horizontal="center" vertical="center" textRotation="0" wrapText="0" indent="0" justifyLastLine="0" shrinkToFit="0" readingOrder="0"/>
    </dxf>
    <dxf>
      <font>
        <b/>
        <strike val="0"/>
        <outline val="0"/>
        <shadow val="0"/>
        <u val="none"/>
        <vertAlign val="baseline"/>
        <sz val="14"/>
        <color theme="1"/>
        <name val="Calibri"/>
        <family val="2"/>
        <charset val="162"/>
        <scheme val="minor"/>
      </font>
      <numFmt numFmtId="3" formatCode="#,##0"/>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rgb="FF404040"/>
        <name val="Calibri"/>
        <family val="2"/>
        <scheme val="minor"/>
      </font>
      <numFmt numFmtId="19" formatCode="m/d/yyyy"/>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rgb="FF404040"/>
        <name val="Calibri"/>
        <family val="2"/>
        <scheme val="minor"/>
      </font>
      <numFmt numFmtId="19" formatCode="m/d/yyyy"/>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rgb="FF404040"/>
        <name val="Calibri"/>
        <family val="2"/>
        <scheme val="minor"/>
      </font>
      <fill>
        <patternFill patternType="none">
          <fgColor indexed="64"/>
          <bgColor indexed="65"/>
        </patternFill>
      </fill>
      <alignment horizontal="general" vertical="center" textRotation="0" wrapText="0" indent="0" justifyLastLine="0" shrinkToFit="0" readingOrder="0"/>
    </dxf>
    <dxf>
      <font>
        <b/>
        <strike val="0"/>
        <outline val="0"/>
        <shadow val="0"/>
        <u val="none"/>
        <vertAlign val="baseline"/>
        <sz val="11"/>
        <color rgb="FF404040"/>
        <name val="Calibri"/>
        <family val="2"/>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name val="Calibri"/>
        <scheme val="none"/>
      </font>
      <fill>
        <patternFill patternType="none">
          <fgColor rgb="FF000000"/>
          <bgColor auto="1"/>
        </patternFill>
      </fill>
    </dxf>
    <dxf>
      <font>
        <strike val="0"/>
        <outline val="0"/>
        <shadow val="0"/>
        <u val="none"/>
        <vertAlign val="baseline"/>
        <sz val="14"/>
        <color theme="0"/>
        <name val="Calibri"/>
        <family val="2"/>
        <scheme val="minor"/>
      </font>
      <fill>
        <patternFill patternType="none">
          <fgColor indexed="64"/>
          <bgColor auto="1"/>
        </patternFill>
      </fill>
    </dxf>
    <dxf>
      <alignment horizontal="left" vertical="center" textRotation="0" wrapText="1" indent="0" justifyLastLine="0" shrinkToFit="0" readingOrder="0"/>
    </dxf>
    <dxf>
      <alignment horizontal="left" vertical="center" textRotation="0" indent="0" justifyLastLine="0" shrinkToFit="0" readingOrder="0"/>
    </dxf>
    <dxf>
      <numFmt numFmtId="19" formatCode="m/d/yyyy"/>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font>
        <strike val="0"/>
        <outline val="0"/>
        <shadow val="0"/>
        <u val="none"/>
        <vertAlign val="baseline"/>
        <sz val="13"/>
        <color theme="4"/>
        <name val="Calibri"/>
        <scheme val="major"/>
      </font>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numFmt numFmtId="19" formatCode="m/d/yyyy"/>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font>
        <strike val="0"/>
        <outline val="0"/>
        <shadow val="0"/>
        <u val="none"/>
        <vertAlign val="baseline"/>
        <sz val="13"/>
        <color theme="4"/>
        <name val="Calibri"/>
        <scheme val="major"/>
      </font>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numFmt numFmtId="19" formatCode="m/d/yyyy"/>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font>
        <strike val="0"/>
        <outline val="0"/>
        <shadow val="0"/>
        <u val="none"/>
        <vertAlign val="baseline"/>
        <sz val="13"/>
        <color theme="4"/>
        <name val="Calibri"/>
        <scheme val="major"/>
      </font>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numFmt numFmtId="19" formatCode="m/d/yyyy"/>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font>
        <strike val="0"/>
        <outline val="0"/>
        <shadow val="0"/>
        <u val="none"/>
        <vertAlign val="baseline"/>
        <sz val="13"/>
        <color theme="4"/>
        <name val="Calibri"/>
        <scheme val="major"/>
      </font>
      <alignment horizontal="left" vertical="center" textRotation="0" indent="0" justifyLastLine="0" shrinkToFit="0" readingOrder="0"/>
    </dxf>
    <dxf>
      <fill>
        <patternFill>
          <bgColor theme="5"/>
        </patternFill>
      </fill>
    </dxf>
    <dxf>
      <fill>
        <patternFill>
          <bgColor theme="6"/>
        </patternFill>
      </fill>
    </dxf>
    <dxf>
      <fill>
        <patternFill>
          <bgColor theme="7"/>
        </patternFill>
      </fill>
    </dxf>
    <dxf>
      <fill>
        <patternFill>
          <bgColor theme="5"/>
        </patternFill>
      </fill>
    </dxf>
    <dxf>
      <fill>
        <patternFill>
          <bgColor theme="6"/>
        </patternFill>
      </fill>
    </dxf>
    <dxf>
      <fill>
        <patternFill>
          <bgColor theme="7"/>
        </patternFill>
      </fill>
    </dxf>
    <dxf>
      <fill>
        <patternFill>
          <bgColor theme="5"/>
        </patternFill>
      </fill>
    </dxf>
    <dxf>
      <fill>
        <patternFill>
          <bgColor theme="6"/>
        </patternFill>
      </fill>
    </dxf>
    <dxf>
      <fill>
        <patternFill>
          <bgColor theme="7"/>
        </patternFill>
      </fill>
    </dxf>
    <dxf>
      <fill>
        <patternFill>
          <bgColor theme="5"/>
        </patternFill>
      </fill>
    </dxf>
    <dxf>
      <fill>
        <patternFill>
          <bgColor theme="6"/>
        </patternFill>
      </fill>
    </dxf>
    <dxf>
      <fill>
        <patternFill>
          <bgColor theme="7"/>
        </patternFill>
      </fill>
    </dxf>
    <dxf>
      <fill>
        <patternFill>
          <bgColor theme="5"/>
        </patternFill>
      </fill>
    </dxf>
    <dxf>
      <fill>
        <patternFill>
          <bgColor theme="6"/>
        </patternFill>
      </fill>
    </dxf>
    <dxf>
      <fill>
        <patternFill>
          <bgColor theme="7"/>
        </patternFill>
      </fill>
    </dxf>
    <dxf>
      <fill>
        <patternFill>
          <bgColor theme="5"/>
        </patternFill>
      </fill>
    </dxf>
    <dxf>
      <fill>
        <patternFill>
          <bgColor theme="6"/>
        </patternFill>
      </fill>
    </dxf>
    <dxf>
      <fill>
        <patternFill>
          <bgColor theme="7"/>
        </patternFill>
      </fill>
    </dxf>
    <dxf>
      <fill>
        <patternFill>
          <bgColor theme="5"/>
        </patternFill>
      </fill>
    </dxf>
    <dxf>
      <fill>
        <patternFill>
          <bgColor theme="6"/>
        </patternFill>
      </fill>
    </dxf>
    <dxf>
      <fill>
        <patternFill>
          <bgColor theme="7"/>
        </patternFill>
      </fill>
    </dxf>
    <dxf>
      <fill>
        <patternFill>
          <bgColor theme="5"/>
        </patternFill>
      </fill>
    </dxf>
    <dxf>
      <fill>
        <patternFill>
          <bgColor theme="6"/>
        </patternFill>
      </fill>
    </dxf>
    <dxf>
      <fill>
        <patternFill>
          <bgColor theme="7"/>
        </patternFill>
      </fill>
    </dxf>
    <dxf>
      <fill>
        <patternFill>
          <bgColor theme="5"/>
        </patternFill>
      </fill>
    </dxf>
    <dxf>
      <fill>
        <patternFill>
          <bgColor theme="6"/>
        </patternFill>
      </fill>
    </dxf>
    <dxf>
      <fill>
        <patternFill>
          <bgColor theme="7"/>
        </patternFill>
      </fill>
    </dxf>
    <dxf>
      <fill>
        <patternFill>
          <bgColor theme="6" tint="0.79998168889431442"/>
        </patternFill>
      </fill>
    </dxf>
    <dxf>
      <font>
        <b/>
        <i val="0"/>
        <color theme="0"/>
      </font>
      <fill>
        <patternFill>
          <bgColor theme="6"/>
        </patternFill>
      </fill>
    </dxf>
    <dxf>
      <font>
        <b/>
        <i val="0"/>
        <color theme="0"/>
      </font>
      <fill>
        <patternFill>
          <bgColor theme="6"/>
        </patternFill>
      </fill>
      <border>
        <left/>
        <right/>
        <top style="thick">
          <color theme="0"/>
        </top>
        <bottom style="thick">
          <color theme="0"/>
        </bottom>
        <vertical style="thick">
          <color theme="0"/>
        </vertical>
        <horizontal style="thick">
          <color theme="0"/>
        </horizontal>
      </border>
    </dxf>
    <dxf>
      <font>
        <color theme="1" tint="0.34998626667073579"/>
      </font>
      <border>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i val="0"/>
        <color theme="1"/>
      </font>
      <border>
        <top style="thin">
          <color theme="1" tint="0.34998626667073579"/>
        </top>
        <bottom style="medium">
          <color theme="1" tint="0.34998626667073579"/>
        </bottom>
      </border>
    </dxf>
    <dxf>
      <font>
        <b val="0"/>
        <i val="0"/>
        <color theme="1"/>
      </font>
      <border diagonalUp="0" diagonalDown="0">
        <left/>
        <right/>
        <top/>
        <bottom style="medium">
          <color theme="1" tint="0.34998626667073579"/>
        </bottom>
        <vertical style="medium">
          <color theme="0"/>
        </vertical>
        <horizontal/>
      </border>
    </dxf>
    <dxf>
      <font>
        <b val="0"/>
        <i val="0"/>
        <color theme="1"/>
      </font>
      <border diagonalUp="0" diagonalDown="0">
        <left/>
        <right/>
        <top/>
        <bottom style="medium">
          <color theme="1" tint="0.34998626667073579"/>
        </bottom>
        <vertical style="medium">
          <color theme="0"/>
        </vertical>
        <horizontal style="medium">
          <color theme="0"/>
        </horizontal>
      </border>
    </dxf>
    <dxf>
      <font>
        <b/>
        <i val="0"/>
        <color theme="5"/>
      </font>
      <border>
        <top style="medium">
          <color theme="4"/>
        </top>
      </border>
    </dxf>
    <dxf>
      <font>
        <b/>
        <i val="0"/>
        <strike val="0"/>
        <color theme="5"/>
      </font>
      <border>
        <top style="medium">
          <color theme="4"/>
        </top>
        <bottom style="thin">
          <color theme="0" tint="-0.34998626667073579"/>
        </bottom>
      </border>
    </dxf>
    <dxf>
      <font>
        <b val="0"/>
        <i val="0"/>
        <color theme="4"/>
      </font>
      <border>
        <top style="thin">
          <color theme="0" tint="-0.34998626667073579"/>
        </top>
        <horizontal style="thin">
          <color theme="0" tint="-0.34998626667073579"/>
        </horizontal>
      </border>
    </dxf>
    <dxf>
      <font>
        <b/>
        <i val="0"/>
        <color theme="5"/>
      </font>
      <border>
        <top style="medium">
          <color theme="4"/>
        </top>
      </border>
    </dxf>
    <dxf>
      <font>
        <b/>
        <i val="0"/>
        <strike val="0"/>
        <color theme="5"/>
      </font>
      <border>
        <top style="medium">
          <color theme="4"/>
        </top>
        <bottom style="thin">
          <color theme="0" tint="-0.34998626667073579"/>
        </bottom>
      </border>
    </dxf>
    <dxf>
      <font>
        <b val="0"/>
        <i val="0"/>
        <color theme="4"/>
      </font>
      <border>
        <top style="thin">
          <color theme="0" tint="-0.34998626667073579"/>
        </top>
        <horizontal style="thin">
          <color theme="0" tint="-0.34998626667073579"/>
        </horizontal>
      </border>
    </dxf>
    <dxf>
      <font>
        <b/>
        <i val="0"/>
        <color theme="5"/>
      </font>
      <border>
        <top style="medium">
          <color theme="4"/>
        </top>
      </border>
    </dxf>
    <dxf>
      <font>
        <b/>
        <i val="0"/>
        <strike val="0"/>
        <color theme="5"/>
      </font>
      <border>
        <top style="medium">
          <color theme="4"/>
        </top>
        <bottom style="thin">
          <color theme="0" tint="-0.34998626667073579"/>
        </bottom>
      </border>
    </dxf>
    <dxf>
      <font>
        <b val="0"/>
        <i val="0"/>
        <color theme="4"/>
      </font>
      <border>
        <top style="thin">
          <color theme="0" tint="-0.34998626667073579"/>
        </top>
        <horizontal style="thin">
          <color theme="0" tint="-0.34998626667073579"/>
        </horizontal>
      </border>
    </dxf>
    <dxf>
      <fill>
        <patternFill patternType="solid">
          <fgColor theme="4" tint="0.79998168889431442"/>
          <bgColor theme="4" tint="0.79998168889431442"/>
        </patternFill>
      </fill>
    </dxf>
    <dxf>
      <fill>
        <patternFill>
          <bgColor theme="4" tint="0.59996337778862885"/>
        </patternFill>
      </fill>
    </dxf>
    <dxf>
      <font>
        <b/>
        <i val="0"/>
        <color theme="1" tint="0.24994659260841701"/>
      </font>
    </dxf>
    <dxf>
      <font>
        <b/>
        <color theme="0"/>
      </font>
      <fill>
        <patternFill patternType="solid">
          <fgColor theme="4"/>
          <bgColor theme="1" tint="0.24994659260841701"/>
        </patternFill>
      </fill>
      <border>
        <left style="thin">
          <color theme="1" tint="0.24994659260841701"/>
        </left>
        <right style="thin">
          <color theme="1" tint="0.24994659260841701"/>
        </right>
        <top style="thin">
          <color theme="1" tint="0.24994659260841701"/>
        </top>
        <vertical style="thin">
          <color theme="1" tint="0.24994659260841701"/>
        </vertical>
      </border>
    </dxf>
    <dxf>
      <font>
        <color theme="1" tint="0.24994659260841701"/>
      </font>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color theme="3"/>
      </font>
      <border>
        <bottom style="medium">
          <color theme="2"/>
        </bottom>
      </border>
    </dxf>
    <dxf>
      <border>
        <bottom style="thin">
          <color theme="2"/>
        </bottom>
        <horizontal style="thin">
          <color theme="2"/>
        </horizontal>
      </border>
    </dxf>
  </dxfs>
  <tableStyles count="8" defaultTableStyle="TableStyleMedium2" defaultPivotStyle="PivotStyleLight16">
    <tableStyle name="Activity Log" pivot="0" count="2" xr9:uid="{00000000-0011-0000-FFFF-FFFF00000000}">
      <tableStyleElement type="wholeTable" dxfId="304"/>
      <tableStyleElement type="headerRow" dxfId="303"/>
    </tableStyle>
    <tableStyle name="AppointmentList" pivot="0" count="5" xr9:uid="{00000000-0011-0000-FFFF-FFFF01000000}">
      <tableStyleElement type="wholeTable" dxfId="302"/>
      <tableStyleElement type="headerRow" dxfId="301"/>
      <tableStyleElement type="lastColumn" dxfId="300"/>
      <tableStyleElement type="secondRowStripe" dxfId="299"/>
      <tableStyleElement type="firstColumnStripe" dxfId="298"/>
    </tableStyle>
    <tableStyle name="Group Assignment List" pivot="0" count="3" xr9:uid="{00000000-0011-0000-FFFF-FFFF02000000}">
      <tableStyleElement type="wholeTable" dxfId="297"/>
      <tableStyleElement type="headerRow" dxfId="296"/>
      <tableStyleElement type="totalRow" dxfId="295"/>
    </tableStyle>
    <tableStyle name="Group Assignment List 2" pivot="0" count="3" xr9:uid="{00000000-0011-0000-FFFF-FFFF03000000}">
      <tableStyleElement type="wholeTable" dxfId="294"/>
      <tableStyleElement type="headerRow" dxfId="293"/>
      <tableStyleElement type="totalRow" dxfId="292"/>
    </tableStyle>
    <tableStyle name="Group Assignment List 3" pivot="0" count="3" xr9:uid="{00000000-0011-0000-FFFF-FFFF04000000}">
      <tableStyleElement type="wholeTable" dxfId="291"/>
      <tableStyleElement type="headerRow" dxfId="290"/>
      <tableStyleElement type="totalRow" dxfId="289"/>
    </tableStyle>
    <tableStyle name="Invisible" pivot="0" table="0" count="0" xr9:uid="{42265B06-998D-49FF-A0F5-9F9E1DE4650F}"/>
    <tableStyle name="Marketing Plan" pivot="0" count="3" xr9:uid="{00000000-0011-0000-FFFF-FFFF05000000}">
      <tableStyleElement type="wholeTable" dxfId="288"/>
      <tableStyleElement type="headerRow" dxfId="287"/>
      <tableStyleElement type="totalRow" dxfId="286"/>
    </tableStyle>
    <tableStyle name="Student GPA Tracker Settings" pivot="0" count="4" xr9:uid="{00000000-0011-0000-FFFF-FFFF06000000}">
      <tableStyleElement type="wholeTable" dxfId="285"/>
      <tableStyleElement type="headerRow" dxfId="284"/>
      <tableStyleElement type="firstColumn" dxfId="283"/>
      <tableStyleElement type="secondRowStripe" dxfId="282"/>
    </tableStyle>
  </tableStyles>
  <colors>
    <mruColors>
      <color rgb="FFFF3399"/>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8.xml"/><Relationship Id="rId39" Type="http://schemas.openxmlformats.org/officeDocument/2006/relationships/externalLink" Target="externalLinks/externalLink21.xml"/><Relationship Id="rId21" Type="http://schemas.openxmlformats.org/officeDocument/2006/relationships/externalLink" Target="externalLinks/externalLink3.xml"/><Relationship Id="rId34" Type="http://schemas.openxmlformats.org/officeDocument/2006/relationships/externalLink" Target="externalLinks/externalLink16.xml"/><Relationship Id="rId42" Type="http://schemas.openxmlformats.org/officeDocument/2006/relationships/externalLink" Target="externalLinks/externalLink24.xml"/><Relationship Id="rId47" Type="http://schemas.openxmlformats.org/officeDocument/2006/relationships/externalLink" Target="externalLinks/externalLink29.xml"/><Relationship Id="rId50" Type="http://schemas.microsoft.com/office/2007/relationships/slicerCache" Target="slicerCaches/slicerCache1.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11.xml"/><Relationship Id="rId11" Type="http://schemas.openxmlformats.org/officeDocument/2006/relationships/worksheet" Target="worksheets/sheet11.xml"/><Relationship Id="rId24" Type="http://schemas.openxmlformats.org/officeDocument/2006/relationships/externalLink" Target="externalLinks/externalLink6.xml"/><Relationship Id="rId32" Type="http://schemas.openxmlformats.org/officeDocument/2006/relationships/externalLink" Target="externalLinks/externalLink14.xml"/><Relationship Id="rId37" Type="http://schemas.openxmlformats.org/officeDocument/2006/relationships/externalLink" Target="externalLinks/externalLink19.xml"/><Relationship Id="rId40" Type="http://schemas.openxmlformats.org/officeDocument/2006/relationships/externalLink" Target="externalLinks/externalLink22.xml"/><Relationship Id="rId45" Type="http://schemas.openxmlformats.org/officeDocument/2006/relationships/externalLink" Target="externalLinks/externalLink27.xml"/><Relationship Id="rId53" Type="http://schemas.microsoft.com/office/2007/relationships/slicerCache" Target="slicerCaches/slicerCache4.xml"/><Relationship Id="rId58"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externalLink" Target="externalLinks/externalLink1.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externalLink" Target="externalLinks/externalLink9.xml"/><Relationship Id="rId30" Type="http://schemas.openxmlformats.org/officeDocument/2006/relationships/externalLink" Target="externalLinks/externalLink12.xml"/><Relationship Id="rId35" Type="http://schemas.openxmlformats.org/officeDocument/2006/relationships/externalLink" Target="externalLinks/externalLink17.xml"/><Relationship Id="rId43" Type="http://schemas.openxmlformats.org/officeDocument/2006/relationships/externalLink" Target="externalLinks/externalLink25.xml"/><Relationship Id="rId48" Type="http://schemas.openxmlformats.org/officeDocument/2006/relationships/externalLink" Target="externalLinks/externalLink30.xml"/><Relationship Id="rId56"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7.xml"/><Relationship Id="rId33" Type="http://schemas.openxmlformats.org/officeDocument/2006/relationships/externalLink" Target="externalLinks/externalLink15.xml"/><Relationship Id="rId38" Type="http://schemas.openxmlformats.org/officeDocument/2006/relationships/externalLink" Target="externalLinks/externalLink20.xml"/><Relationship Id="rId46" Type="http://schemas.openxmlformats.org/officeDocument/2006/relationships/externalLink" Target="externalLinks/externalLink28.xml"/><Relationship Id="rId59" Type="http://schemas.openxmlformats.org/officeDocument/2006/relationships/sheetMetadata" Target="metadata.xml"/><Relationship Id="rId20" Type="http://schemas.openxmlformats.org/officeDocument/2006/relationships/externalLink" Target="externalLinks/externalLink2.xml"/><Relationship Id="rId41" Type="http://schemas.openxmlformats.org/officeDocument/2006/relationships/externalLink" Target="externalLinks/externalLink23.xml"/><Relationship Id="rId54" Type="http://schemas.microsoft.com/office/2007/relationships/slicerCache" Target="slicerCaches/slicerCache5.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openxmlformats.org/officeDocument/2006/relationships/externalLink" Target="externalLinks/externalLink10.xml"/><Relationship Id="rId36" Type="http://schemas.openxmlformats.org/officeDocument/2006/relationships/externalLink" Target="externalLinks/externalLink18.xml"/><Relationship Id="rId49" Type="http://schemas.openxmlformats.org/officeDocument/2006/relationships/pivotCacheDefinition" Target="pivotCache/pivotCacheDefinition1.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externalLink" Target="externalLinks/externalLink13.xml"/><Relationship Id="rId44" Type="http://schemas.openxmlformats.org/officeDocument/2006/relationships/externalLink" Target="externalLinks/externalLink26.xml"/><Relationship Id="rId52" Type="http://schemas.microsoft.com/office/2007/relationships/slicerCache" Target="slicerCaches/slicerCache3.xml"/><Relationship Id="rId60"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8903698243293784E-2"/>
          <c:y val="8.8626302523253986E-2"/>
          <c:w val="0.95482701240697476"/>
          <c:h val="0.84339407250540444"/>
        </c:manualLayout>
      </c:layout>
      <c:barChart>
        <c:barDir val="col"/>
        <c:grouping val="clustered"/>
        <c:varyColors val="0"/>
        <c:ser>
          <c:idx val="0"/>
          <c:order val="0"/>
          <c:tx>
            <c:strRef>
              <c:f>'Congressional A. Analysis'!$E$7</c:f>
              <c:strCache>
                <c:ptCount val="1"/>
                <c:pt idx="0">
                  <c:v>1 - Voluntary Public Service</c:v>
                </c:pt>
              </c:strCache>
            </c:strRef>
          </c:tx>
          <c:spPr>
            <a:solidFill>
              <a:schemeClr val="accent1"/>
            </a:solidFill>
            <a:ln>
              <a:noFill/>
            </a:ln>
            <a:effectLst/>
          </c:spPr>
          <c:invertIfNegative val="0"/>
          <c:cat>
            <c:strRef>
              <c:f>'Congressional A. Analysis'!$F$6:$AI$6</c:f>
              <c:strCache>
                <c:ptCount val="29"/>
                <c:pt idx="0">
                  <c:v>Type</c:v>
                </c:pt>
                <c:pt idx="1">
                  <c:v>Jun-21</c:v>
                </c:pt>
                <c:pt idx="2">
                  <c:v>Jul-21</c:v>
                </c:pt>
                <c:pt idx="3">
                  <c:v>Aug-21</c:v>
                </c:pt>
                <c:pt idx="4">
                  <c:v>Sep-21</c:v>
                </c:pt>
                <c:pt idx="5">
                  <c:v>Oct-21</c:v>
                </c:pt>
                <c:pt idx="6">
                  <c:v>Nov-21</c:v>
                </c:pt>
                <c:pt idx="7">
                  <c:v>Dec-21</c:v>
                </c:pt>
                <c:pt idx="8">
                  <c:v>Jan-22</c:v>
                </c:pt>
                <c:pt idx="9">
                  <c:v>Feb-22</c:v>
                </c:pt>
                <c:pt idx="10">
                  <c:v>Mar-22</c:v>
                </c:pt>
                <c:pt idx="11">
                  <c:v>Apr-22</c:v>
                </c:pt>
                <c:pt idx="12">
                  <c:v>May-22</c:v>
                </c:pt>
                <c:pt idx="13">
                  <c:v>Jun-22</c:v>
                </c:pt>
                <c:pt idx="14">
                  <c:v>Jul-22</c:v>
                </c:pt>
                <c:pt idx="15">
                  <c:v>Aug-22</c:v>
                </c:pt>
                <c:pt idx="16">
                  <c:v>Sep-22</c:v>
                </c:pt>
                <c:pt idx="17">
                  <c:v>Oct-22</c:v>
                </c:pt>
                <c:pt idx="18">
                  <c:v>Nov-22</c:v>
                </c:pt>
                <c:pt idx="19">
                  <c:v>Dec-22</c:v>
                </c:pt>
                <c:pt idx="20">
                  <c:v>Jan-23</c:v>
                </c:pt>
                <c:pt idx="21">
                  <c:v>Feb-23</c:v>
                </c:pt>
                <c:pt idx="22">
                  <c:v>Mar-23</c:v>
                </c:pt>
                <c:pt idx="23">
                  <c:v>Apr-23</c:v>
                </c:pt>
                <c:pt idx="24">
                  <c:v>May-23</c:v>
                </c:pt>
                <c:pt idx="25">
                  <c:v>Jun-23</c:v>
                </c:pt>
                <c:pt idx="26">
                  <c:v>Jul-23</c:v>
                </c:pt>
                <c:pt idx="27">
                  <c:v>Aug-23</c:v>
                </c:pt>
                <c:pt idx="28">
                  <c:v>Sep-23</c:v>
                </c:pt>
              </c:strCache>
            </c:strRef>
          </c:cat>
          <c:val>
            <c:numRef>
              <c:f>'Congressional A. Analysis'!$F$7:$AI$7</c:f>
              <c:numCache>
                <c:formatCode>0.0</c:formatCode>
                <c:ptCount val="29"/>
                <c:pt idx="0" formatCode="General">
                  <c:v>0</c:v>
                </c:pt>
                <c:pt idx="1">
                  <c:v>14.285714285714286</c:v>
                </c:pt>
                <c:pt idx="2">
                  <c:v>14.285714285714286</c:v>
                </c:pt>
                <c:pt idx="3">
                  <c:v>14.285714285714286</c:v>
                </c:pt>
                <c:pt idx="4">
                  <c:v>14.285714285714286</c:v>
                </c:pt>
                <c:pt idx="5">
                  <c:v>14.285714285714286</c:v>
                </c:pt>
                <c:pt idx="6">
                  <c:v>14.285714285714286</c:v>
                </c:pt>
                <c:pt idx="7">
                  <c:v>14.285714285714286</c:v>
                </c:pt>
                <c:pt idx="8">
                  <c:v>14.285714285714286</c:v>
                </c:pt>
                <c:pt idx="9">
                  <c:v>14.285714285714286</c:v>
                </c:pt>
                <c:pt idx="10">
                  <c:v>14.285714285714286</c:v>
                </c:pt>
                <c:pt idx="11">
                  <c:v>14.285714285714286</c:v>
                </c:pt>
                <c:pt idx="12">
                  <c:v>14.285714285714286</c:v>
                </c:pt>
                <c:pt idx="13">
                  <c:v>14.285714285714286</c:v>
                </c:pt>
                <c:pt idx="14">
                  <c:v>14.285714285714286</c:v>
                </c:pt>
                <c:pt idx="15">
                  <c:v>14.285714285714286</c:v>
                </c:pt>
                <c:pt idx="16">
                  <c:v>14.285714285714286</c:v>
                </c:pt>
                <c:pt idx="17">
                  <c:v>14.285714285714286</c:v>
                </c:pt>
                <c:pt idx="18">
                  <c:v>14.285714285714286</c:v>
                </c:pt>
                <c:pt idx="19">
                  <c:v>14.285714285714286</c:v>
                </c:pt>
                <c:pt idx="20">
                  <c:v>14.285714285714286</c:v>
                </c:pt>
                <c:pt idx="21">
                  <c:v>14.285714285714286</c:v>
                </c:pt>
                <c:pt idx="22">
                  <c:v>14.285714285714286</c:v>
                </c:pt>
                <c:pt idx="23">
                  <c:v>14.285714285714286</c:v>
                </c:pt>
                <c:pt idx="24">
                  <c:v>14.285714285714286</c:v>
                </c:pt>
                <c:pt idx="25">
                  <c:v>14.285714285714286</c:v>
                </c:pt>
                <c:pt idx="26">
                  <c:v>14.285714285714286</c:v>
                </c:pt>
                <c:pt idx="27">
                  <c:v>14.285714285714286</c:v>
                </c:pt>
                <c:pt idx="28">
                  <c:v>14.285714285714286</c:v>
                </c:pt>
              </c:numCache>
            </c:numRef>
          </c:val>
          <c:extLst>
            <c:ext xmlns:c16="http://schemas.microsoft.com/office/drawing/2014/chart" uri="{C3380CC4-5D6E-409C-BE32-E72D297353CC}">
              <c16:uniqueId val="{00000000-3972-4F7D-939E-A5DA400F143D}"/>
            </c:ext>
          </c:extLst>
        </c:ser>
        <c:ser>
          <c:idx val="1"/>
          <c:order val="1"/>
          <c:tx>
            <c:strRef>
              <c:f>'Congressional A. Analysis'!$E$8</c:f>
              <c:strCache>
                <c:ptCount val="1"/>
                <c:pt idx="0">
                  <c:v>2 - Personal Development</c:v>
                </c:pt>
              </c:strCache>
            </c:strRef>
          </c:tx>
          <c:spPr>
            <a:solidFill>
              <a:schemeClr val="accent2"/>
            </a:solidFill>
            <a:ln>
              <a:noFill/>
            </a:ln>
            <a:effectLst/>
          </c:spPr>
          <c:invertIfNegative val="0"/>
          <c:cat>
            <c:strRef>
              <c:f>'Congressional A. Analysis'!$F$6:$AI$6</c:f>
              <c:strCache>
                <c:ptCount val="29"/>
                <c:pt idx="0">
                  <c:v>Type</c:v>
                </c:pt>
                <c:pt idx="1">
                  <c:v>Jun-21</c:v>
                </c:pt>
                <c:pt idx="2">
                  <c:v>Jul-21</c:v>
                </c:pt>
                <c:pt idx="3">
                  <c:v>Aug-21</c:v>
                </c:pt>
                <c:pt idx="4">
                  <c:v>Sep-21</c:v>
                </c:pt>
                <c:pt idx="5">
                  <c:v>Oct-21</c:v>
                </c:pt>
                <c:pt idx="6">
                  <c:v>Nov-21</c:v>
                </c:pt>
                <c:pt idx="7">
                  <c:v>Dec-21</c:v>
                </c:pt>
                <c:pt idx="8">
                  <c:v>Jan-22</c:v>
                </c:pt>
                <c:pt idx="9">
                  <c:v>Feb-22</c:v>
                </c:pt>
                <c:pt idx="10">
                  <c:v>Mar-22</c:v>
                </c:pt>
                <c:pt idx="11">
                  <c:v>Apr-22</c:v>
                </c:pt>
                <c:pt idx="12">
                  <c:v>May-22</c:v>
                </c:pt>
                <c:pt idx="13">
                  <c:v>Jun-22</c:v>
                </c:pt>
                <c:pt idx="14">
                  <c:v>Jul-22</c:v>
                </c:pt>
                <c:pt idx="15">
                  <c:v>Aug-22</c:v>
                </c:pt>
                <c:pt idx="16">
                  <c:v>Sep-22</c:v>
                </c:pt>
                <c:pt idx="17">
                  <c:v>Oct-22</c:v>
                </c:pt>
                <c:pt idx="18">
                  <c:v>Nov-22</c:v>
                </c:pt>
                <c:pt idx="19">
                  <c:v>Dec-22</c:v>
                </c:pt>
                <c:pt idx="20">
                  <c:v>Jan-23</c:v>
                </c:pt>
                <c:pt idx="21">
                  <c:v>Feb-23</c:v>
                </c:pt>
                <c:pt idx="22">
                  <c:v>Mar-23</c:v>
                </c:pt>
                <c:pt idx="23">
                  <c:v>Apr-23</c:v>
                </c:pt>
                <c:pt idx="24">
                  <c:v>May-23</c:v>
                </c:pt>
                <c:pt idx="25">
                  <c:v>Jun-23</c:v>
                </c:pt>
                <c:pt idx="26">
                  <c:v>Jul-23</c:v>
                </c:pt>
                <c:pt idx="27">
                  <c:v>Aug-23</c:v>
                </c:pt>
                <c:pt idx="28">
                  <c:v>Sep-23</c:v>
                </c:pt>
              </c:strCache>
            </c:strRef>
          </c:cat>
          <c:val>
            <c:numRef>
              <c:f>'Congressional A. Analysis'!$F$8:$AI$8</c:f>
              <c:numCache>
                <c:formatCode>0.0</c:formatCode>
                <c:ptCount val="29"/>
                <c:pt idx="0" formatCode="General">
                  <c:v>0</c:v>
                </c:pt>
                <c:pt idx="1">
                  <c:v>7.1428571428571432</c:v>
                </c:pt>
                <c:pt idx="2">
                  <c:v>7.1428571428571432</c:v>
                </c:pt>
                <c:pt idx="3">
                  <c:v>7.1428571428571432</c:v>
                </c:pt>
                <c:pt idx="4">
                  <c:v>7.1428571428571432</c:v>
                </c:pt>
                <c:pt idx="5">
                  <c:v>7.1428571428571432</c:v>
                </c:pt>
                <c:pt idx="6">
                  <c:v>7.1428571428571432</c:v>
                </c:pt>
                <c:pt idx="7">
                  <c:v>7.1428571428571432</c:v>
                </c:pt>
                <c:pt idx="8">
                  <c:v>7.1428571428571432</c:v>
                </c:pt>
                <c:pt idx="9">
                  <c:v>7.1428571428571432</c:v>
                </c:pt>
                <c:pt idx="10">
                  <c:v>7.1428571428571432</c:v>
                </c:pt>
                <c:pt idx="11">
                  <c:v>7.1428571428571432</c:v>
                </c:pt>
                <c:pt idx="12">
                  <c:v>7.1428571428571432</c:v>
                </c:pt>
                <c:pt idx="13">
                  <c:v>7.1428571428571432</c:v>
                </c:pt>
                <c:pt idx="14">
                  <c:v>7.1428571428571432</c:v>
                </c:pt>
                <c:pt idx="15">
                  <c:v>7.1428571428571432</c:v>
                </c:pt>
                <c:pt idx="16">
                  <c:v>7.1428571428571432</c:v>
                </c:pt>
                <c:pt idx="17">
                  <c:v>7.1428571428571432</c:v>
                </c:pt>
                <c:pt idx="18">
                  <c:v>7.1428571428571432</c:v>
                </c:pt>
                <c:pt idx="19">
                  <c:v>7.1428571428571432</c:v>
                </c:pt>
                <c:pt idx="20">
                  <c:v>7.1428571428571432</c:v>
                </c:pt>
                <c:pt idx="21">
                  <c:v>7.1428571428571432</c:v>
                </c:pt>
                <c:pt idx="22">
                  <c:v>7.1428571428571432</c:v>
                </c:pt>
                <c:pt idx="23">
                  <c:v>7.1428571428571432</c:v>
                </c:pt>
                <c:pt idx="24">
                  <c:v>7.1428571428571432</c:v>
                </c:pt>
                <c:pt idx="25">
                  <c:v>7.1428571428571432</c:v>
                </c:pt>
                <c:pt idx="26">
                  <c:v>7.1428571428571432</c:v>
                </c:pt>
                <c:pt idx="27">
                  <c:v>7.1428571428571432</c:v>
                </c:pt>
                <c:pt idx="28">
                  <c:v>7.1428571428571432</c:v>
                </c:pt>
              </c:numCache>
            </c:numRef>
          </c:val>
          <c:extLst>
            <c:ext xmlns:c16="http://schemas.microsoft.com/office/drawing/2014/chart" uri="{C3380CC4-5D6E-409C-BE32-E72D297353CC}">
              <c16:uniqueId val="{00000001-3972-4F7D-939E-A5DA400F143D}"/>
            </c:ext>
          </c:extLst>
        </c:ser>
        <c:ser>
          <c:idx val="2"/>
          <c:order val="2"/>
          <c:tx>
            <c:strRef>
              <c:f>'Congressional A. Analysis'!$E$9</c:f>
              <c:strCache>
                <c:ptCount val="1"/>
                <c:pt idx="0">
                  <c:v>3 - Physical Fitness</c:v>
                </c:pt>
              </c:strCache>
            </c:strRef>
          </c:tx>
          <c:spPr>
            <a:solidFill>
              <a:schemeClr val="accent3"/>
            </a:solidFill>
            <a:ln>
              <a:noFill/>
            </a:ln>
            <a:effectLst/>
          </c:spPr>
          <c:invertIfNegative val="0"/>
          <c:cat>
            <c:strRef>
              <c:f>'Congressional A. Analysis'!$F$6:$AI$6</c:f>
              <c:strCache>
                <c:ptCount val="29"/>
                <c:pt idx="0">
                  <c:v>Type</c:v>
                </c:pt>
                <c:pt idx="1">
                  <c:v>Jun-21</c:v>
                </c:pt>
                <c:pt idx="2">
                  <c:v>Jul-21</c:v>
                </c:pt>
                <c:pt idx="3">
                  <c:v>Aug-21</c:v>
                </c:pt>
                <c:pt idx="4">
                  <c:v>Sep-21</c:v>
                </c:pt>
                <c:pt idx="5">
                  <c:v>Oct-21</c:v>
                </c:pt>
                <c:pt idx="6">
                  <c:v>Nov-21</c:v>
                </c:pt>
                <c:pt idx="7">
                  <c:v>Dec-21</c:v>
                </c:pt>
                <c:pt idx="8">
                  <c:v>Jan-22</c:v>
                </c:pt>
                <c:pt idx="9">
                  <c:v>Feb-22</c:v>
                </c:pt>
                <c:pt idx="10">
                  <c:v>Mar-22</c:v>
                </c:pt>
                <c:pt idx="11">
                  <c:v>Apr-22</c:v>
                </c:pt>
                <c:pt idx="12">
                  <c:v>May-22</c:v>
                </c:pt>
                <c:pt idx="13">
                  <c:v>Jun-22</c:v>
                </c:pt>
                <c:pt idx="14">
                  <c:v>Jul-22</c:v>
                </c:pt>
                <c:pt idx="15">
                  <c:v>Aug-22</c:v>
                </c:pt>
                <c:pt idx="16">
                  <c:v>Sep-22</c:v>
                </c:pt>
                <c:pt idx="17">
                  <c:v>Oct-22</c:v>
                </c:pt>
                <c:pt idx="18">
                  <c:v>Nov-22</c:v>
                </c:pt>
                <c:pt idx="19">
                  <c:v>Dec-22</c:v>
                </c:pt>
                <c:pt idx="20">
                  <c:v>Jan-23</c:v>
                </c:pt>
                <c:pt idx="21">
                  <c:v>Feb-23</c:v>
                </c:pt>
                <c:pt idx="22">
                  <c:v>Mar-23</c:v>
                </c:pt>
                <c:pt idx="23">
                  <c:v>Apr-23</c:v>
                </c:pt>
                <c:pt idx="24">
                  <c:v>May-23</c:v>
                </c:pt>
                <c:pt idx="25">
                  <c:v>Jun-23</c:v>
                </c:pt>
                <c:pt idx="26">
                  <c:v>Jul-23</c:v>
                </c:pt>
                <c:pt idx="27">
                  <c:v>Aug-23</c:v>
                </c:pt>
                <c:pt idx="28">
                  <c:v>Sep-23</c:v>
                </c:pt>
              </c:strCache>
            </c:strRef>
          </c:cat>
          <c:val>
            <c:numRef>
              <c:f>'Congressional A. Analysis'!$F$9:$AI$9</c:f>
              <c:numCache>
                <c:formatCode>0.0</c:formatCode>
                <c:ptCount val="29"/>
                <c:pt idx="0" formatCode="General">
                  <c:v>0</c:v>
                </c:pt>
                <c:pt idx="1">
                  <c:v>7.1428571428571432</c:v>
                </c:pt>
                <c:pt idx="2">
                  <c:v>7.1428571428571432</c:v>
                </c:pt>
                <c:pt idx="3">
                  <c:v>7.1428571428571432</c:v>
                </c:pt>
                <c:pt idx="4">
                  <c:v>7.1428571428571432</c:v>
                </c:pt>
                <c:pt idx="5">
                  <c:v>7.1428571428571432</c:v>
                </c:pt>
                <c:pt idx="6">
                  <c:v>7.1428571428571432</c:v>
                </c:pt>
                <c:pt idx="7">
                  <c:v>7.1428571428571432</c:v>
                </c:pt>
                <c:pt idx="8">
                  <c:v>7.1428571428571432</c:v>
                </c:pt>
                <c:pt idx="9">
                  <c:v>7.1428571428571432</c:v>
                </c:pt>
                <c:pt idx="10">
                  <c:v>7.1428571428571432</c:v>
                </c:pt>
                <c:pt idx="11">
                  <c:v>7.1428571428571432</c:v>
                </c:pt>
                <c:pt idx="12">
                  <c:v>7.1428571428571432</c:v>
                </c:pt>
                <c:pt idx="13">
                  <c:v>7.1428571428571432</c:v>
                </c:pt>
                <c:pt idx="14">
                  <c:v>7.1428571428571432</c:v>
                </c:pt>
                <c:pt idx="15">
                  <c:v>7.1428571428571432</c:v>
                </c:pt>
                <c:pt idx="16">
                  <c:v>7.1428571428571432</c:v>
                </c:pt>
                <c:pt idx="17">
                  <c:v>7.1428571428571432</c:v>
                </c:pt>
                <c:pt idx="18">
                  <c:v>7.1428571428571432</c:v>
                </c:pt>
                <c:pt idx="19">
                  <c:v>7.1428571428571432</c:v>
                </c:pt>
                <c:pt idx="20">
                  <c:v>7.1428571428571432</c:v>
                </c:pt>
                <c:pt idx="21">
                  <c:v>7.1428571428571432</c:v>
                </c:pt>
                <c:pt idx="22">
                  <c:v>7.1428571428571432</c:v>
                </c:pt>
                <c:pt idx="23">
                  <c:v>7.1428571428571432</c:v>
                </c:pt>
                <c:pt idx="24">
                  <c:v>7.1428571428571432</c:v>
                </c:pt>
                <c:pt idx="25">
                  <c:v>7.1428571428571432</c:v>
                </c:pt>
                <c:pt idx="26">
                  <c:v>7.1428571428571432</c:v>
                </c:pt>
                <c:pt idx="27">
                  <c:v>7.1428571428571432</c:v>
                </c:pt>
                <c:pt idx="28">
                  <c:v>7.1428571428571432</c:v>
                </c:pt>
              </c:numCache>
            </c:numRef>
          </c:val>
          <c:extLst>
            <c:ext xmlns:c16="http://schemas.microsoft.com/office/drawing/2014/chart" uri="{C3380CC4-5D6E-409C-BE32-E72D297353CC}">
              <c16:uniqueId val="{00000002-3972-4F7D-939E-A5DA400F143D}"/>
            </c:ext>
          </c:extLst>
        </c:ser>
        <c:ser>
          <c:idx val="6"/>
          <c:order val="6"/>
          <c:tx>
            <c:strRef>
              <c:f>'Congressional A. Analysis'!$E$13</c:f>
              <c:strCache>
                <c:ptCount val="1"/>
                <c:pt idx="0">
                  <c:v>1 - Voluntary Public Service</c:v>
                </c:pt>
              </c:strCache>
            </c:strRef>
          </c:tx>
          <c:spPr>
            <a:solidFill>
              <a:schemeClr val="accent1">
                <a:lumMod val="60000"/>
              </a:schemeClr>
            </a:solidFill>
            <a:ln>
              <a:noFill/>
            </a:ln>
            <a:effectLst/>
          </c:spPr>
          <c:invertIfNegative val="0"/>
          <c:cat>
            <c:strRef>
              <c:f>'Congressional A. Analysis'!$F$6:$AI$6</c:f>
              <c:strCache>
                <c:ptCount val="29"/>
                <c:pt idx="0">
                  <c:v>Type</c:v>
                </c:pt>
                <c:pt idx="1">
                  <c:v>Jun-21</c:v>
                </c:pt>
                <c:pt idx="2">
                  <c:v>Jul-21</c:v>
                </c:pt>
                <c:pt idx="3">
                  <c:v>Aug-21</c:v>
                </c:pt>
                <c:pt idx="4">
                  <c:v>Sep-21</c:v>
                </c:pt>
                <c:pt idx="5">
                  <c:v>Oct-21</c:v>
                </c:pt>
                <c:pt idx="6">
                  <c:v>Nov-21</c:v>
                </c:pt>
                <c:pt idx="7">
                  <c:v>Dec-21</c:v>
                </c:pt>
                <c:pt idx="8">
                  <c:v>Jan-22</c:v>
                </c:pt>
                <c:pt idx="9">
                  <c:v>Feb-22</c:v>
                </c:pt>
                <c:pt idx="10">
                  <c:v>Mar-22</c:v>
                </c:pt>
                <c:pt idx="11">
                  <c:v>Apr-22</c:v>
                </c:pt>
                <c:pt idx="12">
                  <c:v>May-22</c:v>
                </c:pt>
                <c:pt idx="13">
                  <c:v>Jun-22</c:v>
                </c:pt>
                <c:pt idx="14">
                  <c:v>Jul-22</c:v>
                </c:pt>
                <c:pt idx="15">
                  <c:v>Aug-22</c:v>
                </c:pt>
                <c:pt idx="16">
                  <c:v>Sep-22</c:v>
                </c:pt>
                <c:pt idx="17">
                  <c:v>Oct-22</c:v>
                </c:pt>
                <c:pt idx="18">
                  <c:v>Nov-22</c:v>
                </c:pt>
                <c:pt idx="19">
                  <c:v>Dec-22</c:v>
                </c:pt>
                <c:pt idx="20">
                  <c:v>Jan-23</c:v>
                </c:pt>
                <c:pt idx="21">
                  <c:v>Feb-23</c:v>
                </c:pt>
                <c:pt idx="22">
                  <c:v>Mar-23</c:v>
                </c:pt>
                <c:pt idx="23">
                  <c:v>Apr-23</c:v>
                </c:pt>
                <c:pt idx="24">
                  <c:v>May-23</c:v>
                </c:pt>
                <c:pt idx="25">
                  <c:v>Jun-23</c:v>
                </c:pt>
                <c:pt idx="26">
                  <c:v>Jul-23</c:v>
                </c:pt>
                <c:pt idx="27">
                  <c:v>Aug-23</c:v>
                </c:pt>
                <c:pt idx="28">
                  <c:v>Sep-23</c:v>
                </c:pt>
              </c:strCache>
            </c:strRef>
          </c:cat>
          <c:val>
            <c:numRef>
              <c:f>'Congressional A. Analysis'!$F$13:$AI$13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6-3972-4F7D-939E-A5DA400F143D}"/>
            </c:ext>
          </c:extLst>
        </c:ser>
        <c:ser>
          <c:idx val="7"/>
          <c:order val="7"/>
          <c:tx>
            <c:strRef>
              <c:f>'Congressional A. Analysis'!$E$14</c:f>
              <c:strCache>
                <c:ptCount val="1"/>
                <c:pt idx="0">
                  <c:v>2 - Personal Development</c:v>
                </c:pt>
              </c:strCache>
            </c:strRef>
          </c:tx>
          <c:spPr>
            <a:solidFill>
              <a:schemeClr val="accent2">
                <a:lumMod val="60000"/>
              </a:schemeClr>
            </a:solidFill>
            <a:ln>
              <a:noFill/>
            </a:ln>
            <a:effectLst/>
          </c:spPr>
          <c:invertIfNegative val="0"/>
          <c:cat>
            <c:strRef>
              <c:f>'Congressional A. Analysis'!$F$6:$AI$6</c:f>
              <c:strCache>
                <c:ptCount val="29"/>
                <c:pt idx="0">
                  <c:v>Type</c:v>
                </c:pt>
                <c:pt idx="1">
                  <c:v>Jun-21</c:v>
                </c:pt>
                <c:pt idx="2">
                  <c:v>Jul-21</c:v>
                </c:pt>
                <c:pt idx="3">
                  <c:v>Aug-21</c:v>
                </c:pt>
                <c:pt idx="4">
                  <c:v>Sep-21</c:v>
                </c:pt>
                <c:pt idx="5">
                  <c:v>Oct-21</c:v>
                </c:pt>
                <c:pt idx="6">
                  <c:v>Nov-21</c:v>
                </c:pt>
                <c:pt idx="7">
                  <c:v>Dec-21</c:v>
                </c:pt>
                <c:pt idx="8">
                  <c:v>Jan-22</c:v>
                </c:pt>
                <c:pt idx="9">
                  <c:v>Feb-22</c:v>
                </c:pt>
                <c:pt idx="10">
                  <c:v>Mar-22</c:v>
                </c:pt>
                <c:pt idx="11">
                  <c:v>Apr-22</c:v>
                </c:pt>
                <c:pt idx="12">
                  <c:v>May-22</c:v>
                </c:pt>
                <c:pt idx="13">
                  <c:v>Jun-22</c:v>
                </c:pt>
                <c:pt idx="14">
                  <c:v>Jul-22</c:v>
                </c:pt>
                <c:pt idx="15">
                  <c:v>Aug-22</c:v>
                </c:pt>
                <c:pt idx="16">
                  <c:v>Sep-22</c:v>
                </c:pt>
                <c:pt idx="17">
                  <c:v>Oct-22</c:v>
                </c:pt>
                <c:pt idx="18">
                  <c:v>Nov-22</c:v>
                </c:pt>
                <c:pt idx="19">
                  <c:v>Dec-22</c:v>
                </c:pt>
                <c:pt idx="20">
                  <c:v>Jan-23</c:v>
                </c:pt>
                <c:pt idx="21">
                  <c:v>Feb-23</c:v>
                </c:pt>
                <c:pt idx="22">
                  <c:v>Mar-23</c:v>
                </c:pt>
                <c:pt idx="23">
                  <c:v>Apr-23</c:v>
                </c:pt>
                <c:pt idx="24">
                  <c:v>May-23</c:v>
                </c:pt>
                <c:pt idx="25">
                  <c:v>Jun-23</c:v>
                </c:pt>
                <c:pt idx="26">
                  <c:v>Jul-23</c:v>
                </c:pt>
                <c:pt idx="27">
                  <c:v>Aug-23</c:v>
                </c:pt>
                <c:pt idx="28">
                  <c:v>Sep-23</c:v>
                </c:pt>
              </c:strCache>
            </c:strRef>
          </c:cat>
          <c:val>
            <c:numRef>
              <c:f>'Congressional A. Analysis'!$F$14:$AI$14</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7-3972-4F7D-939E-A5DA400F143D}"/>
            </c:ext>
          </c:extLst>
        </c:ser>
        <c:ser>
          <c:idx val="8"/>
          <c:order val="8"/>
          <c:tx>
            <c:strRef>
              <c:f>'Congressional A. Analysis'!$E$15</c:f>
              <c:strCache>
                <c:ptCount val="1"/>
                <c:pt idx="0">
                  <c:v>3 - Physical Fitness</c:v>
                </c:pt>
              </c:strCache>
            </c:strRef>
          </c:tx>
          <c:spPr>
            <a:solidFill>
              <a:schemeClr val="accent3">
                <a:lumMod val="60000"/>
              </a:schemeClr>
            </a:solidFill>
            <a:ln>
              <a:noFill/>
            </a:ln>
            <a:effectLst/>
          </c:spPr>
          <c:invertIfNegative val="0"/>
          <c:cat>
            <c:strRef>
              <c:f>'Congressional A. Analysis'!$F$6:$AI$6</c:f>
              <c:strCache>
                <c:ptCount val="29"/>
                <c:pt idx="0">
                  <c:v>Type</c:v>
                </c:pt>
                <c:pt idx="1">
                  <c:v>Jun-21</c:v>
                </c:pt>
                <c:pt idx="2">
                  <c:v>Jul-21</c:v>
                </c:pt>
                <c:pt idx="3">
                  <c:v>Aug-21</c:v>
                </c:pt>
                <c:pt idx="4">
                  <c:v>Sep-21</c:v>
                </c:pt>
                <c:pt idx="5">
                  <c:v>Oct-21</c:v>
                </c:pt>
                <c:pt idx="6">
                  <c:v>Nov-21</c:v>
                </c:pt>
                <c:pt idx="7">
                  <c:v>Dec-21</c:v>
                </c:pt>
                <c:pt idx="8">
                  <c:v>Jan-22</c:v>
                </c:pt>
                <c:pt idx="9">
                  <c:v>Feb-22</c:v>
                </c:pt>
                <c:pt idx="10">
                  <c:v>Mar-22</c:v>
                </c:pt>
                <c:pt idx="11">
                  <c:v>Apr-22</c:v>
                </c:pt>
                <c:pt idx="12">
                  <c:v>May-22</c:v>
                </c:pt>
                <c:pt idx="13">
                  <c:v>Jun-22</c:v>
                </c:pt>
                <c:pt idx="14">
                  <c:v>Jul-22</c:v>
                </c:pt>
                <c:pt idx="15">
                  <c:v>Aug-22</c:v>
                </c:pt>
                <c:pt idx="16">
                  <c:v>Sep-22</c:v>
                </c:pt>
                <c:pt idx="17">
                  <c:v>Oct-22</c:v>
                </c:pt>
                <c:pt idx="18">
                  <c:v>Nov-22</c:v>
                </c:pt>
                <c:pt idx="19">
                  <c:v>Dec-22</c:v>
                </c:pt>
                <c:pt idx="20">
                  <c:v>Jan-23</c:v>
                </c:pt>
                <c:pt idx="21">
                  <c:v>Feb-23</c:v>
                </c:pt>
                <c:pt idx="22">
                  <c:v>Mar-23</c:v>
                </c:pt>
                <c:pt idx="23">
                  <c:v>Apr-23</c:v>
                </c:pt>
                <c:pt idx="24">
                  <c:v>May-23</c:v>
                </c:pt>
                <c:pt idx="25">
                  <c:v>Jun-23</c:v>
                </c:pt>
                <c:pt idx="26">
                  <c:v>Jul-23</c:v>
                </c:pt>
                <c:pt idx="27">
                  <c:v>Aug-23</c:v>
                </c:pt>
                <c:pt idx="28">
                  <c:v>Sep-23</c:v>
                </c:pt>
              </c:strCache>
            </c:strRef>
          </c:cat>
          <c:val>
            <c:numRef>
              <c:f>'Congressional A. Analysis'!$F$15:$AI$15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8-3972-4F7D-939E-A5DA400F143D}"/>
            </c:ext>
          </c:extLst>
        </c:ser>
        <c:dLbls>
          <c:showLegendKey val="0"/>
          <c:showVal val="0"/>
          <c:showCatName val="0"/>
          <c:showSerName val="0"/>
          <c:showPercent val="0"/>
          <c:showBubbleSize val="0"/>
        </c:dLbls>
        <c:gapWidth val="247"/>
        <c:overlap val="-27"/>
        <c:axId val="659782248"/>
        <c:axId val="659775688"/>
      </c:barChart>
      <c:lineChart>
        <c:grouping val="standard"/>
        <c:varyColors val="0"/>
        <c:ser>
          <c:idx val="3"/>
          <c:order val="3"/>
          <c:tx>
            <c:strRef>
              <c:f>'Congressional A. Analysis'!$E$10</c:f>
              <c:strCache>
                <c:ptCount val="1"/>
                <c:pt idx="0">
                  <c:v>Cum 2-VOLUNTARY PUBLIC SERVICE</c:v>
                </c:pt>
              </c:strCache>
            </c:strRef>
          </c:tx>
          <c:spPr>
            <a:ln w="22225" cap="rnd">
              <a:solidFill>
                <a:schemeClr val="accent4"/>
              </a:solidFill>
              <a:round/>
            </a:ln>
            <a:effectLst/>
          </c:spPr>
          <c:marker>
            <c:symbol val="none"/>
          </c:marker>
          <c:cat>
            <c:strRef>
              <c:f>'Congressional A. Analysis'!$F$6:$AI$6</c:f>
              <c:strCache>
                <c:ptCount val="29"/>
                <c:pt idx="0">
                  <c:v>Type</c:v>
                </c:pt>
                <c:pt idx="1">
                  <c:v>Jun-21</c:v>
                </c:pt>
                <c:pt idx="2">
                  <c:v>Jul-21</c:v>
                </c:pt>
                <c:pt idx="3">
                  <c:v>Aug-21</c:v>
                </c:pt>
                <c:pt idx="4">
                  <c:v>Sep-21</c:v>
                </c:pt>
                <c:pt idx="5">
                  <c:v>Oct-21</c:v>
                </c:pt>
                <c:pt idx="6">
                  <c:v>Nov-21</c:v>
                </c:pt>
                <c:pt idx="7">
                  <c:v>Dec-21</c:v>
                </c:pt>
                <c:pt idx="8">
                  <c:v>Jan-22</c:v>
                </c:pt>
                <c:pt idx="9">
                  <c:v>Feb-22</c:v>
                </c:pt>
                <c:pt idx="10">
                  <c:v>Mar-22</c:v>
                </c:pt>
                <c:pt idx="11">
                  <c:v>Apr-22</c:v>
                </c:pt>
                <c:pt idx="12">
                  <c:v>May-22</c:v>
                </c:pt>
                <c:pt idx="13">
                  <c:v>Jun-22</c:v>
                </c:pt>
                <c:pt idx="14">
                  <c:v>Jul-22</c:v>
                </c:pt>
                <c:pt idx="15">
                  <c:v>Aug-22</c:v>
                </c:pt>
                <c:pt idx="16">
                  <c:v>Sep-22</c:v>
                </c:pt>
                <c:pt idx="17">
                  <c:v>Oct-22</c:v>
                </c:pt>
                <c:pt idx="18">
                  <c:v>Nov-22</c:v>
                </c:pt>
                <c:pt idx="19">
                  <c:v>Dec-22</c:v>
                </c:pt>
                <c:pt idx="20">
                  <c:v>Jan-23</c:v>
                </c:pt>
                <c:pt idx="21">
                  <c:v>Feb-23</c:v>
                </c:pt>
                <c:pt idx="22">
                  <c:v>Mar-23</c:v>
                </c:pt>
                <c:pt idx="23">
                  <c:v>Apr-23</c:v>
                </c:pt>
                <c:pt idx="24">
                  <c:v>May-23</c:v>
                </c:pt>
                <c:pt idx="25">
                  <c:v>Jun-23</c:v>
                </c:pt>
                <c:pt idx="26">
                  <c:v>Jul-23</c:v>
                </c:pt>
                <c:pt idx="27">
                  <c:v>Aug-23</c:v>
                </c:pt>
                <c:pt idx="28">
                  <c:v>Sep-23</c:v>
                </c:pt>
              </c:strCache>
            </c:strRef>
          </c:cat>
          <c:val>
            <c:numRef>
              <c:f>'Congressional A. Analysis'!$F$10:$AI$10</c:f>
              <c:numCache>
                <c:formatCode>0.0</c:formatCode>
                <c:ptCount val="29"/>
                <c:pt idx="0" formatCode="General">
                  <c:v>0</c:v>
                </c:pt>
                <c:pt idx="1">
                  <c:v>14.285714285714286</c:v>
                </c:pt>
                <c:pt idx="2">
                  <c:v>28.571428571428573</c:v>
                </c:pt>
                <c:pt idx="3">
                  <c:v>42.857142857142861</c:v>
                </c:pt>
                <c:pt idx="4">
                  <c:v>57.142857142857146</c:v>
                </c:pt>
                <c:pt idx="5">
                  <c:v>71.428571428571431</c:v>
                </c:pt>
                <c:pt idx="6">
                  <c:v>85.714285714285722</c:v>
                </c:pt>
                <c:pt idx="7">
                  <c:v>100.00000000000001</c:v>
                </c:pt>
                <c:pt idx="8">
                  <c:v>114.28571428571431</c:v>
                </c:pt>
                <c:pt idx="9">
                  <c:v>128.57142857142858</c:v>
                </c:pt>
                <c:pt idx="10">
                  <c:v>142.85714285714286</c:v>
                </c:pt>
                <c:pt idx="11">
                  <c:v>157.14285714285714</c:v>
                </c:pt>
                <c:pt idx="12">
                  <c:v>171.42857142857142</c:v>
                </c:pt>
                <c:pt idx="13">
                  <c:v>185.71428571428569</c:v>
                </c:pt>
                <c:pt idx="14">
                  <c:v>199.99999999999997</c:v>
                </c:pt>
                <c:pt idx="15">
                  <c:v>214.28571428571425</c:v>
                </c:pt>
                <c:pt idx="16">
                  <c:v>228.57142857142853</c:v>
                </c:pt>
                <c:pt idx="17">
                  <c:v>242.8571428571428</c:v>
                </c:pt>
                <c:pt idx="18">
                  <c:v>257.14285714285711</c:v>
                </c:pt>
                <c:pt idx="19">
                  <c:v>271.42857142857139</c:v>
                </c:pt>
                <c:pt idx="20">
                  <c:v>285.71428571428567</c:v>
                </c:pt>
                <c:pt idx="21">
                  <c:v>299.99999999999994</c:v>
                </c:pt>
                <c:pt idx="22">
                  <c:v>314.28571428571422</c:v>
                </c:pt>
                <c:pt idx="23">
                  <c:v>328.5714285714285</c:v>
                </c:pt>
                <c:pt idx="24">
                  <c:v>342.85714285714278</c:v>
                </c:pt>
                <c:pt idx="25">
                  <c:v>357.14285714285705</c:v>
                </c:pt>
                <c:pt idx="26">
                  <c:v>371.42857142857133</c:v>
                </c:pt>
                <c:pt idx="27">
                  <c:v>385.71428571428561</c:v>
                </c:pt>
                <c:pt idx="28">
                  <c:v>399.99999999999989</c:v>
                </c:pt>
              </c:numCache>
            </c:numRef>
          </c:val>
          <c:smooth val="0"/>
          <c:extLst>
            <c:ext xmlns:c16="http://schemas.microsoft.com/office/drawing/2014/chart" uri="{C3380CC4-5D6E-409C-BE32-E72D297353CC}">
              <c16:uniqueId val="{00000003-3972-4F7D-939E-A5DA400F143D}"/>
            </c:ext>
          </c:extLst>
        </c:ser>
        <c:ser>
          <c:idx val="4"/>
          <c:order val="4"/>
          <c:tx>
            <c:strRef>
              <c:f>'Congressional A. Analysis'!$E$11</c:f>
              <c:strCache>
                <c:ptCount val="1"/>
                <c:pt idx="0">
                  <c:v>Cum 3-PERSONEL DEVELOPMENT</c:v>
                </c:pt>
              </c:strCache>
            </c:strRef>
          </c:tx>
          <c:spPr>
            <a:ln w="22225" cap="rnd">
              <a:solidFill>
                <a:schemeClr val="accent5"/>
              </a:solidFill>
              <a:round/>
            </a:ln>
            <a:effectLst/>
          </c:spPr>
          <c:marker>
            <c:symbol val="none"/>
          </c:marker>
          <c:cat>
            <c:strRef>
              <c:f>'Congressional A. Analysis'!$F$6:$AI$6</c:f>
              <c:strCache>
                <c:ptCount val="29"/>
                <c:pt idx="0">
                  <c:v>Type</c:v>
                </c:pt>
                <c:pt idx="1">
                  <c:v>Jun-21</c:v>
                </c:pt>
                <c:pt idx="2">
                  <c:v>Jul-21</c:v>
                </c:pt>
                <c:pt idx="3">
                  <c:v>Aug-21</c:v>
                </c:pt>
                <c:pt idx="4">
                  <c:v>Sep-21</c:v>
                </c:pt>
                <c:pt idx="5">
                  <c:v>Oct-21</c:v>
                </c:pt>
                <c:pt idx="6">
                  <c:v>Nov-21</c:v>
                </c:pt>
                <c:pt idx="7">
                  <c:v>Dec-21</c:v>
                </c:pt>
                <c:pt idx="8">
                  <c:v>Jan-22</c:v>
                </c:pt>
                <c:pt idx="9">
                  <c:v>Feb-22</c:v>
                </c:pt>
                <c:pt idx="10">
                  <c:v>Mar-22</c:v>
                </c:pt>
                <c:pt idx="11">
                  <c:v>Apr-22</c:v>
                </c:pt>
                <c:pt idx="12">
                  <c:v>May-22</c:v>
                </c:pt>
                <c:pt idx="13">
                  <c:v>Jun-22</c:v>
                </c:pt>
                <c:pt idx="14">
                  <c:v>Jul-22</c:v>
                </c:pt>
                <c:pt idx="15">
                  <c:v>Aug-22</c:v>
                </c:pt>
                <c:pt idx="16">
                  <c:v>Sep-22</c:v>
                </c:pt>
                <c:pt idx="17">
                  <c:v>Oct-22</c:v>
                </c:pt>
                <c:pt idx="18">
                  <c:v>Nov-22</c:v>
                </c:pt>
                <c:pt idx="19">
                  <c:v>Dec-22</c:v>
                </c:pt>
                <c:pt idx="20">
                  <c:v>Jan-23</c:v>
                </c:pt>
                <c:pt idx="21">
                  <c:v>Feb-23</c:v>
                </c:pt>
                <c:pt idx="22">
                  <c:v>Mar-23</c:v>
                </c:pt>
                <c:pt idx="23">
                  <c:v>Apr-23</c:v>
                </c:pt>
                <c:pt idx="24">
                  <c:v>May-23</c:v>
                </c:pt>
                <c:pt idx="25">
                  <c:v>Jun-23</c:v>
                </c:pt>
                <c:pt idx="26">
                  <c:v>Jul-23</c:v>
                </c:pt>
                <c:pt idx="27">
                  <c:v>Aug-23</c:v>
                </c:pt>
                <c:pt idx="28">
                  <c:v>Sep-23</c:v>
                </c:pt>
              </c:strCache>
            </c:strRef>
          </c:cat>
          <c:val>
            <c:numRef>
              <c:f>'Congressional A. Analysis'!$F$11:$AI$11</c:f>
              <c:numCache>
                <c:formatCode>0.0</c:formatCode>
                <c:ptCount val="29"/>
                <c:pt idx="0" formatCode="General">
                  <c:v>0</c:v>
                </c:pt>
                <c:pt idx="1">
                  <c:v>7.1428571428571432</c:v>
                </c:pt>
                <c:pt idx="2">
                  <c:v>14.285714285714286</c:v>
                </c:pt>
                <c:pt idx="3">
                  <c:v>21.428571428571431</c:v>
                </c:pt>
                <c:pt idx="4">
                  <c:v>28.571428571428573</c:v>
                </c:pt>
                <c:pt idx="5">
                  <c:v>35.714285714285715</c:v>
                </c:pt>
                <c:pt idx="6">
                  <c:v>42.857142857142861</c:v>
                </c:pt>
                <c:pt idx="7">
                  <c:v>50.000000000000007</c:v>
                </c:pt>
                <c:pt idx="8">
                  <c:v>57.142857142857153</c:v>
                </c:pt>
                <c:pt idx="9">
                  <c:v>64.285714285714292</c:v>
                </c:pt>
                <c:pt idx="10">
                  <c:v>71.428571428571431</c:v>
                </c:pt>
                <c:pt idx="11">
                  <c:v>78.571428571428569</c:v>
                </c:pt>
                <c:pt idx="12">
                  <c:v>85.714285714285708</c:v>
                </c:pt>
                <c:pt idx="13">
                  <c:v>92.857142857142847</c:v>
                </c:pt>
                <c:pt idx="14">
                  <c:v>99.999999999999986</c:v>
                </c:pt>
                <c:pt idx="15">
                  <c:v>107.14285714285712</c:v>
                </c:pt>
                <c:pt idx="16">
                  <c:v>114.28571428571426</c:v>
                </c:pt>
                <c:pt idx="17">
                  <c:v>121.4285714285714</c:v>
                </c:pt>
                <c:pt idx="18">
                  <c:v>128.57142857142856</c:v>
                </c:pt>
                <c:pt idx="19">
                  <c:v>135.71428571428569</c:v>
                </c:pt>
                <c:pt idx="20">
                  <c:v>142.85714285714283</c:v>
                </c:pt>
                <c:pt idx="21">
                  <c:v>149.99999999999997</c:v>
                </c:pt>
                <c:pt idx="22">
                  <c:v>157.14285714285711</c:v>
                </c:pt>
                <c:pt idx="23">
                  <c:v>164.28571428571425</c:v>
                </c:pt>
                <c:pt idx="24">
                  <c:v>171.42857142857139</c:v>
                </c:pt>
                <c:pt idx="25">
                  <c:v>178.57142857142853</c:v>
                </c:pt>
                <c:pt idx="26">
                  <c:v>185.71428571428567</c:v>
                </c:pt>
                <c:pt idx="27">
                  <c:v>192.8571428571428</c:v>
                </c:pt>
                <c:pt idx="28">
                  <c:v>199.99999999999994</c:v>
                </c:pt>
              </c:numCache>
            </c:numRef>
          </c:val>
          <c:smooth val="0"/>
          <c:extLst>
            <c:ext xmlns:c16="http://schemas.microsoft.com/office/drawing/2014/chart" uri="{C3380CC4-5D6E-409C-BE32-E72D297353CC}">
              <c16:uniqueId val="{00000004-3972-4F7D-939E-A5DA400F143D}"/>
            </c:ext>
          </c:extLst>
        </c:ser>
        <c:ser>
          <c:idx val="5"/>
          <c:order val="5"/>
          <c:tx>
            <c:strRef>
              <c:f>'Congressional A. Analysis'!$E$12</c:f>
              <c:strCache>
                <c:ptCount val="1"/>
                <c:pt idx="0">
                  <c:v>Cum 4-PYSICAL FITNESS</c:v>
                </c:pt>
              </c:strCache>
            </c:strRef>
          </c:tx>
          <c:spPr>
            <a:ln w="22225" cap="rnd">
              <a:solidFill>
                <a:schemeClr val="accent6"/>
              </a:solidFill>
              <a:round/>
            </a:ln>
            <a:effectLst/>
          </c:spPr>
          <c:marker>
            <c:symbol val="none"/>
          </c:marker>
          <c:cat>
            <c:strRef>
              <c:f>'Congressional A. Analysis'!$F$6:$AI$6</c:f>
              <c:strCache>
                <c:ptCount val="29"/>
                <c:pt idx="0">
                  <c:v>Type</c:v>
                </c:pt>
                <c:pt idx="1">
                  <c:v>Jun-21</c:v>
                </c:pt>
                <c:pt idx="2">
                  <c:v>Jul-21</c:v>
                </c:pt>
                <c:pt idx="3">
                  <c:v>Aug-21</c:v>
                </c:pt>
                <c:pt idx="4">
                  <c:v>Sep-21</c:v>
                </c:pt>
                <c:pt idx="5">
                  <c:v>Oct-21</c:v>
                </c:pt>
                <c:pt idx="6">
                  <c:v>Nov-21</c:v>
                </c:pt>
                <c:pt idx="7">
                  <c:v>Dec-21</c:v>
                </c:pt>
                <c:pt idx="8">
                  <c:v>Jan-22</c:v>
                </c:pt>
                <c:pt idx="9">
                  <c:v>Feb-22</c:v>
                </c:pt>
                <c:pt idx="10">
                  <c:v>Mar-22</c:v>
                </c:pt>
                <c:pt idx="11">
                  <c:v>Apr-22</c:v>
                </c:pt>
                <c:pt idx="12">
                  <c:v>May-22</c:v>
                </c:pt>
                <c:pt idx="13">
                  <c:v>Jun-22</c:v>
                </c:pt>
                <c:pt idx="14">
                  <c:v>Jul-22</c:v>
                </c:pt>
                <c:pt idx="15">
                  <c:v>Aug-22</c:v>
                </c:pt>
                <c:pt idx="16">
                  <c:v>Sep-22</c:v>
                </c:pt>
                <c:pt idx="17">
                  <c:v>Oct-22</c:v>
                </c:pt>
                <c:pt idx="18">
                  <c:v>Nov-22</c:v>
                </c:pt>
                <c:pt idx="19">
                  <c:v>Dec-22</c:v>
                </c:pt>
                <c:pt idx="20">
                  <c:v>Jan-23</c:v>
                </c:pt>
                <c:pt idx="21">
                  <c:v>Feb-23</c:v>
                </c:pt>
                <c:pt idx="22">
                  <c:v>Mar-23</c:v>
                </c:pt>
                <c:pt idx="23">
                  <c:v>Apr-23</c:v>
                </c:pt>
                <c:pt idx="24">
                  <c:v>May-23</c:v>
                </c:pt>
                <c:pt idx="25">
                  <c:v>Jun-23</c:v>
                </c:pt>
                <c:pt idx="26">
                  <c:v>Jul-23</c:v>
                </c:pt>
                <c:pt idx="27">
                  <c:v>Aug-23</c:v>
                </c:pt>
                <c:pt idx="28">
                  <c:v>Sep-23</c:v>
                </c:pt>
              </c:strCache>
            </c:strRef>
          </c:cat>
          <c:val>
            <c:numRef>
              <c:f>'Congressional A. Analysis'!$F$12:$AI$12</c:f>
              <c:numCache>
                <c:formatCode>0.0</c:formatCode>
                <c:ptCount val="29"/>
                <c:pt idx="0" formatCode="General">
                  <c:v>0</c:v>
                </c:pt>
                <c:pt idx="1">
                  <c:v>7.1428571428571432</c:v>
                </c:pt>
                <c:pt idx="2">
                  <c:v>14.285714285714286</c:v>
                </c:pt>
                <c:pt idx="3">
                  <c:v>21.428571428571431</c:v>
                </c:pt>
                <c:pt idx="4">
                  <c:v>28.571428571428573</c:v>
                </c:pt>
                <c:pt idx="5">
                  <c:v>35.714285714285715</c:v>
                </c:pt>
                <c:pt idx="6">
                  <c:v>42.857142857142861</c:v>
                </c:pt>
                <c:pt idx="7">
                  <c:v>50.000000000000007</c:v>
                </c:pt>
                <c:pt idx="8">
                  <c:v>57.142857142857153</c:v>
                </c:pt>
                <c:pt idx="9">
                  <c:v>64.285714285714292</c:v>
                </c:pt>
                <c:pt idx="10">
                  <c:v>71.428571428571431</c:v>
                </c:pt>
                <c:pt idx="11">
                  <c:v>78.571428571428569</c:v>
                </c:pt>
                <c:pt idx="12">
                  <c:v>85.714285714285708</c:v>
                </c:pt>
                <c:pt idx="13">
                  <c:v>92.857142857142847</c:v>
                </c:pt>
                <c:pt idx="14">
                  <c:v>99.999999999999986</c:v>
                </c:pt>
                <c:pt idx="15">
                  <c:v>107.14285714285712</c:v>
                </c:pt>
                <c:pt idx="16">
                  <c:v>114.28571428571426</c:v>
                </c:pt>
                <c:pt idx="17">
                  <c:v>121.4285714285714</c:v>
                </c:pt>
                <c:pt idx="18">
                  <c:v>128.57142857142856</c:v>
                </c:pt>
                <c:pt idx="19">
                  <c:v>135.71428571428569</c:v>
                </c:pt>
                <c:pt idx="20">
                  <c:v>142.85714285714283</c:v>
                </c:pt>
                <c:pt idx="21">
                  <c:v>149.99999999999997</c:v>
                </c:pt>
                <c:pt idx="22">
                  <c:v>157.14285714285711</c:v>
                </c:pt>
                <c:pt idx="23">
                  <c:v>164.28571428571425</c:v>
                </c:pt>
                <c:pt idx="24">
                  <c:v>171.42857142857139</c:v>
                </c:pt>
                <c:pt idx="25">
                  <c:v>178.57142857142853</c:v>
                </c:pt>
                <c:pt idx="26">
                  <c:v>185.71428571428567</c:v>
                </c:pt>
                <c:pt idx="27">
                  <c:v>192.8571428571428</c:v>
                </c:pt>
                <c:pt idx="28">
                  <c:v>199.99999999999994</c:v>
                </c:pt>
              </c:numCache>
            </c:numRef>
          </c:val>
          <c:smooth val="0"/>
          <c:extLst>
            <c:ext xmlns:c16="http://schemas.microsoft.com/office/drawing/2014/chart" uri="{C3380CC4-5D6E-409C-BE32-E72D297353CC}">
              <c16:uniqueId val="{00000005-3972-4F7D-939E-A5DA400F143D}"/>
            </c:ext>
          </c:extLst>
        </c:ser>
        <c:ser>
          <c:idx val="9"/>
          <c:order val="9"/>
          <c:tx>
            <c:strRef>
              <c:f>'Congressional A. Analysis'!$E$16</c:f>
              <c:strCache>
                <c:ptCount val="1"/>
                <c:pt idx="0">
                  <c:v>Act. Cum. Voluntary Public Service</c:v>
                </c:pt>
              </c:strCache>
            </c:strRef>
          </c:tx>
          <c:spPr>
            <a:ln w="22225" cap="rnd">
              <a:solidFill>
                <a:schemeClr val="accent4">
                  <a:lumMod val="60000"/>
                </a:schemeClr>
              </a:solidFill>
              <a:round/>
            </a:ln>
            <a:effectLst/>
          </c:spPr>
          <c:marker>
            <c:symbol val="none"/>
          </c:marker>
          <c:cat>
            <c:strRef>
              <c:f>'Congressional A. Analysis'!$F$6:$AI$6</c:f>
              <c:strCache>
                <c:ptCount val="29"/>
                <c:pt idx="0">
                  <c:v>Type</c:v>
                </c:pt>
                <c:pt idx="1">
                  <c:v>Jun-21</c:v>
                </c:pt>
                <c:pt idx="2">
                  <c:v>Jul-21</c:v>
                </c:pt>
                <c:pt idx="3">
                  <c:v>Aug-21</c:v>
                </c:pt>
                <c:pt idx="4">
                  <c:v>Sep-21</c:v>
                </c:pt>
                <c:pt idx="5">
                  <c:v>Oct-21</c:v>
                </c:pt>
                <c:pt idx="6">
                  <c:v>Nov-21</c:v>
                </c:pt>
                <c:pt idx="7">
                  <c:v>Dec-21</c:v>
                </c:pt>
                <c:pt idx="8">
                  <c:v>Jan-22</c:v>
                </c:pt>
                <c:pt idx="9">
                  <c:v>Feb-22</c:v>
                </c:pt>
                <c:pt idx="10">
                  <c:v>Mar-22</c:v>
                </c:pt>
                <c:pt idx="11">
                  <c:v>Apr-22</c:v>
                </c:pt>
                <c:pt idx="12">
                  <c:v>May-22</c:v>
                </c:pt>
                <c:pt idx="13">
                  <c:v>Jun-22</c:v>
                </c:pt>
                <c:pt idx="14">
                  <c:v>Jul-22</c:v>
                </c:pt>
                <c:pt idx="15">
                  <c:v>Aug-22</c:v>
                </c:pt>
                <c:pt idx="16">
                  <c:v>Sep-22</c:v>
                </c:pt>
                <c:pt idx="17">
                  <c:v>Oct-22</c:v>
                </c:pt>
                <c:pt idx="18">
                  <c:v>Nov-22</c:v>
                </c:pt>
                <c:pt idx="19">
                  <c:v>Dec-22</c:v>
                </c:pt>
                <c:pt idx="20">
                  <c:v>Jan-23</c:v>
                </c:pt>
                <c:pt idx="21">
                  <c:v>Feb-23</c:v>
                </c:pt>
                <c:pt idx="22">
                  <c:v>Mar-23</c:v>
                </c:pt>
                <c:pt idx="23">
                  <c:v>Apr-23</c:v>
                </c:pt>
                <c:pt idx="24">
                  <c:v>May-23</c:v>
                </c:pt>
                <c:pt idx="25">
                  <c:v>Jun-23</c:v>
                </c:pt>
                <c:pt idx="26">
                  <c:v>Jul-23</c:v>
                </c:pt>
                <c:pt idx="27">
                  <c:v>Aug-23</c:v>
                </c:pt>
                <c:pt idx="28">
                  <c:v>Sep-23</c:v>
                </c:pt>
              </c:strCache>
            </c:strRef>
          </c:cat>
          <c:val>
            <c:numRef>
              <c:f>'Congressional A. Analysis'!$F$16:$AI$16</c:f>
              <c:numCache>
                <c:formatCode>0.0</c:formatCode>
                <c:ptCount val="29"/>
                <c:pt idx="0" formatCode="General">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9-3972-4F7D-939E-A5DA400F143D}"/>
            </c:ext>
          </c:extLst>
        </c:ser>
        <c:ser>
          <c:idx val="10"/>
          <c:order val="10"/>
          <c:tx>
            <c:strRef>
              <c:f>'Congressional A. Analysis'!$E$17</c:f>
              <c:strCache>
                <c:ptCount val="1"/>
                <c:pt idx="0">
                  <c:v>Act. Cum. Personal Development</c:v>
                </c:pt>
              </c:strCache>
            </c:strRef>
          </c:tx>
          <c:spPr>
            <a:ln w="22225" cap="rnd">
              <a:solidFill>
                <a:schemeClr val="accent5">
                  <a:lumMod val="60000"/>
                </a:schemeClr>
              </a:solidFill>
              <a:round/>
            </a:ln>
            <a:effectLst/>
          </c:spPr>
          <c:marker>
            <c:symbol val="none"/>
          </c:marker>
          <c:cat>
            <c:strRef>
              <c:f>'Congressional A. Analysis'!$F$6:$AI$6</c:f>
              <c:strCache>
                <c:ptCount val="29"/>
                <c:pt idx="0">
                  <c:v>Type</c:v>
                </c:pt>
                <c:pt idx="1">
                  <c:v>Jun-21</c:v>
                </c:pt>
                <c:pt idx="2">
                  <c:v>Jul-21</c:v>
                </c:pt>
                <c:pt idx="3">
                  <c:v>Aug-21</c:v>
                </c:pt>
                <c:pt idx="4">
                  <c:v>Sep-21</c:v>
                </c:pt>
                <c:pt idx="5">
                  <c:v>Oct-21</c:v>
                </c:pt>
                <c:pt idx="6">
                  <c:v>Nov-21</c:v>
                </c:pt>
                <c:pt idx="7">
                  <c:v>Dec-21</c:v>
                </c:pt>
                <c:pt idx="8">
                  <c:v>Jan-22</c:v>
                </c:pt>
                <c:pt idx="9">
                  <c:v>Feb-22</c:v>
                </c:pt>
                <c:pt idx="10">
                  <c:v>Mar-22</c:v>
                </c:pt>
                <c:pt idx="11">
                  <c:v>Apr-22</c:v>
                </c:pt>
                <c:pt idx="12">
                  <c:v>May-22</c:v>
                </c:pt>
                <c:pt idx="13">
                  <c:v>Jun-22</c:v>
                </c:pt>
                <c:pt idx="14">
                  <c:v>Jul-22</c:v>
                </c:pt>
                <c:pt idx="15">
                  <c:v>Aug-22</c:v>
                </c:pt>
                <c:pt idx="16">
                  <c:v>Sep-22</c:v>
                </c:pt>
                <c:pt idx="17">
                  <c:v>Oct-22</c:v>
                </c:pt>
                <c:pt idx="18">
                  <c:v>Nov-22</c:v>
                </c:pt>
                <c:pt idx="19">
                  <c:v>Dec-22</c:v>
                </c:pt>
                <c:pt idx="20">
                  <c:v>Jan-23</c:v>
                </c:pt>
                <c:pt idx="21">
                  <c:v>Feb-23</c:v>
                </c:pt>
                <c:pt idx="22">
                  <c:v>Mar-23</c:v>
                </c:pt>
                <c:pt idx="23">
                  <c:v>Apr-23</c:v>
                </c:pt>
                <c:pt idx="24">
                  <c:v>May-23</c:v>
                </c:pt>
                <c:pt idx="25">
                  <c:v>Jun-23</c:v>
                </c:pt>
                <c:pt idx="26">
                  <c:v>Jul-23</c:v>
                </c:pt>
                <c:pt idx="27">
                  <c:v>Aug-23</c:v>
                </c:pt>
                <c:pt idx="28">
                  <c:v>Sep-23</c:v>
                </c:pt>
              </c:strCache>
            </c:strRef>
          </c:cat>
          <c:val>
            <c:numRef>
              <c:f>'Congressional A. Analysis'!$F$17:$AI$17</c:f>
              <c:numCache>
                <c:formatCode>0.0</c:formatCode>
                <c:ptCount val="29"/>
                <c:pt idx="0" formatCode="General">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A-3972-4F7D-939E-A5DA400F143D}"/>
            </c:ext>
          </c:extLst>
        </c:ser>
        <c:ser>
          <c:idx val="11"/>
          <c:order val="11"/>
          <c:tx>
            <c:strRef>
              <c:f>'Congressional A. Analysis'!$E$18</c:f>
              <c:strCache>
                <c:ptCount val="1"/>
                <c:pt idx="0">
                  <c:v>Act. Cum. Physical Fitness</c:v>
                </c:pt>
              </c:strCache>
            </c:strRef>
          </c:tx>
          <c:spPr>
            <a:ln w="22225" cap="rnd">
              <a:solidFill>
                <a:schemeClr val="accent6">
                  <a:lumMod val="60000"/>
                </a:schemeClr>
              </a:solidFill>
              <a:round/>
            </a:ln>
            <a:effectLst/>
          </c:spPr>
          <c:marker>
            <c:symbol val="none"/>
          </c:marker>
          <c:cat>
            <c:strRef>
              <c:f>'Congressional A. Analysis'!$F$6:$AI$6</c:f>
              <c:strCache>
                <c:ptCount val="29"/>
                <c:pt idx="0">
                  <c:v>Type</c:v>
                </c:pt>
                <c:pt idx="1">
                  <c:v>Jun-21</c:v>
                </c:pt>
                <c:pt idx="2">
                  <c:v>Jul-21</c:v>
                </c:pt>
                <c:pt idx="3">
                  <c:v>Aug-21</c:v>
                </c:pt>
                <c:pt idx="4">
                  <c:v>Sep-21</c:v>
                </c:pt>
                <c:pt idx="5">
                  <c:v>Oct-21</c:v>
                </c:pt>
                <c:pt idx="6">
                  <c:v>Nov-21</c:v>
                </c:pt>
                <c:pt idx="7">
                  <c:v>Dec-21</c:v>
                </c:pt>
                <c:pt idx="8">
                  <c:v>Jan-22</c:v>
                </c:pt>
                <c:pt idx="9">
                  <c:v>Feb-22</c:v>
                </c:pt>
                <c:pt idx="10">
                  <c:v>Mar-22</c:v>
                </c:pt>
                <c:pt idx="11">
                  <c:v>Apr-22</c:v>
                </c:pt>
                <c:pt idx="12">
                  <c:v>May-22</c:v>
                </c:pt>
                <c:pt idx="13">
                  <c:v>Jun-22</c:v>
                </c:pt>
                <c:pt idx="14">
                  <c:v>Jul-22</c:v>
                </c:pt>
                <c:pt idx="15">
                  <c:v>Aug-22</c:v>
                </c:pt>
                <c:pt idx="16">
                  <c:v>Sep-22</c:v>
                </c:pt>
                <c:pt idx="17">
                  <c:v>Oct-22</c:v>
                </c:pt>
                <c:pt idx="18">
                  <c:v>Nov-22</c:v>
                </c:pt>
                <c:pt idx="19">
                  <c:v>Dec-22</c:v>
                </c:pt>
                <c:pt idx="20">
                  <c:v>Jan-23</c:v>
                </c:pt>
                <c:pt idx="21">
                  <c:v>Feb-23</c:v>
                </c:pt>
                <c:pt idx="22">
                  <c:v>Mar-23</c:v>
                </c:pt>
                <c:pt idx="23">
                  <c:v>Apr-23</c:v>
                </c:pt>
                <c:pt idx="24">
                  <c:v>May-23</c:v>
                </c:pt>
                <c:pt idx="25">
                  <c:v>Jun-23</c:v>
                </c:pt>
                <c:pt idx="26">
                  <c:v>Jul-23</c:v>
                </c:pt>
                <c:pt idx="27">
                  <c:v>Aug-23</c:v>
                </c:pt>
                <c:pt idx="28">
                  <c:v>Sep-23</c:v>
                </c:pt>
              </c:strCache>
            </c:strRef>
          </c:cat>
          <c:val>
            <c:numRef>
              <c:f>'Congressional A. Analysis'!$F$18:$AI$18</c:f>
              <c:numCache>
                <c:formatCode>0.0</c:formatCode>
                <c:ptCount val="29"/>
                <c:pt idx="0" formatCode="General">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B-3972-4F7D-939E-A5DA400F143D}"/>
            </c:ext>
          </c:extLst>
        </c:ser>
        <c:dLbls>
          <c:showLegendKey val="0"/>
          <c:showVal val="0"/>
          <c:showCatName val="0"/>
          <c:showSerName val="0"/>
          <c:showPercent val="0"/>
          <c:showBubbleSize val="0"/>
        </c:dLbls>
        <c:marker val="1"/>
        <c:smooth val="0"/>
        <c:axId val="658571928"/>
        <c:axId val="658569960"/>
      </c:lineChart>
      <c:catAx>
        <c:axId val="65978224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659775688"/>
        <c:crosses val="autoZero"/>
        <c:auto val="1"/>
        <c:lblAlgn val="ctr"/>
        <c:lblOffset val="100"/>
        <c:noMultiLvlLbl val="0"/>
      </c:catAx>
      <c:valAx>
        <c:axId val="659775688"/>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59782248"/>
        <c:crosses val="autoZero"/>
        <c:crossBetween val="between"/>
      </c:valAx>
      <c:valAx>
        <c:axId val="658569960"/>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58571928"/>
        <c:crosses val="max"/>
        <c:crossBetween val="between"/>
      </c:valAx>
      <c:catAx>
        <c:axId val="658571928"/>
        <c:scaling>
          <c:orientation val="minMax"/>
        </c:scaling>
        <c:delete val="1"/>
        <c:axPos val="b"/>
        <c:numFmt formatCode="General" sourceLinked="1"/>
        <c:majorTickMark val="out"/>
        <c:minorTickMark val="none"/>
        <c:tickLblPos val="nextTo"/>
        <c:crossAx val="658569960"/>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xdr:col>
      <xdr:colOff>1724025</xdr:colOff>
      <xdr:row>21</xdr:row>
      <xdr:rowOff>85725</xdr:rowOff>
    </xdr:from>
    <xdr:to>
      <xdr:col>10</xdr:col>
      <xdr:colOff>409536</xdr:colOff>
      <xdr:row>21</xdr:row>
      <xdr:rowOff>1583322</xdr:rowOff>
    </xdr:to>
    <xdr:pic>
      <xdr:nvPicPr>
        <xdr:cNvPr id="2" name="Picture 1">
          <a:extLst>
            <a:ext uri="{FF2B5EF4-FFF2-40B4-BE49-F238E27FC236}">
              <a16:creationId xmlns:a16="http://schemas.microsoft.com/office/drawing/2014/main" id="{1E2D069D-9BD3-449A-944B-302CC2F4A2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62275" y="4581525"/>
          <a:ext cx="5676861" cy="14975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406003</xdr:colOff>
      <xdr:row>21</xdr:row>
      <xdr:rowOff>89296</xdr:rowOff>
    </xdr:from>
    <xdr:to>
      <xdr:col>16</xdr:col>
      <xdr:colOff>6569</xdr:colOff>
      <xdr:row>21</xdr:row>
      <xdr:rowOff>1569286</xdr:rowOff>
    </xdr:to>
    <xdr:pic>
      <xdr:nvPicPr>
        <xdr:cNvPr id="3" name="Picture 2">
          <a:extLst>
            <a:ext uri="{FF2B5EF4-FFF2-40B4-BE49-F238E27FC236}">
              <a16:creationId xmlns:a16="http://schemas.microsoft.com/office/drawing/2014/main" id="{617CFFED-0FAE-4B32-AD28-A3254182649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9289" t="1180"/>
        <a:stretch/>
      </xdr:blipFill>
      <xdr:spPr bwMode="auto">
        <a:xfrm>
          <a:off x="8621316" y="4542234"/>
          <a:ext cx="3434378" cy="14799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29</xdr:col>
      <xdr:colOff>280148</xdr:colOff>
      <xdr:row>1</xdr:row>
      <xdr:rowOff>11207</xdr:rowOff>
    </xdr:from>
    <xdr:to>
      <xdr:col>37</xdr:col>
      <xdr:colOff>280148</xdr:colOff>
      <xdr:row>36</xdr:row>
      <xdr:rowOff>113180</xdr:rowOff>
    </xdr:to>
    <xdr:pic>
      <xdr:nvPicPr>
        <xdr:cNvPr id="2" name="Picture 1" descr="Education in the United States">
          <a:extLst>
            <a:ext uri="{FF2B5EF4-FFF2-40B4-BE49-F238E27FC236}">
              <a16:creationId xmlns:a16="http://schemas.microsoft.com/office/drawing/2014/main" id="{2175175D-A646-4130-9A9F-097759E183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949148" y="347383"/>
          <a:ext cx="4840941" cy="57049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600074</xdr:colOff>
      <xdr:row>0</xdr:row>
      <xdr:rowOff>156881</xdr:rowOff>
    </xdr:from>
    <xdr:to>
      <xdr:col>19</xdr:col>
      <xdr:colOff>349023</xdr:colOff>
      <xdr:row>8</xdr:row>
      <xdr:rowOff>320978</xdr:rowOff>
    </xdr:to>
    <xdr:pic>
      <xdr:nvPicPr>
        <xdr:cNvPr id="2" name="Picture 1">
          <a:extLst>
            <a:ext uri="{FF2B5EF4-FFF2-40B4-BE49-F238E27FC236}">
              <a16:creationId xmlns:a16="http://schemas.microsoft.com/office/drawing/2014/main" id="{CF9E5E5E-E274-4F21-ADFE-0AED1757F1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809" y="156881"/>
          <a:ext cx="5676861" cy="14975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605117</xdr:colOff>
      <xdr:row>8</xdr:row>
      <xdr:rowOff>468967</xdr:rowOff>
    </xdr:from>
    <xdr:to>
      <xdr:col>19</xdr:col>
      <xdr:colOff>350239</xdr:colOff>
      <xdr:row>18</xdr:row>
      <xdr:rowOff>72838</xdr:rowOff>
    </xdr:to>
    <xdr:pic>
      <xdr:nvPicPr>
        <xdr:cNvPr id="3" name="Picture 2">
          <a:extLst>
            <a:ext uri="{FF2B5EF4-FFF2-40B4-BE49-F238E27FC236}">
              <a16:creationId xmlns:a16="http://schemas.microsoft.com/office/drawing/2014/main" id="{E8BFB8BF-B63D-494D-A1AC-4D4B7BD6A4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911852" y="1802467"/>
          <a:ext cx="5673034" cy="14976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85725</xdr:colOff>
      <xdr:row>23</xdr:row>
      <xdr:rowOff>64965</xdr:rowOff>
    </xdr:from>
    <xdr:to>
      <xdr:col>34</xdr:col>
      <xdr:colOff>400782</xdr:colOff>
      <xdr:row>60</xdr:row>
      <xdr:rowOff>135548</xdr:rowOff>
    </xdr:to>
    <xdr:graphicFrame macro="">
      <xdr:nvGraphicFramePr>
        <xdr:cNvPr id="2" name="Chart 1">
          <a:extLst>
            <a:ext uri="{FF2B5EF4-FFF2-40B4-BE49-F238E27FC236}">
              <a16:creationId xmlns:a16="http://schemas.microsoft.com/office/drawing/2014/main" id="{D8D6F1A4-3CF1-4992-ACCC-C55799E636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36729</xdr:colOff>
      <xdr:row>20</xdr:row>
      <xdr:rowOff>22928</xdr:rowOff>
    </xdr:from>
    <xdr:to>
      <xdr:col>4</xdr:col>
      <xdr:colOff>1727387</xdr:colOff>
      <xdr:row>37</xdr:row>
      <xdr:rowOff>20730</xdr:rowOff>
    </xdr:to>
    <mc:AlternateContent xmlns:mc="http://schemas.openxmlformats.org/markup-compatibility/2006" xmlns:sle15="http://schemas.microsoft.com/office/drawing/2012/slicer">
      <mc:Choice Requires="sle15">
        <xdr:graphicFrame macro="">
          <xdr:nvGraphicFramePr>
            <xdr:cNvPr id="3" name="dec">
              <a:extLst>
                <a:ext uri="{FF2B5EF4-FFF2-40B4-BE49-F238E27FC236}">
                  <a16:creationId xmlns:a16="http://schemas.microsoft.com/office/drawing/2014/main" id="{FE24C410-7FC8-412A-A43A-BD817DD1AD83}"/>
                </a:ext>
              </a:extLst>
            </xdr:cNvPr>
            <xdr:cNvGraphicFramePr/>
          </xdr:nvGraphicFramePr>
          <xdr:xfrm>
            <a:off x="0" y="0"/>
            <a:ext cx="0" cy="0"/>
          </xdr:xfrm>
          <a:graphic>
            <a:graphicData uri="http://schemas.microsoft.com/office/drawing/2010/slicer">
              <sle:slicer xmlns:sle="http://schemas.microsoft.com/office/drawing/2010/slicer" name="dec"/>
            </a:graphicData>
          </a:graphic>
        </xdr:graphicFrame>
      </mc:Choice>
      <mc:Fallback xmlns="">
        <xdr:sp macro="" textlink="">
          <xdr:nvSpPr>
            <xdr:cNvPr id="0" name=""/>
            <xdr:cNvSpPr>
              <a:spLocks noTextEdit="1"/>
            </xdr:cNvSpPr>
          </xdr:nvSpPr>
          <xdr:spPr>
            <a:xfrm>
              <a:off x="3757082" y="3317457"/>
              <a:ext cx="2071658" cy="266480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absoluteAnchor>
    <xdr:pos x="3777250" y="6160763"/>
    <xdr:ext cx="2076141" cy="606469"/>
    <mc:AlternateContent xmlns:mc="http://schemas.openxmlformats.org/markup-compatibility/2006" xmlns:sle15="http://schemas.microsoft.com/office/drawing/2012/slicer">
      <mc:Choice Requires="sle15">
        <xdr:graphicFrame macro="">
          <xdr:nvGraphicFramePr>
            <xdr:cNvPr id="4" name="pa">
              <a:extLst>
                <a:ext uri="{FF2B5EF4-FFF2-40B4-BE49-F238E27FC236}">
                  <a16:creationId xmlns:a16="http://schemas.microsoft.com/office/drawing/2014/main" id="{D5DF68CD-F0FB-4867-87A1-DAD5C16B7CD0}"/>
                </a:ext>
              </a:extLst>
            </xdr:cNvPr>
            <xdr:cNvGraphicFramePr/>
          </xdr:nvGraphicFramePr>
          <xdr:xfrm>
            <a:off x="0" y="0"/>
            <a:ext cx="0" cy="0"/>
          </xdr:xfrm>
          <a:graphic>
            <a:graphicData uri="http://schemas.microsoft.com/office/drawing/2010/slicer">
              <sle:slicer xmlns:sle="http://schemas.microsoft.com/office/drawing/2010/slicer" name="pa"/>
            </a:graphicData>
          </a:graphic>
        </xdr:graphicFrame>
      </mc:Choice>
      <mc:Fallback xmlns="">
        <xdr:sp macro="" textlink="">
          <xdr:nvSpPr>
            <xdr:cNvPr id="0" name=""/>
            <xdr:cNvSpPr>
              <a:spLocks noTextEdit="1"/>
            </xdr:cNvSpPr>
          </xdr:nvSpPr>
          <xdr:spPr>
            <a:xfrm>
              <a:off x="3777250" y="6160763"/>
              <a:ext cx="2076141" cy="60646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3768707" y="6940269"/>
    <xdr:ext cx="2075162" cy="630425"/>
    <mc:AlternateContent xmlns:mc="http://schemas.openxmlformats.org/markup-compatibility/2006" xmlns:sle15="http://schemas.microsoft.com/office/drawing/2012/slicer">
      <mc:Choice Requires="sle15">
        <xdr:graphicFrame macro="">
          <xdr:nvGraphicFramePr>
            <xdr:cNvPr id="6" name="t">
              <a:extLst>
                <a:ext uri="{FF2B5EF4-FFF2-40B4-BE49-F238E27FC236}">
                  <a16:creationId xmlns:a16="http://schemas.microsoft.com/office/drawing/2014/main" id="{2C45D27B-FAA2-43AA-A1AB-394F7AC1D538}"/>
                </a:ext>
              </a:extLst>
            </xdr:cNvPr>
            <xdr:cNvGraphicFramePr/>
          </xdr:nvGraphicFramePr>
          <xdr:xfrm>
            <a:off x="0" y="0"/>
            <a:ext cx="0" cy="0"/>
          </xdr:xfrm>
          <a:graphic>
            <a:graphicData uri="http://schemas.microsoft.com/office/drawing/2010/slicer">
              <sle:slicer xmlns:sle="http://schemas.microsoft.com/office/drawing/2010/slicer" name="t"/>
            </a:graphicData>
          </a:graphic>
        </xdr:graphicFrame>
      </mc:Choice>
      <mc:Fallback xmlns="">
        <xdr:sp macro="" textlink="">
          <xdr:nvSpPr>
            <xdr:cNvPr id="0" name=""/>
            <xdr:cNvSpPr>
              <a:spLocks noTextEdit="1"/>
            </xdr:cNvSpPr>
          </xdr:nvSpPr>
          <xdr:spPr>
            <a:xfrm>
              <a:off x="3768707" y="6940269"/>
              <a:ext cx="2075162" cy="6304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wsDr>
</file>

<file path=xl/drawings/drawing5.xml><?xml version="1.0" encoding="utf-8"?>
<xdr:wsDr xmlns:xdr="http://schemas.openxmlformats.org/drawingml/2006/spreadsheetDrawing" xmlns:a="http://schemas.openxmlformats.org/drawingml/2006/main">
  <xdr:absoluteAnchor>
    <xdr:pos x="162672" y="245409"/>
    <xdr:ext cx="1835150" cy="2345391"/>
    <mc:AlternateContent xmlns:mc="http://schemas.openxmlformats.org/markup-compatibility/2006" xmlns:sle15="http://schemas.microsoft.com/office/drawing/2012/slicer">
      <mc:Choice Requires="sle15">
        <xdr:graphicFrame macro="">
          <xdr:nvGraphicFramePr>
            <xdr:cNvPr id="5" name="Scope">
              <a:extLst>
                <a:ext uri="{FF2B5EF4-FFF2-40B4-BE49-F238E27FC236}">
                  <a16:creationId xmlns:a16="http://schemas.microsoft.com/office/drawing/2014/main" id="{6D09E79B-BEAB-43FB-9DF4-EE71FF1943A4}"/>
                </a:ext>
              </a:extLst>
            </xdr:cNvPr>
            <xdr:cNvGraphicFramePr/>
          </xdr:nvGraphicFramePr>
          <xdr:xfrm>
            <a:off x="0" y="0"/>
            <a:ext cx="0" cy="0"/>
          </xdr:xfrm>
          <a:graphic>
            <a:graphicData uri="http://schemas.microsoft.com/office/drawing/2010/slicer">
              <sle:slicer xmlns:sle="http://schemas.microsoft.com/office/drawing/2010/slicer" name="Scope"/>
            </a:graphicData>
          </a:graphic>
        </xdr:graphicFrame>
      </mc:Choice>
      <mc:Fallback xmlns="">
        <xdr:sp macro="" textlink="">
          <xdr:nvSpPr>
            <xdr:cNvPr id="0" name=""/>
            <xdr:cNvSpPr>
              <a:spLocks noTextEdit="1"/>
            </xdr:cNvSpPr>
          </xdr:nvSpPr>
          <xdr:spPr>
            <a:xfrm>
              <a:off x="162672" y="245409"/>
              <a:ext cx="1835150" cy="234539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191060" y="2664427"/>
    <xdr:ext cx="1828800" cy="2298098"/>
    <mc:AlternateContent xmlns:mc="http://schemas.openxmlformats.org/markup-compatibility/2006" xmlns:sle15="http://schemas.microsoft.com/office/drawing/2012/slicer">
      <mc:Choice Requires="sle15">
        <xdr:graphicFrame macro="">
          <xdr:nvGraphicFramePr>
            <xdr:cNvPr id="6" name="Status (EndofApril)">
              <a:extLst>
                <a:ext uri="{FF2B5EF4-FFF2-40B4-BE49-F238E27FC236}">
                  <a16:creationId xmlns:a16="http://schemas.microsoft.com/office/drawing/2014/main" id="{A2E0B738-3079-4B29-A8AC-39E14C4C2558}"/>
                </a:ext>
              </a:extLst>
            </xdr:cNvPr>
            <xdr:cNvGraphicFramePr/>
          </xdr:nvGraphicFramePr>
          <xdr:xfrm>
            <a:off x="0" y="0"/>
            <a:ext cx="0" cy="0"/>
          </xdr:xfrm>
          <a:graphic>
            <a:graphicData uri="http://schemas.microsoft.com/office/drawing/2010/slicer">
              <sle:slicer xmlns:sle="http://schemas.microsoft.com/office/drawing/2010/slicer" name="Status (EndofApril)"/>
            </a:graphicData>
          </a:graphic>
        </xdr:graphicFrame>
      </mc:Choice>
      <mc:Fallback xmlns="">
        <xdr:sp macro="" textlink="">
          <xdr:nvSpPr>
            <xdr:cNvPr id="0" name=""/>
            <xdr:cNvSpPr>
              <a:spLocks noTextEdit="1"/>
            </xdr:cNvSpPr>
          </xdr:nvSpPr>
          <xdr:spPr>
            <a:xfrm>
              <a:off x="191060" y="2664427"/>
              <a:ext cx="1828800" cy="229809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188259" y="5025344"/>
    <xdr:ext cx="1841500" cy="2568358"/>
    <mc:AlternateContent xmlns:mc="http://schemas.openxmlformats.org/markup-compatibility/2006" xmlns:sle15="http://schemas.microsoft.com/office/drawing/2012/slicer">
      <mc:Choice Requires="sle15">
        <xdr:graphicFrame macro="">
          <xdr:nvGraphicFramePr>
            <xdr:cNvPr id="7" name="Scope 1">
              <a:extLst>
                <a:ext uri="{FF2B5EF4-FFF2-40B4-BE49-F238E27FC236}">
                  <a16:creationId xmlns:a16="http://schemas.microsoft.com/office/drawing/2014/main" id="{8D8A3F8A-98DA-4A8A-813B-63DEE729A6A1}"/>
                </a:ext>
              </a:extLst>
            </xdr:cNvPr>
            <xdr:cNvGraphicFramePr/>
          </xdr:nvGraphicFramePr>
          <xdr:xfrm>
            <a:off x="0" y="0"/>
            <a:ext cx="0" cy="0"/>
          </xdr:xfrm>
          <a:graphic>
            <a:graphicData uri="http://schemas.microsoft.com/office/drawing/2010/slicer">
              <sle:slicer xmlns:sle="http://schemas.microsoft.com/office/drawing/2010/slicer" name="Scope 1"/>
            </a:graphicData>
          </a:graphic>
        </xdr:graphicFrame>
      </mc:Choice>
      <mc:Fallback xmlns="">
        <xdr:sp macro="" textlink="">
          <xdr:nvSpPr>
            <xdr:cNvPr id="0" name=""/>
            <xdr:cNvSpPr>
              <a:spLocks noTextEdit="1"/>
            </xdr:cNvSpPr>
          </xdr:nvSpPr>
          <xdr:spPr>
            <a:xfrm>
              <a:off x="188259" y="5025344"/>
              <a:ext cx="1841500" cy="256835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OB_Avinal\OB_Avi_Firmalar\SMPS_Simpa&#351;\Gelen\Burak%20&#214;zsara&#231;\Documents%20and%20Settings\btaskin\Desktop\GBB\Devam%20eden%20is\My%20Documents\GAY%20&#350;ANT\HUDUT%20YOLU%20DUVARLAR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Documents%20and%20Settings\All%20Users\Documents\Book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STON\C\LEVENT\derince\Teklif.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WINDOWS\TEMP\AOP%20Templates%20200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Hw-tu04-s-hbs01\hbs%20sales%20data\WINDOWS\TEMP\AOP%20Templates%20200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t-idbcd-wg1\USER\SETSUBI\ME-2&#31309;&#31639;\01&#31309;&#31639;&#12503;&#12525;&#12472;&#12455;&#12463;&#12488;\&#20013;&#22269;\(2004.12)ACW%20PJ(&#12381;&#12398;2&#65289;\pulau%20final\WINDOWS\Desktop\New%20Folder\Qo-1585.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ilgiislem\bilgi%20islem\netbul\den\CPI2010.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SERVER\DATA\DataFile\O\DB9604\RevMay97\SHOPLIST.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D:\Carneye\Op%20Review%20Schedule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Nt-idbcd-wg1\USER\SETSUBI\ME-2&#31309;&#31639;\01&#31309;&#31639;&#12503;&#12525;&#12472;&#12455;&#12463;&#12488;\&#20013;&#22269;\(2004.12)ACW%20PJ(&#12381;&#12398;2&#65289;\pulau%20final\WINDOWS\Desktop\New%20Folder\Qo-1585"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Levent\c\LEVENT\ANAIST~1.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Hw-tu04-s-hbs01\hbs%20sales%20data\WINDOWS\TEMP\PLBYLN.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PLANLAMA\C\LEVENT\ANALIZ97\ANAIST971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192.168.0.5\dedication\usefull%20program\slug.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Documents%20and%20Settings/chathura/My%20Documents/Palm%20District%20Cooling%20Documents/BOQ/TOWER/ITP384.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G:\2002-budget\2002-HOLDING\holgenel2002.xls" TargetMode="External"/></Relationships>
</file>

<file path=xl/externalLinks/_rels/externalLink17.xml.rels><?xml version="1.0" encoding="UTF-8" standalone="yes"?>
<Relationships xmlns="http://schemas.openxmlformats.org/package/2006/relationships"><Relationship Id="rId1" Type="http://schemas.microsoft.com/office/2006/relationships/xlExternalLinkPath/xlPathMissing" Target="tf02802322%20(1)2"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yapint5/WINDOWS/TEMP/Jub.xls" TargetMode="External"/></Relationships>
</file>

<file path=xl/externalLinks/_rels/externalLink19.xml.rels><?xml version="1.0" encoding="UTF-8" standalone="yes"?>
<Relationships xmlns="http://schemas.openxmlformats.org/package/2006/relationships"><Relationship Id="rId1" Type="http://schemas.microsoft.com/office/2006/relationships/xlExternalLinkPath/xlPathMissing" Target="mareketing%20plan%20data2"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DOCUME~1/a-ssears/LOCALS~1/Temp/HR_Template_Needs_Assessment.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Y:\OB_Avinal\OB_Avi_Firmalar\MTRO_DOGUS_YAPI%20MERKEZI_YUKSEL_YENIGUN\MTRO_Raporlar\Rp017_021205_MasterPlan_R00_Yonetim%20Kurulu\MTR_Yesil%20Defter\Metro_YD_Sat&#305;&#351;_Maliyet.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D:\03_xPM\+02_PROJELER\30_ELEKTROPANC\AEPA_Proje%20Y&#246;netim\04_Tasar&#305;m\AE_Teklif\xPM_AEPA_Teklif_Haz&#305;rl&#305;k_Markup_201500821.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D:\11_BUILDERSTOCK\BS_All_Plans_v4.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D:\11_BUILDERSTOCK\BS_Budget\BS_NewBudgetFormat_v2.xlsx"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H:\Documents%20and%20Settings\obisen\Desktop\Sudan\Sudan_Projeler\SMI\BoQ\generalexpenc.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ESTON\C\ulas\Bilge'den%20gelenler\Copy%20of%20Bilge\koop\HakedisNo.1d.xls" TargetMode="External"/></Relationships>
</file>

<file path=xl/externalLinks/_rels/externalLink27.xml.rels><?xml version="1.0" encoding="UTF-8" standalone="yes"?>
<Relationships xmlns="http://schemas.openxmlformats.org/package/2006/relationships"><Relationship Id="rId1" Type="http://schemas.microsoft.com/office/2006/relationships/xlExternalLinkPath/xlPathMissing" Target="tf038449752"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Hw-tu04-s-hbs01\hbs%20sales%20data\Carneye\Op%20Review%20Schedules.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Levent\levent\LEVENT\Camlik\KESCAM.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Uk01nt27\data\Documents%20and%20Settings\E183936\Local%20Settings\Temporary%20Internet%20Files\OLK5C\WINDOWS\TEMP\AOP%20Templates%2020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UD YOLU DUVAR 8 MT"/>
      <sheetName val="İCMAL2 (2)"/>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Book1"/>
      <sheetName val="#REF"/>
      <sheetName val="Analiz"/>
      <sheetName val="HARFLER"/>
      <sheetName val="HAFRİYAT"/>
      <sheetName val="icmal"/>
      <sheetName val="raiçler"/>
      <sheetName val="AB"/>
      <sheetName val="KODLAMA"/>
      <sheetName val="ANALİZ1"/>
      <sheetName val="YENİ RAYİÇ"/>
      <sheetName val="YENİ RAYİÇUSD"/>
    </sheet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TRAJ"/>
      <sheetName val="BLOK-KEŞİF"/>
      <sheetName val="TESİSAT"/>
      <sheetName val="ELKTRİK.1"/>
      <sheetName val="analiz"/>
      <sheetName val="rayiç"/>
      <sheetName val="İCMAL"/>
      <sheetName val="FİZ"/>
      <sheetName val="KAR-ZARAR"/>
      <sheetName val="NAKİT DEĞERLENDİRME"/>
      <sheetName val="BF"/>
      <sheetName val="BF-EK (ATTIRILMIŞ)"/>
      <sheetName val="KEŞİF"/>
      <sheetName val="KEŞİF(ARTTIRILMIŞ)"/>
      <sheetName val="KEŞİF-EK"/>
      <sheetName val="KEŞİF-fiz"/>
      <sheetName val="KEŞİF-fiz (2)"/>
      <sheetName val="KEŞİF-fiz (3)"/>
      <sheetName val="katsayılar"/>
      <sheetName val="MAHAL LİSTESİ"/>
      <sheetName val="KİR-KAR"/>
      <sheetName val="KİR-KAR (2)"/>
      <sheetName val="ÖDEME-36-kredisiz"/>
      <sheetName val="ÖDEME-42-kredisiz"/>
      <sheetName val="ÖDEME-36-kredili"/>
      <sheetName val="ÖDEME-36-kredili (2)"/>
      <sheetName val="ÖDEME-36-kredili (3)"/>
      <sheetName val="ELKTRİK_1"/>
      <sheetName val="NAKİT_DEĞERLENDİRME"/>
      <sheetName val="BF-EK_(ATTIRILMIŞ)"/>
      <sheetName val="KEŞİF-fiz_(2)"/>
      <sheetName val="KEŞİF-fiz_(3)"/>
      <sheetName val="MAHAL_LİSTESİ"/>
      <sheetName val="KİR-KAR_(2)"/>
      <sheetName val="ÖDEME-36-kredili_(2)"/>
      <sheetName val="ÖDEME-36-kredili_(3)"/>
      <sheetName val="BLOK_KEŞİF"/>
      <sheetName val="eritme"/>
      <sheetName val="LİSTE_FİYATLARI"/>
      <sheetName val="metin"/>
      <sheetName val="demir"/>
      <sheetName val="irsaliye_tesbit4-5"/>
      <sheetName val="WEBER_MARKEM_FİYATLAR"/>
      <sheetName val="BUTÇE ÖZET"/>
      <sheetName val="PROJE MUKAYESE"/>
      <sheetName val="İCMAL BÜTÇE"/>
      <sheetName val="GERÇEKLEŞEN BÜTÇE "/>
      <sheetName val="GERÇEKLEŞEN BÜTÇE"/>
      <sheetName val="HEDEF BÜTÇE"/>
      <sheetName val="TT-İCMAL"/>
      <sheetName val="A09 PEYZAJ TT-EK1 "/>
      <sheetName val="A01 TOPRAK İŞLERİ"/>
      <sheetName val="A01 İNKLINOMETRE"/>
      <sheetName val="A02 OZBEK_AS"/>
      <sheetName val="A02 OZBEK_ADI"/>
      <sheetName val="A02  OZBEK_ADA DISI"/>
      <sheetName val="A03 KABA YAPI"/>
      <sheetName val="A04 TUGRA_AS"/>
      <sheetName val="A04 TUGRA_ADI"/>
      <sheetName val="A04 İnce İşler Keşif"/>
      <sheetName val="A04 P-LINE"/>
      <sheetName val="A04 KAPLAMA"/>
      <sheetName val="A04 SOSYAL TESİSLER"/>
      <sheetName val="A04 SERAMİK"/>
      <sheetName val="A04 MERMER KEŞİF"/>
      <sheetName val="MERMER METRAJ"/>
      <sheetName val="A04 ALÜMİNYUM"/>
      <sheetName val="A04 ÇELİK KAPI"/>
      <sheetName val="A04 İÇ KAPI"/>
      <sheetName val="A04 SAC KAPI"/>
      <sheetName val="A04 SAC KAPI METRAJ"/>
      <sheetName val="A04 PVC"/>
      <sheetName val="PVC METRAJI"/>
      <sheetName val="A04 MOBİLYA"/>
      <sheetName val="A04 VİTRİFİYE"/>
      <sheetName val="A-B"/>
      <sheetName val="C-D"/>
      <sheetName val="A1"/>
      <sheetName val="B1"/>
      <sheetName val="E"/>
      <sheetName val="A05 CEPHE"/>
      <sheetName val="A05 DIŞ KABA SIVA"/>
      <sheetName val="A03-04-06 ÇATI "/>
      <sheetName val="A06 PLINE"/>
      <sheetName val="A07 MEK_EROGLU"/>
      <sheetName val="A07 MEK AS"/>
      <sheetName val="YANGIN_AS"/>
      <sheetName val="SIHHİ TESİSAT_AS"/>
      <sheetName val="ISITMA_AS"/>
      <sheetName val="HAVALANDIRMA_AS"/>
      <sheetName val="DOĞALGAZ_AS"/>
      <sheetName val="KLİMA TESİSATI_AS"/>
      <sheetName val="TEST, AYAR, İŞL_AS"/>
      <sheetName val="A07 MEK ADI"/>
      <sheetName val="YANGIN_ADI"/>
      <sheetName val="SIHHİ TESİSAT_ADI"/>
      <sheetName val="ISITMA_ADI"/>
      <sheetName val="HAVALANDIRMA_ADI"/>
      <sheetName val="DOĞALGAZ_ADI"/>
      <sheetName val="KLİMA TESİSATI_ADI"/>
      <sheetName val="TEST, AYAR, İŞL_ADI"/>
      <sheetName val="A08 ELK_EROĞLU"/>
      <sheetName val="A08 AS. AS"/>
      <sheetName val="A08 AS.ADI"/>
      <sheetName val="A08 ELK_AS"/>
      <sheetName val="2 BLOK İCMAL-AS"/>
      <sheetName val=" BL ORTAK ALANLAR-AS"/>
      <sheetName val="BL DAİRE İÇLER-AS"/>
      <sheetName val="3 SOSYAL ALAN GENEL İCMAL-AS"/>
      <sheetName val="HİDROFOR ODASI İCMAL-AS"/>
      <sheetName val="HİDROFOR ODASI-AS"/>
      <sheetName val="SİTE YÖNETİM İCMAL-AS"/>
      <sheetName val="SİTE YÖNETİM-AS"/>
      <sheetName val="SOSYAL TESİS SPOR İCMAL-AS"/>
      <sheetName val="SOSYAL TESİS SPOR-AS"/>
      <sheetName val="SOSYAL TESİS CAFE İCMAL-AS"/>
      <sheetName val="SOSYAL TESİS CAFE-AS"/>
      <sheetName val="GÜVENLİK VE SÜS HAVUZU İCMAL-AS"/>
      <sheetName val="GÜVENLİK VE SÜS HAVUZU"/>
      <sheetName val="4 İCMAL ALTYAPI-AS"/>
      <sheetName val="ALTYAPI-AS"/>
      <sheetName val="A08 ELK_ADI "/>
      <sheetName val="2 BLOK İCMAL-ADI"/>
      <sheetName val=" BL ORTAK ALANLAR-ADI"/>
      <sheetName val="BL DAİRE İÇLERİ-ADI"/>
      <sheetName val="3 SOSYAL ALAN GENEL İCMAL-ADI"/>
      <sheetName val="HİDROFOR ODASI İCMAL-ADI"/>
      <sheetName val="HİDROFOR ODASI-ADI"/>
      <sheetName val="SİTE YÖNETİM İCMAL-ADI"/>
      <sheetName val="SİTE YÖNETİM-ADI"/>
      <sheetName val="SOSYAL TESİS SPOR İCMAL-ADI"/>
      <sheetName val="SOSYAL TESİS SPOR-ADI"/>
      <sheetName val="SOSYAL TESİS CAFE İCMAL-ADI"/>
      <sheetName val="SOSYAL TESİS CAFE-ADI"/>
      <sheetName val="GÜVENLİK VE SÜS HAV-İCMAL-ADI"/>
      <sheetName val="GÜVENLİK VE SÜS HAVUZU-ADI"/>
      <sheetName val="4 İCMAL ALTYAPI-ADI"/>
      <sheetName val="ALTYAPI-ADI"/>
      <sheetName val="A10 ŞANTİYE GELEN GİDER"/>
      <sheetName val="GÜVENLİK KLÜBELERİ"/>
      <sheetName val="FATURA"/>
    </sheetNames>
    <sheetDataSet>
      <sheetData sheetId="0"/>
      <sheetData sheetId="1"/>
      <sheetData sheetId="2">
        <row r="6">
          <cell r="C6" t="str">
            <v>1</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RIVERS"/>
      <sheetName val="Contacts"/>
      <sheetName val="Header"/>
      <sheetName val="AOP Summary-1"/>
      <sheetName val="AOP Summary-2"/>
      <sheetName val="AOP P&amp;L"/>
      <sheetName val="AOP Sales Growth"/>
      <sheetName val="AOP Sales Bridge (FY)"/>
      <sheetName val="AOP Op Inc. Bridge (FY)"/>
      <sheetName val="AOP Inc. Stmt"/>
      <sheetName val="AOP NI Bridge (FY)"/>
      <sheetName val="AOP FCF "/>
      <sheetName val="AOP CAPEX"/>
      <sheetName val="AOP CAPEX Detail"/>
      <sheetName val="AOP Cash Conversion"/>
      <sheetName val="AOP Cash Flow Bridge (FY) "/>
      <sheetName val="AOP CWC"/>
      <sheetName val="AOP CWC-2"/>
      <sheetName val="AOP Receivables"/>
      <sheetName val="AOP Inventory "/>
      <sheetName val="AOP Trade Payables"/>
      <sheetName val="AOP Avg. Inv."/>
      <sheetName val="AOP ROI"/>
      <sheetName val="AOP Warranty"/>
      <sheetName val="AOP Quarterly Key Ind"/>
      <sheetName val="AOP SBU SBE Totals "/>
      <sheetName val="AOP SBU SBE Totals-2"/>
      <sheetName val="AOP SBE Trends"/>
      <sheetName val="AOP SBE ROI Leaders"/>
      <sheetName val="AOP Headcount"/>
      <sheetName val="AOP R&amp;O "/>
      <sheetName val="Pulse Summary"/>
      <sheetName val="Services-North"/>
      <sheetName val="Services-South"/>
      <sheetName val="Services"/>
      <sheetName val="CONTENTS"/>
      <sheetName val="sal"/>
      <sheetName val="Raw Data"/>
      <sheetName val="Sheet1"/>
      <sheetName val="Strategy List -5 Yr"/>
      <sheetName val="MUCFlughafen"/>
      <sheetName val="AOP_Summary-1"/>
      <sheetName val="AOP_Summary-2"/>
      <sheetName val="AOP_P&amp;L"/>
      <sheetName val="AOP_Sales_Growth"/>
      <sheetName val="AOP_Sales_Bridge_(FY)"/>
      <sheetName val="AOP_Op_Inc__Bridge_(FY)"/>
      <sheetName val="AOP_Inc__Stmt"/>
      <sheetName val="AOP_NI_Bridge_(FY)"/>
      <sheetName val="AOP_FCF_"/>
      <sheetName val="AOP_CAPEX"/>
      <sheetName val="AOP_CAPEX_Detail"/>
      <sheetName val="AOP_Cash_Conversion"/>
      <sheetName val="AOP_Cash_Flow_Bridge_(FY)_"/>
      <sheetName val="AOP_CWC"/>
      <sheetName val="AOP_CWC-2"/>
      <sheetName val="AOP_Receivables"/>
      <sheetName val="AOP_Inventory_"/>
      <sheetName val="AOP_Trade_Payables"/>
      <sheetName val="AOP_Avg__Inv_"/>
      <sheetName val="AOP_ROI"/>
      <sheetName val="AOP_Warranty"/>
      <sheetName val="AOP_Quarterly_Key_Ind"/>
      <sheetName val="AOP_SBU_SBE_Totals_"/>
      <sheetName val="AOP_SBU_SBE_Totals-2"/>
      <sheetName val="AOP_SBE_Trends"/>
      <sheetName val="AOP_SBE_ROI_Leaders"/>
      <sheetName val="AOP_Headcount"/>
      <sheetName val="AOP_R&amp;O_"/>
    </sheetNames>
    <sheetDataSet>
      <sheetData sheetId="0" refreshError="1"/>
      <sheetData sheetId="1" refreshError="1"/>
      <sheetData sheetId="2" refreshError="1"/>
      <sheetData sheetId="3" refreshError="1"/>
      <sheetData sheetId="4" refreshError="1"/>
      <sheetData sheetId="5" refreshError="1">
        <row r="2">
          <cell r="A2" t="str">
            <v>Category:</v>
          </cell>
        </row>
        <row r="3">
          <cell r="A3" t="str">
            <v>Period:</v>
          </cell>
        </row>
        <row r="4">
          <cell r="A4" t="str">
            <v>Frequency:</v>
          </cell>
        </row>
        <row r="5">
          <cell r="A5" t="str">
            <v>Application:</v>
          </cell>
        </row>
        <row r="6">
          <cell r="A6" t="str">
            <v>Account</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RIVERS"/>
      <sheetName val="Contacts"/>
      <sheetName val="Header"/>
      <sheetName val="AOP Summary-1"/>
      <sheetName val="AOP Summary-2"/>
      <sheetName val="AOP P&amp;L"/>
      <sheetName val="AOP Sales Growth"/>
      <sheetName val="AOP Sales Bridge (FY)"/>
      <sheetName val="AOP Op Inc. Bridge (FY)"/>
      <sheetName val="AOP Inc. Stmt"/>
      <sheetName val="AOP NI Bridge (FY)"/>
      <sheetName val="AOP FCF "/>
      <sheetName val="AOP CAPEX"/>
      <sheetName val="AOP CAPEX Detail"/>
      <sheetName val="AOP Cash Conversion"/>
      <sheetName val="AOP Cash Flow Bridge (FY) "/>
      <sheetName val="AOP CWC"/>
      <sheetName val="AOP CWC-2"/>
      <sheetName val="AOP Receivables"/>
      <sheetName val="AOP Inventory "/>
      <sheetName val="AOP Trade Payables"/>
      <sheetName val="AOP Avg. Inv."/>
      <sheetName val="AOP ROI"/>
      <sheetName val="AOP Warranty"/>
      <sheetName val="AOP Quarterly Key Ind"/>
      <sheetName val="AOP SBU SBE Totals "/>
      <sheetName val="AOP SBU SBE Totals-2"/>
      <sheetName val="AOP SBE Trends"/>
      <sheetName val="AOP SBE ROI Leaders"/>
      <sheetName val="AOP Headcount"/>
      <sheetName val="AOP R&amp;O "/>
      <sheetName val="Pulse Summary"/>
      <sheetName val="Services-North"/>
      <sheetName val="Services-South"/>
      <sheetName val="Services"/>
      <sheetName val="CONTENTS"/>
      <sheetName val="sal"/>
      <sheetName val="Raw Data"/>
      <sheetName val="Sheet1"/>
      <sheetName val="Strategy List -5 Yr"/>
      <sheetName val="MUCFlughafen"/>
      <sheetName val="AOP_Summary-1"/>
      <sheetName val="AOP_Summary-2"/>
      <sheetName val="AOP_P&amp;L"/>
      <sheetName val="AOP_Sales_Growth"/>
      <sheetName val="AOP_Sales_Bridge_(FY)"/>
      <sheetName val="AOP_Op_Inc__Bridge_(FY)"/>
      <sheetName val="AOP_Inc__Stmt"/>
      <sheetName val="AOP_NI_Bridge_(FY)"/>
      <sheetName val="AOP_FCF_"/>
      <sheetName val="AOP_CAPEX"/>
      <sheetName val="AOP_CAPEX_Detail"/>
      <sheetName val="AOP_Cash_Conversion"/>
      <sheetName val="AOP_Cash_Flow_Bridge_(FY)_"/>
      <sheetName val="AOP_CWC"/>
      <sheetName val="AOP_CWC-2"/>
      <sheetName val="AOP_Receivables"/>
      <sheetName val="AOP_Inventory_"/>
      <sheetName val="AOP_Trade_Payables"/>
      <sheetName val="AOP_Avg__Inv_"/>
      <sheetName val="AOP_ROI"/>
      <sheetName val="AOP_Warranty"/>
      <sheetName val="AOP_Quarterly_Key_Ind"/>
      <sheetName val="AOP_SBU_SBE_Totals_"/>
      <sheetName val="AOP_SBU_SBE_Totals-2"/>
      <sheetName val="AOP_SBE_Trends"/>
      <sheetName val="AOP_SBE_ROI_Leaders"/>
      <sheetName val="AOP_Headcount"/>
      <sheetName val="AOP_R&amp;O_"/>
    </sheetNames>
    <sheetDataSet>
      <sheetData sheetId="0" refreshError="1"/>
      <sheetData sheetId="1" refreshError="1"/>
      <sheetData sheetId="2" refreshError="1"/>
      <sheetData sheetId="3" refreshError="1"/>
      <sheetData sheetId="4" refreshError="1"/>
      <sheetData sheetId="5" refreshError="1">
        <row r="2">
          <cell r="A2" t="str">
            <v>Category:</v>
          </cell>
        </row>
        <row r="3">
          <cell r="A3" t="str">
            <v>Period:</v>
          </cell>
        </row>
        <row r="4">
          <cell r="A4" t="str">
            <v>Frequency:</v>
          </cell>
        </row>
        <row r="5">
          <cell r="A5" t="str">
            <v>Application:</v>
          </cell>
        </row>
        <row r="6">
          <cell r="A6" t="str">
            <v>Account</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heetName val="B"/>
      <sheetName val="C"/>
      <sheetName val="D"/>
      <sheetName val="E"/>
      <sheetName val="G"/>
      <sheetName val="H"/>
      <sheetName val="I"/>
      <sheetName val="J"/>
      <sheetName val="K"/>
      <sheetName val="L"/>
      <sheetName val="M"/>
      <sheetName val="N"/>
      <sheetName val="O"/>
      <sheetName val="P"/>
      <sheetName val="Q"/>
      <sheetName val="R"/>
      <sheetName val="S"/>
      <sheetName val="T"/>
      <sheetName val="U"/>
      <sheetName val="V"/>
      <sheetName val="W"/>
      <sheetName val="X"/>
      <sheetName val="Y"/>
      <sheetName val="Z"/>
      <sheetName val="AA"/>
      <sheetName val="Cash1"/>
      <sheetName val="Cash2"/>
      <sheetName val="Cash_Sum"/>
      <sheetName val="Scope"/>
      <sheetName val="katsayı"/>
      <sheetName val="Testing"/>
      <sheetName val="Qo-1585"/>
      <sheetName val="ANALIZ"/>
      <sheetName val="③赤紙(日文)"/>
      <sheetName val="KADIKES2"/>
      <sheetName val="Co_Ef"/>
      <sheetName val="Co Eff"/>
      <sheetName val="C1ㅇ"/>
      <sheetName val="Base BM-rebar"/>
      <sheetName val="TESİSAT"/>
      <sheetName val="List"/>
      <sheetName val="Raw Data"/>
      <sheetName val="BOQ"/>
      <sheetName val="Fit Out B2a"/>
      <sheetName val="C3"/>
      <sheetName val="FOL - Bar"/>
      <sheetName val="Option"/>
      <sheetName val="기계내역서"/>
      <sheetName val="Calendar"/>
      <sheetName val="Payments and Cash Calls"/>
      <sheetName val="FitOutConfCentre"/>
      <sheetName val="Base_BM-rebar"/>
      <sheetName val="Raw_Data"/>
      <sheetName val="Day work"/>
      <sheetName val="Trad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179">
          <cell r="T179">
            <v>205</v>
          </cell>
          <cell r="U179">
            <v>218</v>
          </cell>
          <cell r="V179">
            <v>302</v>
          </cell>
          <cell r="W179">
            <v>419</v>
          </cell>
          <cell r="X179">
            <v>433</v>
          </cell>
          <cell r="Y179">
            <v>430</v>
          </cell>
          <cell r="Z179">
            <v>494</v>
          </cell>
          <cell r="AA179">
            <v>520</v>
          </cell>
          <cell r="AB179">
            <v>522</v>
          </cell>
          <cell r="AC179">
            <v>508</v>
          </cell>
          <cell r="AD179">
            <v>581</v>
          </cell>
          <cell r="AE179">
            <v>524</v>
          </cell>
          <cell r="AF179">
            <v>526</v>
          </cell>
          <cell r="AG179">
            <v>502</v>
          </cell>
          <cell r="AH179">
            <v>248</v>
          </cell>
        </row>
        <row r="180">
          <cell r="T180">
            <v>205</v>
          </cell>
          <cell r="U180">
            <v>423</v>
          </cell>
          <cell r="V180">
            <v>725</v>
          </cell>
          <cell r="W180">
            <v>1144</v>
          </cell>
          <cell r="X180">
            <v>1577</v>
          </cell>
          <cell r="Y180">
            <v>2007</v>
          </cell>
          <cell r="Z180">
            <v>2501</v>
          </cell>
          <cell r="AA180">
            <v>3021</v>
          </cell>
          <cell r="AB180">
            <v>3543</v>
          </cell>
          <cell r="AC180">
            <v>4051</v>
          </cell>
          <cell r="AD180">
            <v>4632</v>
          </cell>
          <cell r="AE180">
            <v>5156</v>
          </cell>
          <cell r="AF180">
            <v>5682</v>
          </cell>
          <cell r="AG180">
            <v>6184</v>
          </cell>
          <cell r="AH180">
            <v>6432</v>
          </cell>
        </row>
      </sheetData>
      <sheetData sheetId="25" refreshError="1"/>
      <sheetData sheetId="26" refreshError="1"/>
      <sheetData sheetId="27" refreshError="1">
        <row r="16">
          <cell r="G16">
            <v>3100889.7360623879</v>
          </cell>
          <cell r="J16">
            <v>-3100889.7360623879</v>
          </cell>
          <cell r="K16">
            <v>-3100889.7360623879</v>
          </cell>
        </row>
        <row r="17">
          <cell r="G17">
            <v>934385.75607295427</v>
          </cell>
          <cell r="J17">
            <v>3270260.8906708667</v>
          </cell>
          <cell r="K17">
            <v>169371.15460847877</v>
          </cell>
        </row>
        <row r="18">
          <cell r="G18">
            <v>944284.9960087979</v>
          </cell>
          <cell r="J18">
            <v>-441747.35457777925</v>
          </cell>
          <cell r="K18">
            <v>-272376.19996930048</v>
          </cell>
        </row>
        <row r="19">
          <cell r="G19">
            <v>1100235.2378667907</v>
          </cell>
          <cell r="J19">
            <v>-565829.35575965873</v>
          </cell>
          <cell r="K19">
            <v>-838205.55572895915</v>
          </cell>
        </row>
        <row r="20">
          <cell r="G20">
            <v>1079751.2161132174</v>
          </cell>
          <cell r="J20">
            <v>-339427.47117581428</v>
          </cell>
          <cell r="K20">
            <v>-1177633.0269047734</v>
          </cell>
        </row>
        <row r="21">
          <cell r="G21">
            <v>1123783.6778401346</v>
          </cell>
          <cell r="J21">
            <v>-96645.766817710944</v>
          </cell>
          <cell r="K21">
            <v>-1274278.7937224843</v>
          </cell>
        </row>
        <row r="22">
          <cell r="G22">
            <v>1105143.8836787788</v>
          </cell>
          <cell r="J22">
            <v>-43686.328851310071</v>
          </cell>
          <cell r="K22">
            <v>-1317965.1225737943</v>
          </cell>
        </row>
        <row r="23">
          <cell r="G23">
            <v>1211873.7212221269</v>
          </cell>
          <cell r="J23">
            <v>-157770.37578145368</v>
          </cell>
          <cell r="K23">
            <v>-1475735.498355248</v>
          </cell>
        </row>
        <row r="24">
          <cell r="G24">
            <v>1242897.4469518734</v>
          </cell>
          <cell r="J24">
            <v>-31904.301259564934</v>
          </cell>
          <cell r="K24">
            <v>-1507639.7996148129</v>
          </cell>
        </row>
        <row r="25">
          <cell r="G25">
            <v>1242388.6634660121</v>
          </cell>
          <cell r="J25">
            <v>32340.963578523137</v>
          </cell>
          <cell r="K25">
            <v>-1475298.8360362898</v>
          </cell>
        </row>
        <row r="26">
          <cell r="G26">
            <v>1173097.4003922935</v>
          </cell>
          <cell r="J26">
            <v>106535.03291010531</v>
          </cell>
          <cell r="K26">
            <v>-1368763.8031261845</v>
          </cell>
        </row>
        <row r="27">
          <cell r="G27">
            <v>1246958.3770815907</v>
          </cell>
          <cell r="J27">
            <v>-1645.5875842371024</v>
          </cell>
          <cell r="K27">
            <v>-1370409.3907104216</v>
          </cell>
        </row>
        <row r="28">
          <cell r="G28">
            <v>1129849.8697283007</v>
          </cell>
          <cell r="J28">
            <v>294415.34818107402</v>
          </cell>
          <cell r="K28">
            <v>-1075994.0425293476</v>
          </cell>
        </row>
        <row r="29">
          <cell r="G29">
            <v>1362669.9593027527</v>
          </cell>
          <cell r="J29">
            <v>-78134.719742490212</v>
          </cell>
          <cell r="K29">
            <v>-1154128.7622718378</v>
          </cell>
        </row>
        <row r="30">
          <cell r="G30">
            <v>1257111.2537174637</v>
          </cell>
          <cell r="J30">
            <v>32326.792100662133</v>
          </cell>
          <cell r="K30">
            <v>-1121801.9701711757</v>
          </cell>
        </row>
        <row r="31">
          <cell r="G31">
            <v>766806.14375081041</v>
          </cell>
          <cell r="J31">
            <v>463798.22697295237</v>
          </cell>
          <cell r="K31">
            <v>-658003.7431982233</v>
          </cell>
        </row>
        <row r="32">
          <cell r="J32">
            <v>607947.97597508598</v>
          </cell>
          <cell r="K32">
            <v>-50055.767223137314</v>
          </cell>
        </row>
        <row r="33">
          <cell r="J33">
            <v>0</v>
          </cell>
          <cell r="K33">
            <v>-50055.767223137314</v>
          </cell>
        </row>
        <row r="34">
          <cell r="J34">
            <v>0</v>
          </cell>
          <cell r="K34">
            <v>-50055.767223137314</v>
          </cell>
        </row>
        <row r="35">
          <cell r="J35">
            <v>1051161.6616859552</v>
          </cell>
          <cell r="K35">
            <v>1001105.8944628179</v>
          </cell>
        </row>
        <row r="36">
          <cell r="J36">
            <v>0</v>
          </cell>
          <cell r="K36">
            <v>1001105.8944628179</v>
          </cell>
        </row>
      </sheetData>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O-1"/>
      <sheetName val="TABLO-2"/>
      <sheetName val="TABLO-3"/>
      <sheetName val="TABLO-4"/>
      <sheetName val="TABLO-5"/>
      <sheetName val="GRAFET"/>
      <sheetName val="Dış Kapak"/>
      <sheetName val="İçindekiler"/>
      <sheetName val="ICMAL"/>
      <sheetName val="PURSANTAJ"/>
      <sheetName val="DAIRE"/>
      <sheetName val="AVANS"/>
      <sheetName val="TAKIP"/>
      <sheetName val="ARKA KAPAK"/>
      <sheetName val="önyüz"/>
      <sheetName val="Demirbaş Haf.Öd."/>
    </sheetNames>
    <sheetDataSet>
      <sheetData sheetId="0" refreshError="1"/>
      <sheetData sheetId="1" refreshError="1"/>
      <sheetData sheetId="2" refreshError="1">
        <row r="8">
          <cell r="B8" t="str">
            <v xml:space="preserve">        TURKEY</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ontents"/>
      <sheetName val="Summary"/>
      <sheetName val="HQBuilding"/>
      <sheetName val="FitOutHQBldg"/>
      <sheetName val="Security"/>
      <sheetName val="AutoMessengerSystem"/>
      <sheetName val="PASystem"/>
      <sheetName val="TelephoneSystem"/>
      <sheetName val="HQSpecialSystems"/>
      <sheetName val="WaterFeatures"/>
      <sheetName val="DealerRoom"/>
      <sheetName val="Services"/>
      <sheetName val="ACtoStairs"/>
      <sheetName val="GoodsDelivery"/>
      <sheetName val="ToiletPods"/>
      <sheetName val="HQBldgExtCladding"/>
      <sheetName val="GlazedSouthWall"/>
      <sheetName val="HQFFandE"/>
      <sheetName val="ConferenceCentre"/>
      <sheetName val="FitOutConfCentre"/>
      <sheetName val="ConfCentreSpecialSystems"/>
      <sheetName val="ConfCentreExtCladding"/>
      <sheetName val="ConfFFandE"/>
      <sheetName val="CarPark"/>
      <sheetName val="StatutoryCharges"/>
      <sheetName val="Drawingscover"/>
      <sheetName val="Drawings"/>
      <sheetName val="GFA HQ Building"/>
      <sheetName val="GFA Conference"/>
      <sheetName val="GeneralSummary"/>
      <sheetName val="ElementalSummary"/>
      <sheetName val="icmal"/>
      <sheetName val="BQ"/>
      <sheetName val="BQ External"/>
      <sheetName val="SHOPLIST"/>
      <sheetName val="Notes"/>
      <sheetName val="Basis"/>
      <sheetName val="SubmitCal"/>
      <sheetName val="TAS"/>
      <sheetName val="Penthouse Apartment"/>
      <sheetName val="#REF"/>
      <sheetName val="_______"/>
      <sheetName val="核算项目余额表"/>
      <sheetName val="Criteria"/>
      <sheetName val="Assumptions"/>
      <sheetName val="@risk rents and incentives"/>
      <sheetName val="Car park lease"/>
      <sheetName val="Net rent analysis"/>
      <sheetName val="Poz-1 "/>
      <sheetName val="차액보증"/>
      <sheetName val="Option"/>
      <sheetName val="Chiet tinh dz22"/>
      <sheetName val="Chiet tinh dz35"/>
      <sheetName val="LABOUR HISTOGRAM"/>
      <sheetName val="StattCo yCharges"/>
      <sheetName val="GFA_HQ_Building"/>
      <sheetName val="GFA_Conference"/>
      <sheetName val="Su}}ary"/>
      <sheetName val="D-623D"/>
      <sheetName val="Cash2"/>
      <sheetName val="Z"/>
      <sheetName val="Raw Data"/>
      <sheetName val="Graph Data (DO NOT PRINT)"/>
      <sheetName val="1"/>
      <sheetName val="Projet, methodes &amp; couts"/>
      <sheetName val="Macro1"/>
      <sheetName val="Planning"/>
      <sheetName val="TAHRIR"/>
      <sheetName val="Bases"/>
      <sheetName val="Risques majeurs &amp; Frais Ind."/>
      <sheetName val="Bouclage"/>
      <sheetName val="AREG_05"/>
      <sheetName val="CT Thang Mo"/>
      <sheetName val="Lab Cum Hist"/>
      <sheetName val="ancillary"/>
      <sheetName val="改加胶玻璃、室外栏杆"/>
      <sheetName val="BQ_External"/>
      <sheetName val="Bill_1"/>
      <sheetName val="Bill_2"/>
      <sheetName val="Bill_3"/>
      <sheetName val="Bill_4"/>
      <sheetName val="Bill_5"/>
      <sheetName val="Bill_6"/>
      <sheetName val="Bill_7"/>
      <sheetName val="LEVEL SHEET"/>
      <sheetName val="SPT vs PHI"/>
      <sheetName val="CASHFLOWS"/>
      <sheetName val="Sheet2"/>
      <sheetName val="CT  PL"/>
      <sheetName val=""/>
      <sheetName val="intr stool brkup"/>
      <sheetName val="ConferenceCentre_x0000_옰ʒ䄂ʒ鵠ʐ䄂ʒ閐̐䄂ʒ蕈̐"/>
      <sheetName val="BOQ"/>
      <sheetName val="Bill No. 2"/>
      <sheetName val="budget summary (2)"/>
      <sheetName val="Budget Analysis Summary"/>
      <sheetName val="FOL - Bar"/>
      <sheetName val="Budget"/>
      <sheetName val="Sheet1"/>
      <sheetName val="LABOUR_HISTOGRAM"/>
      <sheetName val="JAS"/>
      <sheetName val="Rate analysis"/>
      <sheetName val="企业表一"/>
      <sheetName val="M-5C"/>
      <sheetName val="M-5A"/>
      <sheetName val="Customize Your Invoice"/>
      <sheetName val="B"/>
      <sheetName val="HVAC BoQ"/>
      <sheetName val="PriceSummary"/>
      <sheetName val="HQ-TO"/>
      <sheetName val="Body Sheet"/>
      <sheetName val="1.0 Executive Summary"/>
      <sheetName val="Top sheet"/>
      <sheetName val="ANNEXURE-A"/>
      <sheetName val="COC"/>
      <sheetName val="Data"/>
      <sheetName val="Tender Summary"/>
      <sheetName val="Insurance Ext"/>
      <sheetName val="Prelims"/>
      <sheetName val="GFA_HQ_Building1"/>
      <sheetName val="GFA_Conference1"/>
      <sheetName val="BQ_External1"/>
      <sheetName val="Penthouse_Apartment"/>
      <sheetName val="StattCo_yCharges"/>
      <sheetName val="Raw_Data"/>
      <sheetName val="@risk_rents_and_incentives"/>
      <sheetName val="Car_park_lease"/>
      <sheetName val="Net_rent_analysis"/>
      <sheetName val="Poz-1_"/>
      <sheetName val="Chiet_tinh_dz22"/>
      <sheetName val="Chiet_tinh_dz35"/>
      <sheetName val="Lab_Cum_Hist"/>
      <sheetName val="Graph_Data_(DO_NOT_PRINT)"/>
      <sheetName val="Projet,_methodes_&amp;_couts"/>
      <sheetName val="Risques_majeurs_&amp;_Frais_Ind_"/>
      <sheetName val="CT_Thang_Mo"/>
      <sheetName val="Bill_No__2"/>
      <sheetName val="SPT_vs_PHI"/>
      <sheetName val="budget_summary_(2)"/>
      <sheetName val="Budget_Analysis_Summary"/>
      <sheetName val="CT__PL"/>
      <sheetName val="LEVEL_SHEET"/>
      <sheetName val="FOL_-_Bar"/>
      <sheetName val="sal"/>
      <sheetName val="2 Div 14 "/>
      <sheetName val="SHOPLIST.x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B"/>
      <sheetName val="P&amp;L"/>
      <sheetName val="P&amp;L Q3"/>
      <sheetName val="BalSht"/>
      <sheetName val="FCF"/>
      <sheetName val="FCF YTD"/>
      <sheetName val="Metrics"/>
      <sheetName val="Sheet1"/>
      <sheetName val="sal"/>
    </sheetNames>
    <sheetDataSet>
      <sheetData sheetId="0"/>
      <sheetData sheetId="1"/>
      <sheetData sheetId="2"/>
      <sheetData sheetId="3"/>
      <sheetData sheetId="4"/>
      <sheetData sheetId="5"/>
      <sheetData sheetId="6"/>
      <sheetData sheetId="7" refreshError="1"/>
      <sheetData sheetId="8"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heetName val="B"/>
      <sheetName val="C"/>
      <sheetName val="D"/>
      <sheetName val="E"/>
      <sheetName val="G"/>
      <sheetName val="H"/>
      <sheetName val="I"/>
      <sheetName val="J"/>
      <sheetName val="K"/>
      <sheetName val="L"/>
      <sheetName val="M"/>
      <sheetName val="N"/>
      <sheetName val="O"/>
      <sheetName val="P"/>
      <sheetName val="Q"/>
      <sheetName val="R"/>
      <sheetName val="S"/>
      <sheetName val="T"/>
      <sheetName val="U"/>
      <sheetName val="V"/>
      <sheetName val="W"/>
      <sheetName val="X"/>
      <sheetName val="Y"/>
      <sheetName val="Z"/>
      <sheetName val="AA"/>
      <sheetName val="Cash1"/>
      <sheetName val="Cash2"/>
      <sheetName val="Cash_Sum"/>
      <sheetName val="Scop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179">
          <cell r="T179">
            <v>205</v>
          </cell>
          <cell r="U179">
            <v>218</v>
          </cell>
          <cell r="V179">
            <v>302</v>
          </cell>
          <cell r="W179">
            <v>419</v>
          </cell>
          <cell r="X179">
            <v>433</v>
          </cell>
          <cell r="Y179">
            <v>430</v>
          </cell>
          <cell r="Z179">
            <v>494</v>
          </cell>
          <cell r="AA179">
            <v>520</v>
          </cell>
          <cell r="AB179">
            <v>522</v>
          </cell>
          <cell r="AC179">
            <v>508</v>
          </cell>
          <cell r="AD179">
            <v>581</v>
          </cell>
          <cell r="AE179">
            <v>524</v>
          </cell>
          <cell r="AF179">
            <v>526</v>
          </cell>
          <cell r="AG179">
            <v>502</v>
          </cell>
          <cell r="AH179">
            <v>248</v>
          </cell>
        </row>
        <row r="180">
          <cell r="T180">
            <v>205</v>
          </cell>
          <cell r="U180">
            <v>423</v>
          </cell>
          <cell r="V180">
            <v>725</v>
          </cell>
          <cell r="W180">
            <v>1144</v>
          </cell>
          <cell r="X180">
            <v>1577</v>
          </cell>
          <cell r="Y180">
            <v>2007</v>
          </cell>
          <cell r="Z180">
            <v>2501</v>
          </cell>
          <cell r="AA180">
            <v>3021</v>
          </cell>
          <cell r="AB180">
            <v>3543</v>
          </cell>
          <cell r="AC180">
            <v>4051</v>
          </cell>
          <cell r="AD180">
            <v>4632</v>
          </cell>
          <cell r="AE180">
            <v>5156</v>
          </cell>
          <cell r="AF180">
            <v>5682</v>
          </cell>
          <cell r="AG180">
            <v>6184</v>
          </cell>
          <cell r="AH180">
            <v>6432</v>
          </cell>
        </row>
      </sheetData>
      <sheetData sheetId="25" refreshError="1"/>
      <sheetData sheetId="26" refreshError="1"/>
      <sheetData sheetId="27" refreshError="1">
        <row r="16">
          <cell r="G16">
            <v>3100889.7360623879</v>
          </cell>
          <cell r="J16">
            <v>-3100889.7360623879</v>
          </cell>
          <cell r="K16">
            <v>-3100889.7360623879</v>
          </cell>
        </row>
        <row r="17">
          <cell r="G17">
            <v>934385.75607295427</v>
          </cell>
          <cell r="J17">
            <v>3270260.8906708667</v>
          </cell>
          <cell r="K17">
            <v>169371.15460847877</v>
          </cell>
        </row>
        <row r="18">
          <cell r="G18">
            <v>944284.9960087979</v>
          </cell>
          <cell r="J18">
            <v>-441747.35457777925</v>
          </cell>
          <cell r="K18">
            <v>-272376.19996930048</v>
          </cell>
        </row>
        <row r="19">
          <cell r="G19">
            <v>1100235.2378667907</v>
          </cell>
          <cell r="J19">
            <v>-565829.35575965873</v>
          </cell>
          <cell r="K19">
            <v>-838205.55572895915</v>
          </cell>
        </row>
        <row r="20">
          <cell r="G20">
            <v>1079751.2161132174</v>
          </cell>
          <cell r="J20">
            <v>-339427.47117581428</v>
          </cell>
          <cell r="K20">
            <v>-1177633.0269047734</v>
          </cell>
        </row>
        <row r="21">
          <cell r="G21">
            <v>1123783.6778401346</v>
          </cell>
          <cell r="J21">
            <v>-96645.766817710944</v>
          </cell>
          <cell r="K21">
            <v>-1274278.7937224843</v>
          </cell>
        </row>
        <row r="22">
          <cell r="G22">
            <v>1105143.8836787788</v>
          </cell>
          <cell r="J22">
            <v>-43686.328851310071</v>
          </cell>
          <cell r="K22">
            <v>-1317965.1225737943</v>
          </cell>
        </row>
        <row r="23">
          <cell r="G23">
            <v>1211873.7212221269</v>
          </cell>
          <cell r="J23">
            <v>-157770.37578145368</v>
          </cell>
          <cell r="K23">
            <v>-1475735.498355248</v>
          </cell>
        </row>
        <row r="24">
          <cell r="G24">
            <v>1242897.4469518734</v>
          </cell>
          <cell r="J24">
            <v>-31904.301259564934</v>
          </cell>
          <cell r="K24">
            <v>-1507639.7996148129</v>
          </cell>
        </row>
        <row r="25">
          <cell r="G25">
            <v>1242388.6634660121</v>
          </cell>
          <cell r="J25">
            <v>32340.963578523137</v>
          </cell>
          <cell r="K25">
            <v>-1475298.8360362898</v>
          </cell>
        </row>
        <row r="26">
          <cell r="G26">
            <v>1173097.4003922935</v>
          </cell>
          <cell r="J26">
            <v>106535.03291010531</v>
          </cell>
          <cell r="K26">
            <v>-1368763.8031261845</v>
          </cell>
        </row>
        <row r="27">
          <cell r="G27">
            <v>1246958.3770815907</v>
          </cell>
          <cell r="J27">
            <v>-1645.5875842371024</v>
          </cell>
          <cell r="K27">
            <v>-1370409.3907104216</v>
          </cell>
        </row>
        <row r="28">
          <cell r="G28">
            <v>1129849.8697283007</v>
          </cell>
          <cell r="J28">
            <v>294415.34818107402</v>
          </cell>
          <cell r="K28">
            <v>-1075994.0425293476</v>
          </cell>
        </row>
        <row r="29">
          <cell r="G29">
            <v>1362669.9593027527</v>
          </cell>
          <cell r="J29">
            <v>-78134.719742490212</v>
          </cell>
          <cell r="K29">
            <v>-1154128.7622718378</v>
          </cell>
        </row>
        <row r="30">
          <cell r="G30">
            <v>1257111.2537174637</v>
          </cell>
          <cell r="J30">
            <v>32326.792100662133</v>
          </cell>
          <cell r="K30">
            <v>-1121801.9701711757</v>
          </cell>
        </row>
        <row r="31">
          <cell r="G31">
            <v>766806.14375081041</v>
          </cell>
          <cell r="J31">
            <v>463798.22697295237</v>
          </cell>
          <cell r="K31">
            <v>-658003.7431982233</v>
          </cell>
        </row>
        <row r="32">
          <cell r="J32">
            <v>607947.97597508598</v>
          </cell>
          <cell r="K32">
            <v>-50055.767223137314</v>
          </cell>
        </row>
        <row r="33">
          <cell r="J33">
            <v>0</v>
          </cell>
          <cell r="K33">
            <v>-50055.767223137314</v>
          </cell>
        </row>
        <row r="34">
          <cell r="J34">
            <v>0</v>
          </cell>
          <cell r="K34">
            <v>-50055.767223137314</v>
          </cell>
        </row>
        <row r="35">
          <cell r="J35">
            <v>1051161.6616859552</v>
          </cell>
          <cell r="K35">
            <v>1001105.8944628179</v>
          </cell>
        </row>
        <row r="36">
          <cell r="J36">
            <v>0</v>
          </cell>
          <cell r="K36">
            <v>1001105.8944628179</v>
          </cell>
        </row>
      </sheetData>
      <sheetData sheetId="28" refreshError="1"/>
      <sheetData sheetId="29"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ENİ RAYİÇ"/>
      <sheetName val="YENİ RAYİÇUSD"/>
      <sheetName val="KAZI-DOLGU"/>
      <sheetName val="KALIP-DEMİR-BETON"/>
      <sheetName val="BETONARME"/>
      <sheetName val="PREKAST"/>
      <sheetName val="DIŞ SIVA-DIŞ CEPHE ELEM"/>
      <sheetName val="İZOLASYON"/>
      <sheetName val="ÇATI"/>
      <sheetName val="BÖLMEDUVAR"/>
      <sheetName val="SIVA"/>
      <sheetName val="DÖŞEMEKAPLAMASI"/>
      <sheetName val="DUVARKAPLAMASI"/>
      <sheetName val="TAVANKAPLAMASI"/>
      <sheetName val="ASMATAVAN"/>
      <sheetName val="KAPI"/>
      <sheetName val="PENCERE"/>
      <sheetName val="DOLAP"/>
      <sheetName val="CAM"/>
      <sheetName val="MERDİVEN-KORKULUK"/>
      <sheetName val="ATIKSU-YAĞMURSUYU"/>
      <sheetName val="İÇME-SULAMA SUYU"/>
      <sheetName val="PTT"/>
      <sheetName val="SERT SATIH"/>
      <sheetName val="BİTKİLENDİRME"/>
      <sheetName val="ÇEŞİTLİ"/>
      <sheetName val="BRFTL(OCAK)"/>
      <sheetName val="BRFTL(ESK-TL)"/>
      <sheetName val="BRFTL(ESK-$)"/>
      <sheetName val="ESKALASYON"/>
      <sheetName val="DOLAR KURLARI"/>
      <sheetName val="KAZI-DOLGUUSD"/>
      <sheetName val="KALIP-DEMİR-BETONUSD"/>
      <sheetName val="BETONARMEUSD"/>
      <sheetName val="PREKASTUSD"/>
      <sheetName val="DIŞ SIVA-DIŞ CEPHE ELEMUSD"/>
      <sheetName val="İZOLASYONUSD"/>
      <sheetName val="ÇATIUSD"/>
      <sheetName val="BÖLMEDUVARUSD"/>
      <sheetName val="SIVAUSD"/>
      <sheetName val="DÖŞEMEKAPLAMASIUSD"/>
      <sheetName val="DUVARKAPLAMASIUSD"/>
      <sheetName val="TAVANKAPLAMASIUSD"/>
      <sheetName val="ASMATAVANUSD"/>
      <sheetName val="KAPIUSD"/>
      <sheetName val="PENCEREUSD"/>
      <sheetName val="DOLAPUSD"/>
      <sheetName val="CAMUSD"/>
      <sheetName val="MERDİVEN-KORKULUKUSD"/>
      <sheetName val="ATIKSU-YAĞMURSUYUUSD"/>
      <sheetName val="İÇME-SULAMA SUYUUSD"/>
      <sheetName val="PTTUSD"/>
      <sheetName val="SERT SATIHUSD"/>
      <sheetName val="BİTKİLENDİRMEUSD"/>
      <sheetName val="ÇEŞİTLİUSD"/>
      <sheetName val="sayfa no"/>
      <sheetName val="KAPAK1"/>
      <sheetName val="KAPAK2"/>
      <sheetName val="İMPORTBİRİMFİYATRAYİÇ"/>
      <sheetName val="İMPORTBİRİMFİYATPOZ"/>
      <sheetName val="İMPORTTOPLAM"/>
      <sheetName val="retl"/>
      <sheetName val="RATE"/>
      <sheetName val="#REF"/>
      <sheetName val="ANAIST~1"/>
      <sheetName val="ANALİZ1"/>
      <sheetName val="Sheet1"/>
      <sheetName val="TESİSATİMPORT"/>
      <sheetName val="imalat_icmal"/>
      <sheetName val="YENİ_RAYİÇ"/>
      <sheetName val="YENİ_RAYİÇUSD"/>
      <sheetName val="DIŞ_SIVA-DIŞ_CEPHE_ELEM"/>
      <sheetName val="İÇME-SULAMA_SUYU"/>
      <sheetName val="SERT_SATIH"/>
      <sheetName val="DOLAR_KURLARI"/>
      <sheetName val="DIŞ_SIVA-DIŞ_CEPHE_ELEMUSD"/>
      <sheetName val="İÇME-SULAMA_SUYUUSD"/>
      <sheetName val="SERT_SATIHUSD"/>
      <sheetName val="sayfa_no"/>
      <sheetName val="TESİSAT"/>
      <sheetName val="İCMAL"/>
      <sheetName val="BLOK-KEŞİF"/>
      <sheetName val="rayiç"/>
      <sheetName val="katsayıla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klog"/>
      <sheetName val="order"/>
      <sheetName val="sal"/>
      <sheetName val="opprft"/>
      <sheetName val="Grsprft"/>
      <sheetName val="r&amp;d"/>
      <sheetName val="sell"/>
      <sheetName val="g&amp;a"/>
      <sheetName val="Oth"/>
      <sheetName val="Net Inc"/>
      <sheetName val="check"/>
      <sheetName val="HNYP&amp;L"/>
      <sheetName val="Sheet1"/>
      <sheetName val="WW"/>
      <sheetName val="r_d"/>
      <sheetName val="g_a"/>
      <sheetName val="AOP Summary-2"/>
      <sheetName val="Per Tower"/>
      <sheetName val="Data Graph"/>
      <sheetName val="Summary"/>
      <sheetName val="A39L810"/>
      <sheetName val="Drivers"/>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ENİ RAYİÇ"/>
      <sheetName val="YENİ RAYİÇUSD"/>
      <sheetName val="Sheet1"/>
      <sheetName val="BRFTL(ESK-$)"/>
      <sheetName val="KAZI-DOLGU"/>
      <sheetName val="KALIP-DEMİR-BETON"/>
      <sheetName val="BETONARME"/>
      <sheetName val="PREKAST"/>
      <sheetName val="DIŞ SIVA-DIŞ CEPHE ELEM"/>
      <sheetName val="İZOLASYON"/>
      <sheetName val="ÇATI"/>
      <sheetName val="BÖLMEDUVAR"/>
      <sheetName val="SIVA"/>
      <sheetName val="DÖŞEMEKAPLAMASI"/>
      <sheetName val="DUVARKAPLAMASI"/>
      <sheetName val="TAVANKAPLAMASI"/>
      <sheetName val="ASMATAVAN"/>
      <sheetName val="KAPI"/>
      <sheetName val="PENCERE"/>
      <sheetName val="DOLAP"/>
      <sheetName val="CAM"/>
      <sheetName val="MERDİVEN-KORKULUK"/>
      <sheetName val="ATIKSU-YAĞMURSUYU"/>
      <sheetName val="İÇME-SULAMA SUYU"/>
      <sheetName val="PTT"/>
      <sheetName val="SERT SATIH"/>
      <sheetName val="BİTKİLENDİRME"/>
      <sheetName val="ÇEŞİTLİ"/>
      <sheetName val="BRFTL(OCAK)"/>
      <sheetName val="BRFTL(ESK-TL)"/>
      <sheetName val="ESKALASYON"/>
      <sheetName val="DOLAR KURLARI"/>
      <sheetName val="KAZI-DOLGUUSD"/>
      <sheetName val="KALIP-DEMİR-BETONUSD"/>
      <sheetName val="BETONARMEUSD"/>
      <sheetName val="PREKASTUSD"/>
      <sheetName val="DIŞ SIVA-DIŞ CEPHE ELEMUSD"/>
      <sheetName val="İZOLASYONUSD"/>
      <sheetName val="ÇATIUSD"/>
      <sheetName val="BÖLMEDUVARUSD"/>
      <sheetName val="SIVAUSD"/>
      <sheetName val="DÖŞEMEKAPLAMASIUSD"/>
      <sheetName val="DUVARKAPLAMASIUSD"/>
      <sheetName val="TAVANKAPLAMASIUSD"/>
      <sheetName val="ASMATAVANUSD"/>
      <sheetName val="KAPIUSD"/>
      <sheetName val="PENCEREUSD"/>
      <sheetName val="DOLAPUSD"/>
      <sheetName val="CAMUSD"/>
      <sheetName val="MERDİVEN-KORKULUKUSD"/>
      <sheetName val="ATIKSU-YAĞMURSUYUUSD"/>
      <sheetName val="İÇME-SULAMA SUYUUSD"/>
      <sheetName val="PTTUSD"/>
      <sheetName val="SERT SATIHUSD"/>
      <sheetName val="BİTKİLENDİRMEUSD"/>
      <sheetName val="ÇEŞİTLİUSD"/>
      <sheetName val="sayfa no"/>
      <sheetName val="KAPAK1"/>
      <sheetName val="KAPAK2"/>
      <sheetName val="YENİ_RAYİÇ"/>
      <sheetName val="YENİ_RAYİÇUSD"/>
      <sheetName val="DIŞ_SIVA-DIŞ_CEPHE_ELEM"/>
      <sheetName val="İÇME-SULAMA_SUYU"/>
      <sheetName val="SERT_SATIH"/>
      <sheetName val="DOLAR_KURLARI"/>
      <sheetName val="DIŞ_SIVA-DIŞ_CEPHE_ELEMUSD"/>
      <sheetName val="İÇME-SULAMA_SUYUUSD"/>
      <sheetName val="SERT_SATIHUSD"/>
      <sheetName val="sayfa_no"/>
      <sheetName val="database"/>
      <sheetName val="degiskenler"/>
      <sheetName val="referans"/>
    </sheetNames>
    <sheetDataSet>
      <sheetData sheetId="0" refreshError="1"/>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Page"/>
      <sheetName val="Alternative pump"/>
      <sheetName val="XL4Poppy"/>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eSummary"/>
      <sheetName val="PriceSummary-Int "/>
      <sheetName val="Drawings"/>
      <sheetName val="DUCT_WORK"/>
      <sheetName val="PIPEWK-add"/>
      <sheetName val="Cal(1)"/>
      <sheetName val="Cal(2)"/>
      <sheetName val="Cal(3)"/>
      <sheetName val="Int-Use"/>
      <sheetName val="REVICE SUMMARY CACULA CHECK"/>
      <sheetName val="Sheet1"/>
      <sheetName val="PriceSummary-Int_"/>
      <sheetName val="REVICE_SUMMARY_CACULA_CHECK"/>
      <sheetName val="opstat"/>
      <sheetName val="allowances"/>
      <sheetName val="analysis"/>
      <sheetName val="costs"/>
      <sheetName val="tender allowances"/>
      <sheetName val=" Summary BKG 034"/>
      <sheetName val="GRSummary"/>
      <sheetName val="공종별_집계금액"/>
    </sheetNames>
    <sheetDataSet>
      <sheetData sheetId="0"/>
      <sheetData sheetId="1" refreshError="1"/>
      <sheetData sheetId="2" refreshError="1"/>
      <sheetData sheetId="3"/>
      <sheetData sheetId="4"/>
      <sheetData sheetId="5"/>
      <sheetData sheetId="6"/>
      <sheetData sheetId="7"/>
      <sheetData sheetId="8" refreshError="1"/>
      <sheetData sheetId="9" refreshError="1"/>
      <sheetData sheetId="10" refreshError="1"/>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İDER AÇIKLAMALARI"/>
      <sheetName val="FINANSAL VARSAYIMLAR-2002"/>
      <sheetName val="FINANSAL VARSAYIMLAR-2001"/>
      <sheetName val="Sheet1"/>
      <sheetName val="morgan stanley"/>
      <sheetName val="sunum-tl"/>
      <sheetName val="grafik-bilanco"/>
      <sheetName val="grafik-geltab"/>
      <sheetName val="brüt ücretler"/>
      <sheetName val="benchmark"/>
      <sheetName val="sunum-$"/>
      <sheetName val="senaryo"/>
      <sheetName val="karsilastirma-tl"/>
      <sheetName val="karsılaştırma"/>
      <sheetName val="KARŞ-ÖZET-$"/>
      <sheetName val="tüm gid.-fin.amort.hariç-tl"/>
      <sheetName val="gider-grafikleri"/>
      <sheetName val="TÜM GİD-3 YIL KARŞ.-TL"/>
      <sheetName val="tüm gid.-fin.amort.hariç-usd"/>
      <sheetName val="TÜM GİD-3 YIL KARŞ.-USD"/>
      <sheetName val="2001 karş-pers"/>
      <sheetName val="2001 karş-fonakım"/>
      <sheetName val="2001 karş-bilanco"/>
      <sheetName val="2001 karş-gel.tab"/>
      <sheetName val="2001 karş-nakit"/>
      <sheetName val="SUMMARY-USD"/>
      <sheetName val="BÜTÇE ÖZETİ"/>
      <sheetName val="OZET SATISLAR BUTCESI "/>
      <sheetName val="DETAY SATIŞLAR"/>
      <sheetName val="OZET SATISLAR BUTCESI -$"/>
      <sheetName val="BUTCE SATIS FORMATI-$"/>
      <sheetName val="BUTCE SATIŞ FORMATI"/>
      <sheetName val="PERSONEL-$"/>
      <sheetName val="PERSONEL"/>
      <sheetName val="KADRO VE ÜNVAN"/>
      <sheetName val="YATIRIMLAR"/>
      <sheetName val="yatırım açıklamaları"/>
      <sheetName val="YATIRIMLAR-$"/>
      <sheetName val="TÜM GİDERLER"/>
      <sheetName val="TÜM GİDERLER-$"/>
      <sheetName val="ANA GİDER MERKEZLERİ-GIDERLER"/>
      <sheetName val="ANA GİDER MERKEZLERİ-GIDERLER-$"/>
      <sheetName val="2002 dept.baz.kadro-ücret gid"/>
      <sheetName val="GRUP FİRMALAR DAGILIMI"/>
      <sheetName val="ORTADOGU"/>
      <sheetName val="ORTADOGU-KABULEDILEN"/>
      <sheetName val="GRUP FİRMALAR DAGILIMI-$"/>
      <sheetName val="GRUP FİRMALAR DAGILIMI-7ayilave"/>
      <sheetName val="GRUP FİRMALAR DAGILIMI-butceasi"/>
      <sheetName val="EB-EK BÜTÇE GENEL HARC.DAGILIMI"/>
      <sheetName val="FİRM.DAGILIMI-E.BNİN ANAHTARI "/>
      <sheetName val="GRUP FİRMALAR DAGILIMI-$ fiili"/>
      <sheetName val="Sheet5"/>
      <sheetName val="kira-servis.vsdağıtımı"/>
      <sheetName val="Sheet2"/>
      <sheetName val="dept.2001-2002butceTL"/>
      <sheetName val="dept.2001-2002butce"/>
      <sheetName val="Sheet8"/>
      <sheetName val="yon.kur."/>
      <sheetName val="gen.mdr."/>
      <sheetName val="bilgi sist."/>
      <sheetName val="muhasebe"/>
      <sheetName val="finans"/>
      <sheetName val="butce"/>
      <sheetName val="süreçkaliteyön.L"/>
      <sheetName val="ins.kayn.L"/>
      <sheetName val="ins.kayn."/>
      <sheetName val="mutfak"/>
      <sheetName val="ic denetim"/>
      <sheetName val="idr.isler"/>
      <sheetName val="direk firma"/>
      <sheetName val="neri giderler"/>
      <sheetName val="DEPT.BAZINDA DETAY GID."/>
      <sheetName val="DEPARTMANLAR BAZINDA GİDERLER-$"/>
      <sheetName val="DEPARTMANLAR BAZINDA GİDERLER"/>
      <sheetName val="TL-KREDİLER"/>
      <sheetName val="KREDİLER-$"/>
      <sheetName val="KREDİLER"/>
      <sheetName val="Sheet4"/>
      <sheetName val="GRUP C-H HAREKETİ-$"/>
      <sheetName val="GRUP C-H HAREKETİ"/>
      <sheetName val="NAKİT BÜTÇESİ"/>
      <sheetName val="NAKİT BÜTÇESİ-$"/>
      <sheetName val="ISTIRAK BUTCESI"/>
      <sheetName val="Sheet7"/>
      <sheetName val="Sheet6"/>
      <sheetName val="ISTIRAK BUTCESI-$"/>
      <sheetName val="GELİR TABLOSU-$"/>
      <sheetName val="GELİR TABLOSU-TL"/>
      <sheetName val="DETAY BİLANÇO-TL"/>
      <sheetName val="Sheet3"/>
      <sheetName val="DETAY BİLANÇO-$"/>
      <sheetName val="BİLANÇO AÇIKLAMALARI"/>
      <sheetName val="PROFORMA BİLANÇO-TL"/>
      <sheetName val="PROFORMA BİLANÇO-$"/>
      <sheetName val="BİLANÇO ARTIŞ-AZALIŞ-$"/>
      <sheetName val="$-FONAKIM"/>
      <sheetName val="BİLANÇO ARTIŞ-AZALIŞ-TL"/>
      <sheetName val="TL-FONAKIM"/>
      <sheetName val="rasyo-$"/>
      <sheetName val="rasyo-TL"/>
      <sheetName val="2001 KARŞ-TÜM GİD."/>
      <sheetName val="banchmark"/>
      <sheetName val="2002 dept.baz.kadro-ücret gider"/>
      <sheetName val="butce."/>
      <sheetName val="CEL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row r="3">
          <cell r="B3" t="str">
            <v>ÇALIK</v>
          </cell>
          <cell r="M3" t="str">
            <v xml:space="preserve">FORM NO           </v>
          </cell>
          <cell r="O3" t="str">
            <v>GDB 701-$</v>
          </cell>
        </row>
        <row r="4">
          <cell r="C4" t="str">
            <v>2002 YILI ANA GİDER MERKEZLERİNE GÖRE GİDERLER BÜTÇESİ (USD)</v>
          </cell>
          <cell r="M4" t="str">
            <v xml:space="preserve">AIT OLD YIL      </v>
          </cell>
          <cell r="O4">
            <v>2002</v>
          </cell>
        </row>
        <row r="5">
          <cell r="B5" t="str">
            <v>HOLDING</v>
          </cell>
          <cell r="M5" t="str">
            <v xml:space="preserve">SAYFA  NO         </v>
          </cell>
          <cell r="O5">
            <v>1</v>
          </cell>
        </row>
        <row r="7">
          <cell r="B7" t="str">
            <v>Masraf Yerleri</v>
          </cell>
          <cell r="C7" t="str">
            <v>OCAK / 2002</v>
          </cell>
          <cell r="D7" t="str">
            <v>ŞUBAT / 2002</v>
          </cell>
          <cell r="E7" t="str">
            <v>MART / 2002</v>
          </cell>
          <cell r="F7" t="str">
            <v>NİSAN / 2002</v>
          </cell>
          <cell r="G7" t="str">
            <v>MAYIS / 2002</v>
          </cell>
          <cell r="H7" t="str">
            <v>HAZİRAN / 2002</v>
          </cell>
          <cell r="I7" t="str">
            <v>TEMMUZ / 2002</v>
          </cell>
          <cell r="J7" t="str">
            <v>AĞUSTOS / 2002</v>
          </cell>
          <cell r="K7" t="str">
            <v>EYLÜL / 2002</v>
          </cell>
          <cell r="L7" t="str">
            <v>EKİM / 2002</v>
          </cell>
          <cell r="M7" t="str">
            <v>KASIM / 2002</v>
          </cell>
          <cell r="N7" t="str">
            <v>ARALIK / 2002</v>
          </cell>
          <cell r="O7" t="str">
            <v>TOPLAM/ 2002</v>
          </cell>
        </row>
        <row r="8">
          <cell r="B8" t="str">
            <v>Genel Üretim Gider Yeri</v>
          </cell>
          <cell r="O8">
            <v>0</v>
          </cell>
        </row>
        <row r="11">
          <cell r="B11" t="str">
            <v>Hizmet Üretim Gider Yeri</v>
          </cell>
          <cell r="C11">
            <v>320217.37584453996</v>
          </cell>
          <cell r="D11">
            <v>328623.54225582344</v>
          </cell>
          <cell r="E11">
            <v>277105.34588491736</v>
          </cell>
          <cell r="F11">
            <v>263151.75748533726</v>
          </cell>
          <cell r="G11">
            <v>268798.52640711918</v>
          </cell>
          <cell r="H11">
            <v>272557.91801066673</v>
          </cell>
          <cell r="I11">
            <v>276698.22843668202</v>
          </cell>
          <cell r="J11">
            <v>265729.29560075951</v>
          </cell>
          <cell r="K11">
            <v>269479.3861676582</v>
          </cell>
          <cell r="L11">
            <v>257113.01135725295</v>
          </cell>
          <cell r="M11">
            <v>249363.58632245997</v>
          </cell>
          <cell r="N11">
            <v>313968.96109203371</v>
          </cell>
          <cell r="O11">
            <v>3362806.9348652498</v>
          </cell>
        </row>
        <row r="14">
          <cell r="B14" t="str">
            <v>AR-GE Gider Yeri</v>
          </cell>
          <cell r="O14">
            <v>0</v>
          </cell>
        </row>
        <row r="17">
          <cell r="B17" t="str">
            <v>Pazarlama,Satış ve Dağıtım Gider Yeri</v>
          </cell>
          <cell r="O17">
            <v>0</v>
          </cell>
        </row>
        <row r="20">
          <cell r="B20" t="str">
            <v>Genel Yönetim Gider Yeri</v>
          </cell>
          <cell r="C20">
            <v>882.71688352573779</v>
          </cell>
          <cell r="D20">
            <v>829.28966814703631</v>
          </cell>
          <cell r="E20">
            <v>34760.50079482227</v>
          </cell>
          <cell r="F20">
            <v>754.02927097291627</v>
          </cell>
          <cell r="G20">
            <v>719.79921070818716</v>
          </cell>
          <cell r="H20">
            <v>690.5760533294881</v>
          </cell>
          <cell r="I20">
            <v>697.6355998088402</v>
          </cell>
          <cell r="J20">
            <v>649.38509410366862</v>
          </cell>
          <cell r="K20">
            <v>625.84648374223059</v>
          </cell>
          <cell r="L20">
            <v>600.36403942811785</v>
          </cell>
          <cell r="M20">
            <v>577.27311483472874</v>
          </cell>
          <cell r="N20">
            <v>555.07030272570069</v>
          </cell>
          <cell r="O20">
            <v>42342.486516148929</v>
          </cell>
        </row>
        <row r="23">
          <cell r="B23" t="str">
            <v>Finansman Gider Yeri</v>
          </cell>
          <cell r="C23">
            <v>33040.774268139059</v>
          </cell>
          <cell r="D23">
            <v>34448.629134397597</v>
          </cell>
          <cell r="E23">
            <v>34666.257250711693</v>
          </cell>
          <cell r="F23">
            <v>34863.948591187953</v>
          </cell>
          <cell r="G23">
            <v>35303.937148970923</v>
          </cell>
          <cell r="H23">
            <v>35257.299107866551</v>
          </cell>
          <cell r="I23">
            <v>35217.10041801622</v>
          </cell>
          <cell r="J23">
            <v>35150.635720978098</v>
          </cell>
          <cell r="K23">
            <v>34964.891138350555</v>
          </cell>
          <cell r="L23">
            <v>34652.25672648559</v>
          </cell>
          <cell r="M23">
            <v>34294.598578788158</v>
          </cell>
          <cell r="N23">
            <v>34419.89327540074</v>
          </cell>
          <cell r="O23">
            <v>416280.22135929315</v>
          </cell>
        </row>
        <row r="26">
          <cell r="B26" t="str">
            <v>TOPLAM</v>
          </cell>
          <cell r="C26">
            <v>354140.86699620471</v>
          </cell>
          <cell r="D26">
            <v>363901.46105836809</v>
          </cell>
          <cell r="E26">
            <v>346532.10393045133</v>
          </cell>
          <cell r="F26">
            <v>298769.73534749815</v>
          </cell>
          <cell r="G26">
            <v>304822.26276679826</v>
          </cell>
          <cell r="H26">
            <v>308505.79317186278</v>
          </cell>
          <cell r="I26">
            <v>312612.96445450705</v>
          </cell>
          <cell r="J26">
            <v>301529.31641584128</v>
          </cell>
          <cell r="K26">
            <v>305070.12378975097</v>
          </cell>
          <cell r="L26">
            <v>292365.6321231667</v>
          </cell>
          <cell r="M26">
            <v>284235.45801608288</v>
          </cell>
          <cell r="N26">
            <v>348943.92467016017</v>
          </cell>
          <cell r="O26">
            <v>3821429.6427406915</v>
          </cell>
        </row>
      </sheetData>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early Planner"/>
      <sheetName val="Appointments"/>
      <sheetName val="calcs"/>
      <sheetName val="tf02802322 (1)2"/>
    </sheetNames>
    <sheetDataSet>
      <sheetData sheetId="0"/>
      <sheetData sheetId="1"/>
      <sheetData sheetId="2">
        <row r="1">
          <cell r="P1" t="str">
            <v>Date</v>
          </cell>
        </row>
        <row r="2">
          <cell r="C2" t="str">
            <v>Hidden Calculations</v>
          </cell>
          <cell r="P2">
            <v>41005</v>
          </cell>
        </row>
        <row r="3">
          <cell r="V3" t="str">
            <v>DATE</v>
          </cell>
          <cell r="W3" t="str">
            <v>TIME</v>
          </cell>
          <cell r="X3" t="str">
            <v>DESCRIPTION</v>
          </cell>
        </row>
        <row r="4">
          <cell r="C4" t="str">
            <v>*** This sheet should remain hidden ***</v>
          </cell>
          <cell r="V4">
            <v>41005</v>
          </cell>
          <cell r="W4">
            <v>0.54166666666666663</v>
          </cell>
          <cell r="X4" t="str">
            <v>Midterm</v>
          </cell>
        </row>
        <row r="5">
          <cell r="V5">
            <v>41005</v>
          </cell>
          <cell r="W5">
            <v>0.625</v>
          </cell>
          <cell r="X5" t="str">
            <v>Midterm</v>
          </cell>
        </row>
        <row r="6">
          <cell r="C6">
            <v>43344</v>
          </cell>
          <cell r="D6">
            <v>43374</v>
          </cell>
          <cell r="E6">
            <v>43405</v>
          </cell>
          <cell r="F6">
            <v>43435</v>
          </cell>
          <cell r="G6">
            <v>43466</v>
          </cell>
          <cell r="H6">
            <v>43497</v>
          </cell>
          <cell r="I6">
            <v>43525</v>
          </cell>
          <cell r="J6">
            <v>43556</v>
          </cell>
          <cell r="K6">
            <v>43586</v>
          </cell>
          <cell r="L6">
            <v>43617</v>
          </cell>
          <cell r="M6">
            <v>43647</v>
          </cell>
          <cell r="N6">
            <v>43678</v>
          </cell>
          <cell r="V6">
            <v>41005</v>
          </cell>
          <cell r="W6">
            <v>0.75</v>
          </cell>
          <cell r="X6" t="str">
            <v>Campus party</v>
          </cell>
        </row>
        <row r="7">
          <cell r="B7" t="str">
            <v>MON</v>
          </cell>
          <cell r="C7"/>
          <cell r="D7">
            <v>43374</v>
          </cell>
          <cell r="E7"/>
          <cell r="F7"/>
          <cell r="G7"/>
          <cell r="H7"/>
          <cell r="I7"/>
          <cell r="J7">
            <v>43556</v>
          </cell>
          <cell r="K7"/>
          <cell r="L7"/>
          <cell r="M7">
            <v>43647</v>
          </cell>
          <cell r="N7"/>
        </row>
        <row r="8">
          <cell r="B8" t="str">
            <v>TUE</v>
          </cell>
          <cell r="C8"/>
          <cell r="D8">
            <v>43375</v>
          </cell>
          <cell r="E8"/>
          <cell r="F8"/>
          <cell r="G8">
            <v>43466</v>
          </cell>
          <cell r="H8"/>
          <cell r="I8"/>
          <cell r="J8">
            <v>43557</v>
          </cell>
          <cell r="K8"/>
          <cell r="L8"/>
          <cell r="M8">
            <v>43648</v>
          </cell>
          <cell r="N8"/>
        </row>
        <row r="9">
          <cell r="B9" t="str">
            <v>WED</v>
          </cell>
          <cell r="C9"/>
          <cell r="D9">
            <v>43376</v>
          </cell>
          <cell r="E9"/>
          <cell r="F9"/>
          <cell r="G9">
            <v>43467</v>
          </cell>
          <cell r="H9"/>
          <cell r="I9"/>
          <cell r="J9">
            <v>43558</v>
          </cell>
          <cell r="K9">
            <v>43586</v>
          </cell>
          <cell r="L9"/>
          <cell r="M9">
            <v>43649</v>
          </cell>
          <cell r="N9"/>
        </row>
        <row r="10">
          <cell r="B10" t="str">
            <v>THU</v>
          </cell>
          <cell r="C10"/>
          <cell r="D10">
            <v>43377</v>
          </cell>
          <cell r="E10">
            <v>43405</v>
          </cell>
          <cell r="F10"/>
          <cell r="G10">
            <v>43468</v>
          </cell>
          <cell r="H10"/>
          <cell r="I10"/>
          <cell r="J10">
            <v>43559</v>
          </cell>
          <cell r="K10">
            <v>43587</v>
          </cell>
          <cell r="L10"/>
          <cell r="M10">
            <v>43650</v>
          </cell>
          <cell r="N10">
            <v>43678</v>
          </cell>
        </row>
        <row r="11">
          <cell r="B11" t="str">
            <v>FRI</v>
          </cell>
          <cell r="C11"/>
          <cell r="D11">
            <v>43378</v>
          </cell>
          <cell r="E11">
            <v>43406</v>
          </cell>
          <cell r="F11"/>
          <cell r="G11">
            <v>43469</v>
          </cell>
          <cell r="H11">
            <v>43497</v>
          </cell>
          <cell r="I11">
            <v>43525</v>
          </cell>
          <cell r="J11">
            <v>43560</v>
          </cell>
          <cell r="K11">
            <v>43588</v>
          </cell>
          <cell r="L11"/>
          <cell r="M11">
            <v>43651</v>
          </cell>
          <cell r="N11">
            <v>43679</v>
          </cell>
        </row>
        <row r="12">
          <cell r="B12" t="str">
            <v>SAT</v>
          </cell>
          <cell r="C12">
            <v>43344</v>
          </cell>
          <cell r="D12">
            <v>43379</v>
          </cell>
          <cell r="E12">
            <v>43407</v>
          </cell>
          <cell r="F12">
            <v>43435</v>
          </cell>
          <cell r="G12">
            <v>43470</v>
          </cell>
          <cell r="H12">
            <v>43498</v>
          </cell>
          <cell r="I12">
            <v>43526</v>
          </cell>
          <cell r="J12">
            <v>43561</v>
          </cell>
          <cell r="K12">
            <v>43589</v>
          </cell>
          <cell r="L12">
            <v>43617</v>
          </cell>
          <cell r="M12">
            <v>43652</v>
          </cell>
          <cell r="N12">
            <v>43680</v>
          </cell>
        </row>
        <row r="13">
          <cell r="B13" t="str">
            <v>SUN</v>
          </cell>
          <cell r="C13">
            <v>43345</v>
          </cell>
          <cell r="D13">
            <v>43380</v>
          </cell>
          <cell r="E13">
            <v>43408</v>
          </cell>
          <cell r="F13">
            <v>43436</v>
          </cell>
          <cell r="G13">
            <v>43471</v>
          </cell>
          <cell r="H13">
            <v>43499</v>
          </cell>
          <cell r="I13">
            <v>43527</v>
          </cell>
          <cell r="J13">
            <v>43562</v>
          </cell>
          <cell r="K13">
            <v>43590</v>
          </cell>
          <cell r="L13">
            <v>43618</v>
          </cell>
          <cell r="M13">
            <v>43653</v>
          </cell>
          <cell r="N13">
            <v>43681</v>
          </cell>
        </row>
        <row r="14">
          <cell r="B14" t="str">
            <v>MON</v>
          </cell>
          <cell r="C14">
            <v>43346</v>
          </cell>
          <cell r="D14">
            <v>43381</v>
          </cell>
          <cell r="E14">
            <v>43409</v>
          </cell>
          <cell r="F14">
            <v>43437</v>
          </cell>
          <cell r="G14">
            <v>43472</v>
          </cell>
          <cell r="H14">
            <v>43500</v>
          </cell>
          <cell r="I14">
            <v>43528</v>
          </cell>
          <cell r="J14">
            <v>43563</v>
          </cell>
          <cell r="K14">
            <v>43591</v>
          </cell>
          <cell r="L14">
            <v>43619</v>
          </cell>
          <cell r="M14">
            <v>43654</v>
          </cell>
          <cell r="N14">
            <v>43682</v>
          </cell>
        </row>
        <row r="15">
          <cell r="B15" t="str">
            <v>TUE</v>
          </cell>
          <cell r="C15">
            <v>43347</v>
          </cell>
          <cell r="D15">
            <v>43382</v>
          </cell>
          <cell r="E15">
            <v>43410</v>
          </cell>
          <cell r="F15">
            <v>43438</v>
          </cell>
          <cell r="G15">
            <v>43473</v>
          </cell>
          <cell r="H15">
            <v>43501</v>
          </cell>
          <cell r="I15">
            <v>43529</v>
          </cell>
          <cell r="J15">
            <v>43564</v>
          </cell>
          <cell r="K15">
            <v>43592</v>
          </cell>
          <cell r="L15">
            <v>43620</v>
          </cell>
          <cell r="M15">
            <v>43655</v>
          </cell>
          <cell r="N15">
            <v>43683</v>
          </cell>
        </row>
        <row r="16">
          <cell r="B16" t="str">
            <v>WED</v>
          </cell>
          <cell r="C16">
            <v>43348</v>
          </cell>
          <cell r="D16">
            <v>43383</v>
          </cell>
          <cell r="E16">
            <v>43411</v>
          </cell>
          <cell r="F16">
            <v>43439</v>
          </cell>
          <cell r="G16">
            <v>43474</v>
          </cell>
          <cell r="H16">
            <v>43502</v>
          </cell>
          <cell r="I16">
            <v>43530</v>
          </cell>
          <cell r="J16">
            <v>43565</v>
          </cell>
          <cell r="K16">
            <v>43593</v>
          </cell>
          <cell r="L16">
            <v>43621</v>
          </cell>
          <cell r="M16">
            <v>43656</v>
          </cell>
          <cell r="N16">
            <v>43684</v>
          </cell>
        </row>
        <row r="17">
          <cell r="B17" t="str">
            <v>THU</v>
          </cell>
          <cell r="C17">
            <v>43349</v>
          </cell>
          <cell r="D17">
            <v>43384</v>
          </cell>
          <cell r="E17">
            <v>43412</v>
          </cell>
          <cell r="F17">
            <v>43440</v>
          </cell>
          <cell r="G17">
            <v>43475</v>
          </cell>
          <cell r="H17">
            <v>43503</v>
          </cell>
          <cell r="I17">
            <v>43531</v>
          </cell>
          <cell r="J17">
            <v>43566</v>
          </cell>
          <cell r="K17">
            <v>43594</v>
          </cell>
          <cell r="L17">
            <v>43622</v>
          </cell>
          <cell r="M17">
            <v>43657</v>
          </cell>
          <cell r="N17">
            <v>43685</v>
          </cell>
        </row>
        <row r="18">
          <cell r="B18" t="str">
            <v>FRI</v>
          </cell>
          <cell r="C18">
            <v>43350</v>
          </cell>
          <cell r="D18">
            <v>43385</v>
          </cell>
          <cell r="E18">
            <v>43413</v>
          </cell>
          <cell r="F18">
            <v>43441</v>
          </cell>
          <cell r="G18">
            <v>43476</v>
          </cell>
          <cell r="H18">
            <v>43504</v>
          </cell>
          <cell r="I18">
            <v>43532</v>
          </cell>
          <cell r="J18">
            <v>43567</v>
          </cell>
          <cell r="K18">
            <v>43595</v>
          </cell>
          <cell r="L18">
            <v>43623</v>
          </cell>
          <cell r="M18">
            <v>43658</v>
          </cell>
          <cell r="N18">
            <v>43686</v>
          </cell>
        </row>
        <row r="19">
          <cell r="B19" t="str">
            <v>SAT</v>
          </cell>
          <cell r="C19">
            <v>43351</v>
          </cell>
          <cell r="D19">
            <v>43386</v>
          </cell>
          <cell r="E19">
            <v>43414</v>
          </cell>
          <cell r="F19">
            <v>43442</v>
          </cell>
          <cell r="G19">
            <v>43477</v>
          </cell>
          <cell r="H19">
            <v>43505</v>
          </cell>
          <cell r="I19">
            <v>43533</v>
          </cell>
          <cell r="J19">
            <v>43568</v>
          </cell>
          <cell r="K19">
            <v>43596</v>
          </cell>
          <cell r="L19">
            <v>43624</v>
          </cell>
          <cell r="M19">
            <v>43659</v>
          </cell>
          <cell r="N19">
            <v>43687</v>
          </cell>
        </row>
        <row r="20">
          <cell r="B20" t="str">
            <v>SUN</v>
          </cell>
          <cell r="C20">
            <v>43352</v>
          </cell>
          <cell r="D20">
            <v>43387</v>
          </cell>
          <cell r="E20">
            <v>43415</v>
          </cell>
          <cell r="F20">
            <v>43443</v>
          </cell>
          <cell r="G20">
            <v>43478</v>
          </cell>
          <cell r="H20">
            <v>43506</v>
          </cell>
          <cell r="I20">
            <v>43534</v>
          </cell>
          <cell r="J20">
            <v>43569</v>
          </cell>
          <cell r="K20">
            <v>43597</v>
          </cell>
          <cell r="L20">
            <v>43625</v>
          </cell>
          <cell r="M20">
            <v>43660</v>
          </cell>
          <cell r="N20">
            <v>43688</v>
          </cell>
        </row>
        <row r="21">
          <cell r="B21" t="str">
            <v>MON</v>
          </cell>
          <cell r="C21">
            <v>43353</v>
          </cell>
          <cell r="D21">
            <v>43388</v>
          </cell>
          <cell r="E21">
            <v>43416</v>
          </cell>
          <cell r="F21">
            <v>43444</v>
          </cell>
          <cell r="G21">
            <v>43479</v>
          </cell>
          <cell r="H21">
            <v>43507</v>
          </cell>
          <cell r="I21">
            <v>43535</v>
          </cell>
          <cell r="J21">
            <v>43570</v>
          </cell>
          <cell r="K21">
            <v>43598</v>
          </cell>
          <cell r="L21">
            <v>43626</v>
          </cell>
          <cell r="M21">
            <v>43661</v>
          </cell>
          <cell r="N21">
            <v>43689</v>
          </cell>
        </row>
        <row r="22">
          <cell r="B22" t="str">
            <v>TUE</v>
          </cell>
          <cell r="C22">
            <v>43354</v>
          </cell>
          <cell r="D22">
            <v>43389</v>
          </cell>
          <cell r="E22">
            <v>43417</v>
          </cell>
          <cell r="F22">
            <v>43445</v>
          </cell>
          <cell r="G22">
            <v>43480</v>
          </cell>
          <cell r="H22">
            <v>43508</v>
          </cell>
          <cell r="I22">
            <v>43536</v>
          </cell>
          <cell r="J22">
            <v>43571</v>
          </cell>
          <cell r="K22">
            <v>43599</v>
          </cell>
          <cell r="L22">
            <v>43627</v>
          </cell>
          <cell r="M22">
            <v>43662</v>
          </cell>
          <cell r="N22">
            <v>43690</v>
          </cell>
        </row>
        <row r="23">
          <cell r="B23" t="str">
            <v>WED</v>
          </cell>
          <cell r="C23">
            <v>43355</v>
          </cell>
          <cell r="D23">
            <v>43390</v>
          </cell>
          <cell r="E23">
            <v>43418</v>
          </cell>
          <cell r="F23">
            <v>43446</v>
          </cell>
          <cell r="G23">
            <v>43481</v>
          </cell>
          <cell r="H23">
            <v>43509</v>
          </cell>
          <cell r="I23">
            <v>43537</v>
          </cell>
          <cell r="J23">
            <v>43572</v>
          </cell>
          <cell r="K23">
            <v>43600</v>
          </cell>
          <cell r="L23">
            <v>43628</v>
          </cell>
          <cell r="M23">
            <v>43663</v>
          </cell>
          <cell r="N23">
            <v>43691</v>
          </cell>
        </row>
        <row r="24">
          <cell r="B24" t="str">
            <v>THU</v>
          </cell>
          <cell r="C24">
            <v>43356</v>
          </cell>
          <cell r="D24">
            <v>43391</v>
          </cell>
          <cell r="E24">
            <v>43419</v>
          </cell>
          <cell r="F24">
            <v>43447</v>
          </cell>
          <cell r="G24">
            <v>43482</v>
          </cell>
          <cell r="H24">
            <v>43510</v>
          </cell>
          <cell r="I24">
            <v>43538</v>
          </cell>
          <cell r="J24">
            <v>43573</v>
          </cell>
          <cell r="K24">
            <v>43601</v>
          </cell>
          <cell r="L24">
            <v>43629</v>
          </cell>
          <cell r="M24">
            <v>43664</v>
          </cell>
          <cell r="N24">
            <v>43692</v>
          </cell>
        </row>
        <row r="25">
          <cell r="B25" t="str">
            <v>FRI</v>
          </cell>
          <cell r="C25">
            <v>43357</v>
          </cell>
          <cell r="D25">
            <v>43392</v>
          </cell>
          <cell r="E25">
            <v>43420</v>
          </cell>
          <cell r="F25">
            <v>43448</v>
          </cell>
          <cell r="G25">
            <v>43483</v>
          </cell>
          <cell r="H25">
            <v>43511</v>
          </cell>
          <cell r="I25">
            <v>43539</v>
          </cell>
          <cell r="J25">
            <v>43574</v>
          </cell>
          <cell r="K25">
            <v>43602</v>
          </cell>
          <cell r="L25">
            <v>43630</v>
          </cell>
          <cell r="M25">
            <v>43665</v>
          </cell>
          <cell r="N25">
            <v>43693</v>
          </cell>
        </row>
        <row r="26">
          <cell r="B26" t="str">
            <v>SAT</v>
          </cell>
          <cell r="C26">
            <v>43358</v>
          </cell>
          <cell r="D26">
            <v>43393</v>
          </cell>
          <cell r="E26">
            <v>43421</v>
          </cell>
          <cell r="F26">
            <v>43449</v>
          </cell>
          <cell r="G26">
            <v>43484</v>
          </cell>
          <cell r="H26">
            <v>43512</v>
          </cell>
          <cell r="I26">
            <v>43540</v>
          </cell>
          <cell r="J26">
            <v>43575</v>
          </cell>
          <cell r="K26">
            <v>43603</v>
          </cell>
          <cell r="L26">
            <v>43631</v>
          </cell>
          <cell r="M26">
            <v>43666</v>
          </cell>
          <cell r="N26">
            <v>43694</v>
          </cell>
        </row>
        <row r="27">
          <cell r="B27" t="str">
            <v>SUN</v>
          </cell>
          <cell r="C27">
            <v>43359</v>
          </cell>
          <cell r="D27">
            <v>43394</v>
          </cell>
          <cell r="E27">
            <v>43422</v>
          </cell>
          <cell r="F27">
            <v>43450</v>
          </cell>
          <cell r="G27">
            <v>43485</v>
          </cell>
          <cell r="H27">
            <v>43513</v>
          </cell>
          <cell r="I27">
            <v>43541</v>
          </cell>
          <cell r="J27">
            <v>43576</v>
          </cell>
          <cell r="K27">
            <v>43604</v>
          </cell>
          <cell r="L27">
            <v>43632</v>
          </cell>
          <cell r="M27">
            <v>43667</v>
          </cell>
          <cell r="N27">
            <v>43695</v>
          </cell>
        </row>
        <row r="28">
          <cell r="B28" t="str">
            <v>MON</v>
          </cell>
          <cell r="C28">
            <v>43360</v>
          </cell>
          <cell r="D28">
            <v>43395</v>
          </cell>
          <cell r="E28">
            <v>43423</v>
          </cell>
          <cell r="F28">
            <v>43451</v>
          </cell>
          <cell r="G28">
            <v>43486</v>
          </cell>
          <cell r="H28">
            <v>43514</v>
          </cell>
          <cell r="I28">
            <v>43542</v>
          </cell>
          <cell r="J28">
            <v>43577</v>
          </cell>
          <cell r="K28">
            <v>43605</v>
          </cell>
          <cell r="L28">
            <v>43633</v>
          </cell>
          <cell r="M28">
            <v>43668</v>
          </cell>
          <cell r="N28">
            <v>43696</v>
          </cell>
        </row>
        <row r="29">
          <cell r="B29" t="str">
            <v>TUE</v>
          </cell>
          <cell r="C29">
            <v>43361</v>
          </cell>
          <cell r="D29">
            <v>43396</v>
          </cell>
          <cell r="E29">
            <v>43424</v>
          </cell>
          <cell r="F29">
            <v>43452</v>
          </cell>
          <cell r="G29">
            <v>43487</v>
          </cell>
          <cell r="H29">
            <v>43515</v>
          </cell>
          <cell r="I29">
            <v>43543</v>
          </cell>
          <cell r="J29">
            <v>43578</v>
          </cell>
          <cell r="K29">
            <v>43606</v>
          </cell>
          <cell r="L29">
            <v>43634</v>
          </cell>
          <cell r="M29">
            <v>43669</v>
          </cell>
          <cell r="N29">
            <v>43697</v>
          </cell>
        </row>
        <row r="30">
          <cell r="B30" t="str">
            <v>WED</v>
          </cell>
          <cell r="C30">
            <v>43362</v>
          </cell>
          <cell r="D30">
            <v>43397</v>
          </cell>
          <cell r="E30">
            <v>43425</v>
          </cell>
          <cell r="F30">
            <v>43453</v>
          </cell>
          <cell r="G30">
            <v>43488</v>
          </cell>
          <cell r="H30">
            <v>43516</v>
          </cell>
          <cell r="I30">
            <v>43544</v>
          </cell>
          <cell r="J30">
            <v>43579</v>
          </cell>
          <cell r="K30">
            <v>43607</v>
          </cell>
          <cell r="L30">
            <v>43635</v>
          </cell>
          <cell r="M30">
            <v>43670</v>
          </cell>
          <cell r="N30">
            <v>43698</v>
          </cell>
        </row>
        <row r="31">
          <cell r="B31" t="str">
            <v>THU</v>
          </cell>
          <cell r="C31">
            <v>43363</v>
          </cell>
          <cell r="D31">
            <v>43398</v>
          </cell>
          <cell r="E31">
            <v>43426</v>
          </cell>
          <cell r="F31">
            <v>43454</v>
          </cell>
          <cell r="G31">
            <v>43489</v>
          </cell>
          <cell r="H31">
            <v>43517</v>
          </cell>
          <cell r="I31">
            <v>43545</v>
          </cell>
          <cell r="J31">
            <v>43580</v>
          </cell>
          <cell r="K31">
            <v>43608</v>
          </cell>
          <cell r="L31">
            <v>43636</v>
          </cell>
          <cell r="M31">
            <v>43671</v>
          </cell>
          <cell r="N31">
            <v>43699</v>
          </cell>
        </row>
        <row r="32">
          <cell r="B32" t="str">
            <v>FRI</v>
          </cell>
          <cell r="C32">
            <v>43364</v>
          </cell>
          <cell r="D32">
            <v>43399</v>
          </cell>
          <cell r="E32">
            <v>43427</v>
          </cell>
          <cell r="F32">
            <v>43455</v>
          </cell>
          <cell r="G32">
            <v>43490</v>
          </cell>
          <cell r="H32">
            <v>43518</v>
          </cell>
          <cell r="I32">
            <v>43546</v>
          </cell>
          <cell r="J32">
            <v>43581</v>
          </cell>
          <cell r="K32">
            <v>43609</v>
          </cell>
          <cell r="L32">
            <v>43637</v>
          </cell>
          <cell r="M32">
            <v>43672</v>
          </cell>
          <cell r="N32">
            <v>43700</v>
          </cell>
        </row>
        <row r="33">
          <cell r="C33">
            <v>43365</v>
          </cell>
          <cell r="D33">
            <v>43400</v>
          </cell>
          <cell r="E33">
            <v>43428</v>
          </cell>
          <cell r="F33">
            <v>43456</v>
          </cell>
          <cell r="G33">
            <v>43491</v>
          </cell>
          <cell r="H33">
            <v>43519</v>
          </cell>
          <cell r="I33">
            <v>43547</v>
          </cell>
          <cell r="J33">
            <v>43582</v>
          </cell>
          <cell r="K33">
            <v>43610</v>
          </cell>
          <cell r="L33">
            <v>43638</v>
          </cell>
          <cell r="M33">
            <v>43673</v>
          </cell>
          <cell r="N33">
            <v>43701</v>
          </cell>
        </row>
        <row r="34">
          <cell r="C34">
            <v>43366</v>
          </cell>
          <cell r="D34">
            <v>43401</v>
          </cell>
          <cell r="E34">
            <v>43429</v>
          </cell>
          <cell r="F34">
            <v>43457</v>
          </cell>
          <cell r="G34">
            <v>43492</v>
          </cell>
          <cell r="H34">
            <v>43520</v>
          </cell>
          <cell r="I34">
            <v>43548</v>
          </cell>
          <cell r="J34">
            <v>43583</v>
          </cell>
          <cell r="K34">
            <v>43611</v>
          </cell>
          <cell r="L34">
            <v>43639</v>
          </cell>
          <cell r="M34">
            <v>43674</v>
          </cell>
          <cell r="N34">
            <v>43702</v>
          </cell>
        </row>
        <row r="35">
          <cell r="C35">
            <v>43367</v>
          </cell>
          <cell r="D35">
            <v>43402</v>
          </cell>
          <cell r="E35">
            <v>43430</v>
          </cell>
          <cell r="F35">
            <v>43458</v>
          </cell>
          <cell r="G35">
            <v>43493</v>
          </cell>
          <cell r="H35">
            <v>43521</v>
          </cell>
          <cell r="I35">
            <v>43549</v>
          </cell>
          <cell r="J35">
            <v>43584</v>
          </cell>
          <cell r="K35">
            <v>43612</v>
          </cell>
          <cell r="L35">
            <v>43640</v>
          </cell>
          <cell r="M35">
            <v>43675</v>
          </cell>
          <cell r="N35">
            <v>43703</v>
          </cell>
        </row>
        <row r="36">
          <cell r="C36">
            <v>43368</v>
          </cell>
          <cell r="D36">
            <v>43403</v>
          </cell>
          <cell r="E36">
            <v>43431</v>
          </cell>
          <cell r="F36">
            <v>43459</v>
          </cell>
          <cell r="G36">
            <v>43494</v>
          </cell>
          <cell r="H36">
            <v>43522</v>
          </cell>
          <cell r="I36">
            <v>43550</v>
          </cell>
          <cell r="J36">
            <v>43585</v>
          </cell>
          <cell r="K36">
            <v>43613</v>
          </cell>
          <cell r="L36">
            <v>43641</v>
          </cell>
          <cell r="M36">
            <v>43676</v>
          </cell>
          <cell r="N36">
            <v>43704</v>
          </cell>
        </row>
        <row r="37">
          <cell r="C37">
            <v>43369</v>
          </cell>
          <cell r="D37">
            <v>43404</v>
          </cell>
          <cell r="E37">
            <v>43432</v>
          </cell>
          <cell r="F37">
            <v>43460</v>
          </cell>
          <cell r="G37">
            <v>43495</v>
          </cell>
          <cell r="H37">
            <v>43523</v>
          </cell>
          <cell r="I37">
            <v>43551</v>
          </cell>
          <cell r="J37"/>
          <cell r="K37">
            <v>43614</v>
          </cell>
          <cell r="L37">
            <v>43642</v>
          </cell>
          <cell r="M37">
            <v>43677</v>
          </cell>
          <cell r="N37">
            <v>43705</v>
          </cell>
        </row>
        <row r="38">
          <cell r="C38">
            <v>43370</v>
          </cell>
          <cell r="D38"/>
          <cell r="E38">
            <v>43433</v>
          </cell>
          <cell r="F38">
            <v>43461</v>
          </cell>
          <cell r="G38">
            <v>43496</v>
          </cell>
          <cell r="H38">
            <v>43524</v>
          </cell>
          <cell r="I38">
            <v>43552</v>
          </cell>
          <cell r="J38"/>
          <cell r="K38">
            <v>43615</v>
          </cell>
          <cell r="L38">
            <v>43643</v>
          </cell>
          <cell r="M38"/>
          <cell r="N38">
            <v>43706</v>
          </cell>
        </row>
        <row r="39">
          <cell r="C39">
            <v>43371</v>
          </cell>
          <cell r="D39"/>
          <cell r="E39">
            <v>43434</v>
          </cell>
          <cell r="F39">
            <v>43462</v>
          </cell>
          <cell r="G39"/>
          <cell r="H39"/>
          <cell r="I39">
            <v>43553</v>
          </cell>
          <cell r="J39"/>
          <cell r="K39">
            <v>43616</v>
          </cell>
          <cell r="L39">
            <v>43644</v>
          </cell>
          <cell r="M39"/>
          <cell r="N39">
            <v>43707</v>
          </cell>
        </row>
        <row r="40">
          <cell r="C40">
            <v>43372</v>
          </cell>
          <cell r="D40"/>
          <cell r="E40"/>
          <cell r="F40">
            <v>43463</v>
          </cell>
          <cell r="G40"/>
          <cell r="H40"/>
          <cell r="I40">
            <v>43554</v>
          </cell>
          <cell r="J40"/>
          <cell r="K40"/>
          <cell r="L40">
            <v>43645</v>
          </cell>
          <cell r="M40"/>
          <cell r="N40">
            <v>43708</v>
          </cell>
        </row>
        <row r="41">
          <cell r="C41">
            <v>43373</v>
          </cell>
          <cell r="D41"/>
          <cell r="E41"/>
          <cell r="F41">
            <v>43464</v>
          </cell>
          <cell r="G41"/>
          <cell r="H41"/>
          <cell r="I41">
            <v>43555</v>
          </cell>
          <cell r="J41"/>
          <cell r="K41"/>
          <cell r="L41">
            <v>43646</v>
          </cell>
          <cell r="M41"/>
          <cell r="N41"/>
        </row>
        <row r="42">
          <cell r="C42"/>
          <cell r="D42"/>
          <cell r="E42"/>
          <cell r="F42">
            <v>43465</v>
          </cell>
          <cell r="G42"/>
          <cell r="H42"/>
          <cell r="I42"/>
          <cell r="J42"/>
          <cell r="K42"/>
          <cell r="L42"/>
          <cell r="M42"/>
          <cell r="N42"/>
        </row>
        <row r="43">
          <cell r="C43"/>
          <cell r="D43"/>
          <cell r="E43"/>
          <cell r="F43"/>
          <cell r="G43"/>
          <cell r="H43"/>
          <cell r="I43"/>
          <cell r="J43"/>
          <cell r="K43"/>
          <cell r="L43"/>
          <cell r="M43"/>
          <cell r="N43"/>
        </row>
      </sheetData>
      <sheetData sheetId="3"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995_but"/>
      <sheetName val="is_prog"/>
      <sheetName val="ay_rapor1"/>
      <sheetName val="ay_rapor"/>
      <sheetName val="p_status"/>
      <sheetName val="mplan"/>
      <sheetName val="proje_bilgileri"/>
      <sheetName val="Sheet9"/>
      <sheetName val="Sheet10"/>
      <sheetName val="Sheet11"/>
      <sheetName val="Sheet12"/>
      <sheetName val="Sheet13"/>
      <sheetName val="Sheet14"/>
      <sheetName val="Sheet15"/>
      <sheetName val="Sheet16"/>
      <sheetName val="Module1"/>
      <sheetName val="NV_Çalışma"/>
    </sheetNames>
    <sheetDataSet>
      <sheetData sheetId="0" refreshError="1">
        <row r="11">
          <cell r="A11" t="str">
            <v>Toplam Gelir</v>
          </cell>
          <cell r="C11">
            <v>2825</v>
          </cell>
          <cell r="D11">
            <v>2807</v>
          </cell>
          <cell r="E11">
            <v>3205</v>
          </cell>
          <cell r="F11">
            <v>3465</v>
          </cell>
          <cell r="G11">
            <v>4147</v>
          </cell>
          <cell r="H11">
            <v>4403</v>
          </cell>
          <cell r="I11">
            <v>4482</v>
          </cell>
          <cell r="J11">
            <v>5107</v>
          </cell>
          <cell r="K11">
            <v>4994</v>
          </cell>
          <cell r="L11">
            <v>5211</v>
          </cell>
          <cell r="M11">
            <v>5242</v>
          </cell>
          <cell r="N11">
            <v>5264</v>
          </cell>
          <cell r="O11">
            <v>51152</v>
          </cell>
        </row>
        <row r="15">
          <cell r="O15">
            <v>0</v>
          </cell>
        </row>
        <row r="17">
          <cell r="O17">
            <v>11947</v>
          </cell>
        </row>
        <row r="19">
          <cell r="O19">
            <v>7181</v>
          </cell>
        </row>
        <row r="21">
          <cell r="O21">
            <v>3727</v>
          </cell>
        </row>
        <row r="23">
          <cell r="O23">
            <v>4715</v>
          </cell>
        </row>
        <row r="25">
          <cell r="O25">
            <v>0</v>
          </cell>
        </row>
        <row r="27">
          <cell r="O27">
            <v>1903</v>
          </cell>
        </row>
        <row r="29">
          <cell r="C29">
            <v>1582</v>
          </cell>
          <cell r="D29">
            <v>1597</v>
          </cell>
          <cell r="E29">
            <v>1813</v>
          </cell>
          <cell r="F29">
            <v>1956</v>
          </cell>
          <cell r="G29">
            <v>2327</v>
          </cell>
          <cell r="H29">
            <v>2461</v>
          </cell>
          <cell r="I29">
            <v>2512</v>
          </cell>
          <cell r="J29">
            <v>3014</v>
          </cell>
          <cell r="K29">
            <v>2933</v>
          </cell>
          <cell r="L29">
            <v>3075</v>
          </cell>
          <cell r="M29">
            <v>3084</v>
          </cell>
          <cell r="N29">
            <v>3119</v>
          </cell>
          <cell r="O29">
            <v>29473</v>
          </cell>
        </row>
        <row r="31">
          <cell r="O31">
            <v>3016</v>
          </cell>
        </row>
        <row r="33">
          <cell r="O33">
            <v>4375</v>
          </cell>
        </row>
        <row r="35">
          <cell r="O35">
            <v>1457</v>
          </cell>
        </row>
        <row r="37">
          <cell r="O37">
            <v>0</v>
          </cell>
        </row>
        <row r="39">
          <cell r="O39">
            <v>0</v>
          </cell>
        </row>
        <row r="41">
          <cell r="O41">
            <v>0</v>
          </cell>
        </row>
        <row r="43">
          <cell r="O43">
            <v>0</v>
          </cell>
        </row>
        <row r="45">
          <cell r="O45">
            <v>0</v>
          </cell>
        </row>
        <row r="47">
          <cell r="O47">
            <v>1938</v>
          </cell>
        </row>
        <row r="49">
          <cell r="O49">
            <v>0</v>
          </cell>
        </row>
        <row r="51">
          <cell r="O51">
            <v>1789</v>
          </cell>
        </row>
        <row r="55">
          <cell r="O55">
            <v>0</v>
          </cell>
        </row>
        <row r="57">
          <cell r="O57">
            <v>0</v>
          </cell>
        </row>
        <row r="59">
          <cell r="O59">
            <v>2556</v>
          </cell>
        </row>
        <row r="61">
          <cell r="O61">
            <v>767</v>
          </cell>
        </row>
        <row r="67">
          <cell r="O67">
            <v>15898</v>
          </cell>
        </row>
        <row r="72">
          <cell r="C72">
            <v>2569</v>
          </cell>
          <cell r="D72">
            <v>2598</v>
          </cell>
          <cell r="E72">
            <v>2869</v>
          </cell>
          <cell r="F72">
            <v>3064</v>
          </cell>
          <cell r="G72">
            <v>3554</v>
          </cell>
          <cell r="H72">
            <v>3820</v>
          </cell>
          <cell r="I72">
            <v>3888</v>
          </cell>
          <cell r="J72">
            <v>4545</v>
          </cell>
          <cell r="K72">
            <v>4462</v>
          </cell>
          <cell r="L72">
            <v>4642</v>
          </cell>
          <cell r="M72">
            <v>4660</v>
          </cell>
          <cell r="N72">
            <v>4700</v>
          </cell>
          <cell r="O72">
            <v>45371</v>
          </cell>
        </row>
        <row r="77">
          <cell r="O77">
            <v>5781</v>
          </cell>
        </row>
        <row r="79">
          <cell r="O79">
            <v>0.1130161088520488</v>
          </cell>
        </row>
        <row r="81">
          <cell r="O81">
            <v>59725</v>
          </cell>
        </row>
        <row r="83">
          <cell r="O83">
            <v>50991</v>
          </cell>
        </row>
        <row r="88">
          <cell r="O88">
            <v>9831</v>
          </cell>
        </row>
        <row r="90">
          <cell r="O90">
            <v>1689</v>
          </cell>
        </row>
        <row r="92">
          <cell r="O92">
            <v>11520</v>
          </cell>
        </row>
        <row r="94">
          <cell r="O94">
            <v>1004</v>
          </cell>
        </row>
        <row r="96">
          <cell r="O96">
            <v>12524</v>
          </cell>
        </row>
      </sheetData>
      <sheetData sheetId="1" refreshError="1"/>
      <sheetData sheetId="2" refreshError="1"/>
      <sheetData sheetId="3" refreshError="1">
        <row r="13">
          <cell r="O13">
            <v>20079</v>
          </cell>
        </row>
        <row r="16">
          <cell r="O16">
            <v>0</v>
          </cell>
        </row>
        <row r="18">
          <cell r="O18">
            <v>3869</v>
          </cell>
        </row>
        <row r="20">
          <cell r="O20">
            <v>2513</v>
          </cell>
        </row>
        <row r="22">
          <cell r="O22">
            <v>1635</v>
          </cell>
        </row>
        <row r="24">
          <cell r="O24">
            <v>1976</v>
          </cell>
        </row>
        <row r="26">
          <cell r="O26">
            <v>0</v>
          </cell>
        </row>
        <row r="28">
          <cell r="O28">
            <v>933</v>
          </cell>
        </row>
        <row r="30">
          <cell r="O30">
            <v>10926</v>
          </cell>
        </row>
        <row r="32">
          <cell r="O32">
            <v>1267</v>
          </cell>
        </row>
        <row r="34">
          <cell r="O34">
            <v>1904</v>
          </cell>
        </row>
        <row r="36">
          <cell r="O36">
            <v>529</v>
          </cell>
        </row>
        <row r="38">
          <cell r="O38">
            <v>0</v>
          </cell>
        </row>
        <row r="40">
          <cell r="O40">
            <v>0</v>
          </cell>
        </row>
        <row r="42">
          <cell r="O42">
            <v>0</v>
          </cell>
        </row>
        <row r="44">
          <cell r="O44">
            <v>0</v>
          </cell>
        </row>
        <row r="46">
          <cell r="O46">
            <v>0</v>
          </cell>
        </row>
        <row r="48">
          <cell r="O48">
            <v>819</v>
          </cell>
        </row>
        <row r="50">
          <cell r="O50">
            <v>0</v>
          </cell>
        </row>
        <row r="52">
          <cell r="O52">
            <v>650</v>
          </cell>
        </row>
        <row r="56">
          <cell r="O56">
            <v>0</v>
          </cell>
        </row>
        <row r="58">
          <cell r="O58">
            <v>0</v>
          </cell>
        </row>
        <row r="60">
          <cell r="O60">
            <v>1004</v>
          </cell>
        </row>
        <row r="62">
          <cell r="O62">
            <v>302</v>
          </cell>
        </row>
        <row r="68">
          <cell r="O68">
            <v>6475</v>
          </cell>
        </row>
        <row r="72">
          <cell r="O72">
            <v>17401</v>
          </cell>
        </row>
        <row r="76">
          <cell r="O76">
            <v>2678</v>
          </cell>
        </row>
        <row r="78">
          <cell r="O78">
            <v>0.13337317595497783</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eaPlanner"/>
      <sheetName val="List Data"/>
      <sheetName val="mareketing plan data2"/>
    </sheetNames>
    <sheetDataSet>
      <sheetData sheetId="0"/>
      <sheetData sheetId="1"/>
      <sheetData sheetId="2"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Needs Assessment"/>
      <sheetName val="Pivot Table 1"/>
      <sheetName val="Pivot Table 2"/>
      <sheetName val="Data"/>
      <sheetName val="Help"/>
    </sheetNames>
    <sheetDataSet>
      <sheetData sheetId="0" refreshError="1"/>
      <sheetData sheetId="1" refreshError="1"/>
      <sheetData sheetId="2" refreshError="1"/>
      <sheetData sheetId="3" refreshError="1"/>
      <sheetData sheetId="4"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mal (2)"/>
      <sheetName val="İcmal"/>
      <sheetName val="satıs2"/>
      <sheetName val="MALİYET2"/>
      <sheetName val="Sheet1"/>
      <sheetName val="mALİYET"/>
      <sheetName val="SATIŞ"/>
      <sheetName val="Yapı Tipleri"/>
      <sheetName val="DENEM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
      <sheetName val="TK"/>
      <sheetName val="MARKUP"/>
      <sheetName val="Y-SUM"/>
      <sheetName val="S1"/>
      <sheetName val="S2"/>
      <sheetName val="S3"/>
      <sheetName val="GE-E"/>
      <sheetName val="R-SUM"/>
      <sheetName val="AE-SUM"/>
      <sheetName val="GÜMRÜK"/>
      <sheetName val="DL-E"/>
      <sheetName val="IL-E"/>
      <sheetName val="IL-E (OB)"/>
      <sheetName val="FAS"/>
      <sheetName val="ENDİREKT PERSONEL"/>
      <sheetName val="GENEL GİDER"/>
    </sheetNames>
    <sheetDataSet>
      <sheetData sheetId="0"/>
      <sheetData sheetId="1"/>
      <sheetData sheetId="2"/>
      <sheetData sheetId="3">
        <row r="37">
          <cell r="C37">
            <v>22.567681053366133</v>
          </cell>
        </row>
        <row r="41">
          <cell r="C41">
            <v>2.9251999999999998</v>
          </cell>
        </row>
        <row r="42">
          <cell r="C42">
            <v>2.1154000000000002</v>
          </cell>
        </row>
        <row r="48">
          <cell r="C48">
            <v>0.23922815842791256</v>
          </cell>
        </row>
      </sheetData>
      <sheetData sheetId="4"/>
      <sheetData sheetId="5"/>
      <sheetData sheetId="6"/>
      <sheetData sheetId="7"/>
      <sheetData sheetId="8"/>
      <sheetData sheetId="9"/>
      <sheetData sheetId="10"/>
      <sheetData sheetId="11">
        <row r="3">
          <cell r="B3">
            <v>15</v>
          </cell>
        </row>
      </sheetData>
      <sheetData sheetId="12"/>
      <sheetData sheetId="13"/>
      <sheetData sheetId="14"/>
      <sheetData sheetId="15"/>
      <sheetData sheetId="16"/>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 PLAN"/>
      <sheetName val="DIST_SUM"/>
      <sheetName val="DISTRUBION PLAN"/>
      <sheetName val="MARKETING PLAN"/>
      <sheetName val="PRODUCT PLAN"/>
      <sheetName val="BRANDS&amp;VENDORS"/>
      <sheetName val="MANUFACTURES"/>
      <sheetName val="RESPONSIBILTY MATRIX"/>
      <sheetName val="Distributor Reporting"/>
      <sheetName val="Sheet1"/>
      <sheetName val="MEETING PLAN"/>
      <sheetName val="Code"/>
      <sheetName val="SK"/>
      <sheetName val="S1"/>
      <sheetName val="S2"/>
      <sheetName val="S3"/>
      <sheetName val="S4"/>
    </sheetNames>
    <sheetDataSet>
      <sheetData sheetId="0" refreshError="1"/>
      <sheetData sheetId="1" refreshError="1"/>
      <sheetData sheetId="2" refreshError="1"/>
      <sheetData sheetId="3">
        <row r="4">
          <cell r="D4">
            <v>50</v>
          </cell>
        </row>
        <row r="5">
          <cell r="D5" t="e">
            <v>#REF!</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Timeline"/>
      <sheetName val="Balance Sheet"/>
      <sheetName val="Profit and Loss"/>
      <sheetName val="Cash Flow Statement"/>
      <sheetName val="Income-Expenses"/>
      <sheetName val="SUMBudget"/>
      <sheetName val="Channel Budget"/>
      <sheetName val="M-BALANCE"/>
      <sheetName val="M-INCOME"/>
      <sheetName val="Equity"/>
      <sheetName val="AX_Codes"/>
    </sheetNames>
    <sheetDataSet>
      <sheetData sheetId="0"/>
      <sheetData sheetId="1"/>
      <sheetData sheetId="2">
        <row r="27">
          <cell r="O27">
            <v>95220.729999999981</v>
          </cell>
        </row>
      </sheetData>
      <sheetData sheetId="3">
        <row r="4">
          <cell r="B4">
            <v>43072</v>
          </cell>
        </row>
      </sheetData>
      <sheetData sheetId="4"/>
      <sheetData sheetId="5"/>
      <sheetData sheetId="6"/>
      <sheetData sheetId="7"/>
      <sheetData sheetId="8"/>
      <sheetData sheetId="9"/>
      <sheetData sheetId="10"/>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porlar"/>
      <sheetName val="Genel"/>
      <sheetName val="Kamp"/>
      <sheetName val="kamp-eq"/>
      <sheetName val="Atelye"/>
      <sheetName val="kuruluş"/>
      <sheetName val="işletme"/>
      <sheetName val="İşçilik giderleri"/>
      <sheetName val="genel-mak"/>
      <sheetName val="GRADETAB"/>
      <sheetName val="Küçük ekipmanlar"/>
      <sheetName val="makina-toplam"/>
      <sheetName val="indirek-işçilik"/>
      <sheetName val="K.Araç"/>
      <sheetName val="toplam"/>
      <sheetName val="BEKLE"/>
      <sheetName val="Macro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3">
          <cell r="B3">
            <v>1</v>
          </cell>
        </row>
      </sheetData>
      <sheetData sheetId="10" refreshError="1"/>
      <sheetData sheetId="11" refreshError="1"/>
      <sheetData sheetId="12" refreshError="1"/>
      <sheetData sheetId="13" refreshError="1"/>
      <sheetData sheetId="14" refreshError="1"/>
      <sheetData sheetId="15" refreshError="1"/>
      <sheetData sheetId="16" refreshError="1">
        <row r="1">
          <cell r="C1" t="str">
            <v>Macro100</v>
          </cell>
        </row>
        <row r="3">
          <cell r="B3" t="b">
            <v>0</v>
          </cell>
        </row>
        <row r="5">
          <cell r="B5" t="b">
            <v>0</v>
          </cell>
        </row>
        <row r="6">
          <cell r="B6" t="b">
            <v>0</v>
          </cell>
        </row>
        <row r="15">
          <cell r="B15" t="b">
            <v>0</v>
          </cell>
        </row>
        <row r="16">
          <cell r="B16" t="b">
            <v>0</v>
          </cell>
        </row>
        <row r="17">
          <cell r="B17" t="b">
            <v>0</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ÖN KAPAK"/>
      <sheetName val="YEŞİL"/>
      <sheetName val="İÇ SAYFA"/>
      <sheetName val="d-C15"/>
      <sheetName val="d-C16"/>
      <sheetName val="HASIR"/>
      <sheetName val="hafr."/>
      <sheetName val="gbeton"/>
      <sheetName val="rbeton"/>
      <sheetName val="gbkalıp"/>
      <sheetName val="rkalıp"/>
      <sheetName val="ATAŞMAN"/>
      <sheetName val="ARKA KAPAK (2)"/>
      <sheetName val="FİYAT FARKI"/>
      <sheetName val="AVANS (2)"/>
      <sheetName val="METRAJ (2)"/>
      <sheetName val="TABLO-3"/>
      <sheetName val="tefen_hes"/>
      <sheetName val="konutfiyat"/>
      <sheetName val="Dış Kapak"/>
      <sheetName val="İçindekiler"/>
      <sheetName val="ICMAL"/>
      <sheetName val="PURSANTAJ"/>
      <sheetName val="DAIRE"/>
      <sheetName val="AVANS"/>
      <sheetName val="TAKIP"/>
      <sheetName val="ARKA KAPAK"/>
      <sheetName val="degisken"/>
      <sheetName val="#BAŞV"/>
      <sheetName val="#RE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lance Sheet"/>
      <sheetName val="Caclulations"/>
    </sheetNames>
    <sheetDataSet>
      <sheetData sheetId="0" refreshError="1"/>
      <sheetData sheetId="1">
        <row r="6">
          <cell r="E6" t="str">
            <v>Padding</v>
          </cell>
        </row>
        <row r="8">
          <cell r="D8">
            <v>45000</v>
          </cell>
        </row>
        <row r="11">
          <cell r="D11">
            <v>30000</v>
          </cell>
        </row>
        <row r="18">
          <cell r="D18">
            <v>45000</v>
          </cell>
        </row>
        <row r="19">
          <cell r="D19">
            <v>0.08</v>
          </cell>
        </row>
        <row r="20">
          <cell r="D20">
            <v>48600</v>
          </cell>
        </row>
      </sheetData>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B"/>
      <sheetName val="P&amp;L"/>
      <sheetName val="P&amp;L Q3"/>
      <sheetName val="BalSht"/>
      <sheetName val="FCF"/>
      <sheetName val="FCF YTD"/>
      <sheetName val="Metrics"/>
      <sheetName val="Sheet1"/>
      <sheetName val="s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ENİ RAYİÇ"/>
      <sheetName val="YENİ RAYİÇUSD"/>
      <sheetName val="KAZI-DOLGU"/>
      <sheetName val="KALIP-DEMİR-BETON"/>
      <sheetName val="BETONARME"/>
      <sheetName val="PREKAST"/>
      <sheetName val="DIŞ SIVA-DIŞ CEPHE ELEM"/>
      <sheetName val="İZOLASYON"/>
      <sheetName val="ÇATI"/>
      <sheetName val="BÖLMEDUVAR"/>
      <sheetName val="SIVA"/>
      <sheetName val="DÖŞEMEKAPLAMASI"/>
      <sheetName val="DUVARKAPLAMASI"/>
      <sheetName val="TAVANKAPLAMASI"/>
      <sheetName val="ASMATAVAN"/>
      <sheetName val="KAPI"/>
      <sheetName val="PENCERE"/>
      <sheetName val="DOLAP"/>
      <sheetName val="CAM"/>
      <sheetName val="MERDİVEN-KORKULUK"/>
      <sheetName val="ATIKSU-YAĞMURSUYU"/>
      <sheetName val="İÇME-SULAMA SUYU"/>
      <sheetName val="PTT"/>
      <sheetName val="SERT SATIH"/>
      <sheetName val="BİTKİLENDİRME"/>
      <sheetName val="ÇEŞİTLİ"/>
      <sheetName val="BRFTL(OCAK)"/>
      <sheetName val="BRFTL(ESK-TL)"/>
      <sheetName val="BRFTL(ESK-$)"/>
      <sheetName val="ESKALASYON"/>
      <sheetName val="DOLAR KURLARI"/>
      <sheetName val="içindekiler "/>
      <sheetName val="KAZI-DOLGUUSD"/>
      <sheetName val="KALIP-DEMİR-BETONUSD"/>
      <sheetName val="BETONARMEUSD"/>
      <sheetName val="PREKASTUSD"/>
      <sheetName val="DIŞ SIVA-DIŞ CEPHE ELEMUSD"/>
      <sheetName val="İZOLASYONUSD"/>
      <sheetName val="ÇATIUSD"/>
      <sheetName val="BÖLMEDUVARUSD"/>
      <sheetName val="SIVAUSD"/>
      <sheetName val="DÖŞEMEKAPLAMASIUSD"/>
      <sheetName val="DUVARKAPLAMASIUSD"/>
      <sheetName val="TAVANKAPLAMASIUSD"/>
      <sheetName val="ASMATAVANUSD"/>
      <sheetName val="KAPIUSD"/>
      <sheetName val="PENCEREUSD"/>
      <sheetName val="DOLAPUSD"/>
      <sheetName val="CAMUSD"/>
      <sheetName val="MERDİVEN-KORKULUKUSD"/>
      <sheetName val="ATIKSU-YAĞMURSUYUUSD"/>
      <sheetName val="İÇME-SULAMA SUYUUSD"/>
      <sheetName val="PTTUSD"/>
      <sheetName val="SERT SATIHUSD"/>
      <sheetName val="BİTKİLENDİRMEUSD"/>
      <sheetName val="ÇEŞİTLİUSD"/>
      <sheetName val="sayfa no"/>
      <sheetName val="KAPAK1"/>
      <sheetName val="KAPAK2"/>
      <sheetName val="Sheet1"/>
      <sheetName val="KEŞİF(ocak)"/>
      <sheetName val="KEŞİF(şubat)"/>
      <sheetName val="KEŞİF(mart)"/>
      <sheetName val="KEŞİF(nisan)"/>
      <sheetName val="İLERLEME(şubat)"/>
      <sheetName val="İLERLEME(mart)"/>
      <sheetName val="KAPALI OTOPARK"/>
      <sheetName val="ÇEVRE"/>
      <sheetName val="ALT YAP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RIVERS"/>
      <sheetName val="Contacts"/>
      <sheetName val="Header"/>
      <sheetName val="AOP Summary-1"/>
      <sheetName val="AOP Summary-2"/>
      <sheetName val="AOP P&amp;L"/>
      <sheetName val="AOP Sales Growth"/>
      <sheetName val="AOP Sales Bridge (FY)"/>
      <sheetName val="AOP Op Inc. Bridge (FY)"/>
      <sheetName val="AOP Inc. Stmt"/>
      <sheetName val="AOP NI Bridge (FY)"/>
      <sheetName val="AOP FCF "/>
      <sheetName val="AOP CAPEX"/>
      <sheetName val="AOP CAPEX Detail"/>
      <sheetName val="AOP Cash Conversion"/>
      <sheetName val="AOP Cash Flow Bridge (FY) "/>
      <sheetName val="AOP CWC"/>
      <sheetName val="AOP CWC-2"/>
      <sheetName val="AOP Receivables"/>
      <sheetName val="AOP Inventory "/>
      <sheetName val="AOP Trade Payables"/>
      <sheetName val="AOP Avg. Inv."/>
      <sheetName val="AOP ROI"/>
      <sheetName val="AOP Warranty"/>
      <sheetName val="AOP Quarterly Key Ind"/>
      <sheetName val="AOP SBU SBE Totals "/>
      <sheetName val="AOP SBU SBE Totals-2"/>
      <sheetName val="AOP SBE Trends"/>
      <sheetName val="AOP SBE ROI Leaders"/>
      <sheetName val="AOP Headcount"/>
      <sheetName val="AOP R&amp;O "/>
      <sheetName val="Sheet1"/>
      <sheetName val="Strategy List -5 Yr"/>
      <sheetName val="MUCFlughafen"/>
      <sheetName val="AOP_Summary-1"/>
      <sheetName val="AOP_Summary-2"/>
      <sheetName val="AOP_P&amp;L"/>
      <sheetName val="AOP_Sales_Growth"/>
      <sheetName val="AOP_Sales_Bridge_(FY)"/>
      <sheetName val="AOP_Op_Inc__Bridge_(FY)"/>
      <sheetName val="AOP_Inc__Stmt"/>
      <sheetName val="AOP_NI_Bridge_(FY)"/>
      <sheetName val="AOP_FCF_"/>
      <sheetName val="AOP_CAPEX"/>
      <sheetName val="AOP_CAPEX_Detail"/>
      <sheetName val="AOP_Cash_Conversion"/>
      <sheetName val="AOP_Cash_Flow_Bridge_(FY)_"/>
      <sheetName val="AOP_CWC"/>
      <sheetName val="AOP_CWC-2"/>
      <sheetName val="AOP_Receivables"/>
      <sheetName val="AOP_Inventory_"/>
      <sheetName val="AOP_Trade_Payables"/>
      <sheetName val="AOP_Avg__Inv_"/>
      <sheetName val="AOP_ROI"/>
      <sheetName val="AOP_Warranty"/>
      <sheetName val="AOP_Quarterly_Key_Ind"/>
      <sheetName val="AOP_SBU_SBE_Totals_"/>
      <sheetName val="AOP_SBU_SBE_Totals-2"/>
      <sheetName val="AOP_SBE_Trends"/>
      <sheetName val="AOP_SBE_ROI_Leaders"/>
      <sheetName val="AOP_Headcount"/>
      <sheetName val="AOP_R&amp;O_"/>
    </sheetNames>
    <sheetDataSet>
      <sheetData sheetId="0" refreshError="1"/>
      <sheetData sheetId="1" refreshError="1"/>
      <sheetData sheetId="2" refreshError="1"/>
      <sheetData sheetId="3" refreshError="1"/>
      <sheetData sheetId="4" refreshError="1"/>
      <sheetData sheetId="5" refreshError="1">
        <row r="2">
          <cell r="A2" t="str">
            <v>Category:</v>
          </cell>
        </row>
        <row r="3">
          <cell r="A3" t="str">
            <v>Period:</v>
          </cell>
        </row>
        <row r="4">
          <cell r="A4" t="str">
            <v>Frequency:</v>
          </cell>
        </row>
        <row r="5">
          <cell r="A5" t="str">
            <v>Application:</v>
          </cell>
        </row>
        <row r="6">
          <cell r="A6" t="str">
            <v>Account</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brahim Bisen" refreshedDate="44268.678904050925" backgroundQuery="1" createdVersion="6" refreshedVersion="6" minRefreshableVersion="3" recordCount="0" supportSubquery="1" supportAdvancedDrill="1" xr:uid="{49A040D4-4CED-44BE-8EAE-2D4972D4B507}">
  <cacheSource type="external" connectionId="1"/>
  <cacheFields count="3">
    <cacheField name="[Table5].[Activity Name].[Activity Name]" caption="Activity Name" numFmtId="0" level="1">
      <sharedItems count="5">
        <s v="here"/>
        <s v="THIs"/>
        <s v="That"/>
        <s v="overthere"/>
        <s v="there"/>
      </sharedItems>
    </cacheField>
    <cacheField name="[Table5].[Type].[Type]" caption="Type" numFmtId="0" hierarchy="1" level="1">
      <sharedItems count="4">
        <s v="1 - VPS"/>
        <s v="2 - PD"/>
        <s v="3 - PF"/>
        <s v="4 - EE"/>
      </sharedItems>
    </cacheField>
    <cacheField name="[Measures].[Count of Hours]" caption="Count of Hours" numFmtId="0" hierarchy="12" level="32767"/>
  </cacheFields>
  <cacheHierarchies count="16">
    <cacheHierarchy uniqueName="[Table5].[Activity Name]" caption="Activity Name" attribute="1" defaultMemberUniqueName="[Table5].[Activity Name].[All]" allUniqueName="[Table5].[Activity Name].[All]" dimensionUniqueName="[Table5]" displayFolder="" count="2" memberValueDatatype="130" unbalanced="0">
      <fieldsUsage count="2">
        <fieldUsage x="-1"/>
        <fieldUsage x="0"/>
      </fieldsUsage>
    </cacheHierarchy>
    <cacheHierarchy uniqueName="[Table5].[Type]" caption="Type" attribute="1" defaultMemberUniqueName="[Table5].[Type].[All]" allUniqueName="[Table5].[Type].[All]" dimensionUniqueName="[Table5]" displayFolder="" count="2" memberValueDatatype="130" unbalanced="0">
      <fieldsUsage count="2">
        <fieldUsage x="-1"/>
        <fieldUsage x="1"/>
      </fieldsUsage>
    </cacheHierarchy>
    <cacheHierarchy uniqueName="[Table5].[Date]" caption="Date" attribute="1" time="1" defaultMemberUniqueName="[Table5].[Date].[All]" allUniqueName="[Table5].[Date].[All]" dimensionUniqueName="[Table5]" displayFolder="" count="0" memberValueDatatype="7" unbalanced="0"/>
    <cacheHierarchy uniqueName="[Table5].[Start Time]" caption="Start Time" attribute="1" time="1" defaultMemberUniqueName="[Table5].[Start Time].[All]" allUniqueName="[Table5].[Start Time].[All]" dimensionUniqueName="[Table5]" displayFolder="" count="0" memberValueDatatype="7" unbalanced="0"/>
    <cacheHierarchy uniqueName="[Table5].[End Time]" caption="End Time" attribute="1" time="1" defaultMemberUniqueName="[Table5].[End Time].[All]" allUniqueName="[Table5].[End Time].[All]" dimensionUniqueName="[Table5]" displayFolder="" count="0" memberValueDatatype="7" unbalanced="0"/>
    <cacheHierarchy uniqueName="[Table5].[Hours]" caption="Hours" attribute="1" defaultMemberUniqueName="[Table5].[Hours].[All]" allUniqueName="[Table5].[Hours].[All]" dimensionUniqueName="[Table5]" displayFolder="" count="0" memberValueDatatype="130" unbalanced="0"/>
    <cacheHierarchy uniqueName="[Table5].[Re-Hours]" caption="Re-Hours" attribute="1" defaultMemberUniqueName="[Table5].[Re-Hours].[All]" allUniqueName="[Table5].[Re-Hours].[All]" dimensionUniqueName="[Table5]" displayFolder="" count="0" memberValueDatatype="130" unbalanced="0"/>
    <cacheHierarchy uniqueName="[Table5].[Notes]" caption="Notes" attribute="1" defaultMemberUniqueName="[Table5].[Notes].[All]" allUniqueName="[Table5].[Notes].[All]" dimensionUniqueName="[Table5]" displayFolder="" count="0" memberValueDatatype="130" unbalanced="0"/>
    <cacheHierarchy uniqueName="[Table5].[Description]" caption="Description" attribute="1" defaultMemberUniqueName="[Table5].[Description].[All]" allUniqueName="[Table5].[Description].[All]" dimensionUniqueName="[Table5]" displayFolder="" count="0" memberValueDatatype="130" unbalanced="0"/>
    <cacheHierarchy uniqueName="[Table5].[Proof Doc.]" caption="Proof Doc." attribute="1" defaultMemberUniqueName="[Table5].[Proof Doc.].[All]" allUniqueName="[Table5].[Proof Doc.].[All]" dimensionUniqueName="[Table5]" displayFolder="" count="0" memberValueDatatype="130" unbalanced="0"/>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Count of Hours]" caption="Count of Hours" measure="1" displayFolder="" measureGroup="Table5" count="0" oneField="1" hidden="1">
      <fieldsUsage count="1">
        <fieldUsage x="2"/>
      </fieldsUsage>
      <extLst>
        <ext xmlns:x15="http://schemas.microsoft.com/office/spreadsheetml/2010/11/main" uri="{B97F6D7D-B522-45F9-BDA1-12C45D357490}">
          <x15:cacheHierarchy aggregatedColumn="5"/>
        </ext>
      </extLst>
    </cacheHierarchy>
    <cacheHierarchy uniqueName="[Measures].[Count of Date]" caption="Count of Date" measure="1" displayFolder="" measureGroup="Table5" count="0" hidden="1">
      <extLst>
        <ext xmlns:x15="http://schemas.microsoft.com/office/spreadsheetml/2010/11/main" uri="{B97F6D7D-B522-45F9-BDA1-12C45D357490}">
          <x15:cacheHierarchy aggregatedColumn="2"/>
        </ext>
      </extLst>
    </cacheHierarchy>
    <cacheHierarchy uniqueName="[Measures].[Count of Start Time]" caption="Count of Start Time" measure="1" displayFolder="" measureGroup="Table5" count="0" hidden="1">
      <extLst>
        <ext xmlns:x15="http://schemas.microsoft.com/office/spreadsheetml/2010/11/main" uri="{B97F6D7D-B522-45F9-BDA1-12C45D357490}">
          <x15:cacheHierarchy aggregatedColumn="3"/>
        </ext>
      </extLst>
    </cacheHierarchy>
    <cacheHierarchy uniqueName="[Measures].[Count of Re-Hours]" caption="Count of Re-Hours" measure="1" displayFolder="" measureGroup="Table5" count="0" hidden="1">
      <extLst>
        <ext xmlns:x15="http://schemas.microsoft.com/office/spreadsheetml/2010/11/main" uri="{B97F6D7D-B522-45F9-BDA1-12C45D357490}">
          <x15:cacheHierarchy aggregatedColumn="6"/>
        </ext>
      </extLst>
    </cacheHierarchy>
  </cacheHierarchies>
  <kpis count="0"/>
  <dimensions count="2">
    <dimension measure="1" name="Measures" uniqueName="[Measures]" caption="Measures"/>
    <dimension name="Table5" uniqueName="[Table5]" caption="Table5"/>
  </dimensions>
  <measureGroups count="1">
    <measureGroup name="Table5" caption="Table5"/>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5FF5CE-9734-4EA6-8A06-7366EDC678A1}" name="PivotTable2" cacheId="0" applyNumberFormats="0" applyBorderFormats="0" applyFontFormats="0" applyPatternFormats="0" applyAlignmentFormats="0" applyWidthHeightFormats="1" dataCaption="Values" updatedVersion="6" minRefreshableVersion="3" subtotalHiddenItems="1" itemPrintTitles="1" createdVersion="6" indent="0" outline="1" outlineData="1" multipleFieldFilters="0">
  <location ref="A2:B13" firstHeaderRow="1" firstDataRow="1" firstDataCol="1"/>
  <pivotFields count="3">
    <pivotField axis="axisRow" allDrilled="1" subtotalTop="0" showAll="0" dataSourceSort="1" defaultSubtotal="0" defaultAttributeDrillState="1">
      <items count="5">
        <item x="0"/>
        <item x="1"/>
        <item x="2"/>
        <item x="3"/>
        <item x="4"/>
      </items>
    </pivotField>
    <pivotField axis="axisRow" allDrilled="1" subtotalTop="0" showAll="0" dataSourceSort="1" defaultSubtotal="0" defaultAttributeDrillState="1">
      <items count="4">
        <item x="0"/>
        <item x="1"/>
        <item x="2"/>
        <item x="3"/>
      </items>
    </pivotField>
    <pivotField dataField="1" subtotalTop="0" showAll="0" defaultSubtotal="0"/>
  </pivotFields>
  <rowFields count="2">
    <field x="1"/>
    <field x="0"/>
  </rowFields>
  <rowItems count="11">
    <i>
      <x/>
    </i>
    <i r="1">
      <x/>
    </i>
    <i r="1">
      <x v="1"/>
    </i>
    <i>
      <x v="1"/>
    </i>
    <i r="1">
      <x v="2"/>
    </i>
    <i>
      <x v="2"/>
    </i>
    <i r="1">
      <x/>
    </i>
    <i>
      <x v="3"/>
    </i>
    <i r="1">
      <x v="3"/>
    </i>
    <i r="1">
      <x v="4"/>
    </i>
    <i t="grand">
      <x/>
    </i>
  </rowItems>
  <colItems count="1">
    <i/>
  </colItems>
  <dataFields count="1">
    <dataField name="Count of Hours" fld="2" subtotal="count" baseField="0" baseItem="0"/>
  </dataFields>
  <pivotHierarchies count="1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of Activities"/>
    <pivotHierarchy dragToData="1"/>
    <pivotHierarchy dragToData="1"/>
    <pivotHierarchy dragToRow="0" dragToCol="0" dragToPage="0" dragToData="1"/>
  </pivotHierarchies>
  <pivotTableStyleInfo name="PivotStyleMedium10" showRowHeaders="1" showColHeaders="1" showRowStripes="0" showColStripes="0" showLastColumn="1"/>
  <rowHierarchiesUsage count="2">
    <rowHierarchyUsage hierarchyUsage="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Universal_SPMP_v1.1.xlsm!Table5">
        <x15:activeTabTopLevelEntity name="[Table5]"/>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 xr10:uid="{0EB20ECC-30DF-444F-A329-BADB172B1A1D}" sourceName="Categories ">
  <extLst>
    <x:ext xmlns:x15="http://schemas.microsoft.com/office/spreadsheetml/2010/11/main" uri="{2F2917AC-EB37-4324-AD4E-5DD8C200BD13}">
      <x15:tableSlicerCache tableId="2" column="1"/>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 xr10:uid="{64CCAF2D-9FA2-4600-AA19-6A9F1D2C8829}" sourceName="Type">
  <extLst>
    <x:ext xmlns:x15="http://schemas.microsoft.com/office/spreadsheetml/2010/11/main" uri="{2F2917AC-EB37-4324-AD4E-5DD8C200BD13}">
      <x15:tableSlicerCache tableId="2" column="31"/>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 xr10:uid="{D10DBAA5-7C1B-4B7D-A735-542889E53CD5}" sourceName="Plan / Real">
  <extLst>
    <x:ext xmlns:x15="http://schemas.microsoft.com/office/spreadsheetml/2010/11/main" uri="{2F2917AC-EB37-4324-AD4E-5DD8C200BD13}">
      <x15:tableSlicerCache tableId="2" column="30"/>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ope" xr10:uid="{D7CD60B7-7EE1-4F6E-B4EA-ABFA706EC418}" sourceName="Scope">
  <extLst>
    <x:ext xmlns:x15="http://schemas.microsoft.com/office/spreadsheetml/2010/11/main" uri="{2F2917AC-EB37-4324-AD4E-5DD8C200BD13}">
      <x15:tableSlicerCache tableId="7"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_EndofApril" xr10:uid="{ED663DF7-1F4A-470D-B1DD-629B96576517}" sourceName="Status (EndofApril)">
  <extLst>
    <x:ext xmlns:x15="http://schemas.microsoft.com/office/spreadsheetml/2010/11/main" uri="{2F2917AC-EB37-4324-AD4E-5DD8C200BD13}">
      <x15:tableSlicerCache tableId="7"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c" xr10:uid="{EF4F61F7-CB0B-4A1E-ABFB-45BB50D6476B}" cache="Slicer_dec" caption="Categories " style="SlicerStyleDark2" rowHeight="220133"/>
  <slicer name="t" xr10:uid="{86CDBA63-5A37-479F-8F32-62AD53A4704A}" cache="Slicer_t" caption="Type" columnCount="3" style="SlicerStyleDark2" rowHeight="220133"/>
  <slicer name="pa" xr10:uid="{E05B5A7D-096D-40BB-93B1-4A618848535B}" cache="Slicer_pa" caption="Plan / Real" columnCount="2" style="SlicerStyleDark2" rowHeight="22013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cope" xr10:uid="{93F6AA2C-8021-41F6-9E03-7386CD65E445}" cache="Slicer_Scope" caption="Scope" style="SlicerStyleLight2" rowHeight="241300"/>
  <slicer name="Scope 1" xr10:uid="{394700CB-64EA-40DF-8FA7-C8A49234013B}" cache="Slicer_Scope" caption="Scope" style="SlicerStyleLight2" rowHeight="241300"/>
  <slicer name="Status (EndofApril)" xr10:uid="{ED4DFAAD-0FB9-491F-A6DD-8C2148BFE563}" cache="Slicer_Status__EndofApril" caption="Status (EndofApril)"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List10" displayName="List10" ref="C9:H17" totalsRowShown="0" headerRowDxfId="254" dataDxfId="253">
  <autoFilter ref="C9:H17" xr:uid="{00000000-0009-0000-0100-000009000000}"/>
  <tableColumns count="6">
    <tableColumn id="1" xr3:uid="{00000000-0010-0000-0300-000001000000}" name="Goal" dataDxfId="252"/>
    <tableColumn id="2" xr3:uid="{00000000-0010-0000-0300-000002000000}" name="Resources" dataDxfId="251"/>
    <tableColumn id="3" xr3:uid="{00000000-0010-0000-0300-000003000000}" name="Priority" dataDxfId="250"/>
    <tableColumn id="4" xr3:uid="{00000000-0010-0000-0300-000004000000}" name="Target Date" dataDxfId="249"/>
    <tableColumn id="5" xr3:uid="{00000000-0010-0000-0300-000005000000}" name="Status" dataDxfId="248"/>
    <tableColumn id="6" xr3:uid="{00000000-0010-0000-0300-000006000000}" name="Notes" dataDxfId="247"/>
  </tableColumns>
  <tableStyleInfo name="Group Assignment List" showFirstColumn="0" showLastColumn="0" showRowStripes="1" showColumnStripes="0"/>
  <extLst>
    <ext xmlns:x14="http://schemas.microsoft.com/office/spreadsheetml/2009/9/main" uri="{504A1905-F514-4f6f-8877-14C23A59335A}">
      <x14:table altText="Goal list table" altTextSummary="Goals, resources, their priority, target date and status, as well as any notes."/>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List1011" displayName="List1011" ref="C18:H28" totalsRowShown="0" headerRowDxfId="246" dataDxfId="245">
  <autoFilter ref="C18:H28" xr:uid="{00000000-0009-0000-0100-00000A000000}"/>
  <tableColumns count="6">
    <tableColumn id="1" xr3:uid="{00000000-0010-0000-0400-000001000000}" name="Goal" dataDxfId="244"/>
    <tableColumn id="2" xr3:uid="{00000000-0010-0000-0400-000002000000}" name="Resources" dataDxfId="243"/>
    <tableColumn id="3" xr3:uid="{00000000-0010-0000-0400-000003000000}" name="Priority" dataDxfId="242"/>
    <tableColumn id="4" xr3:uid="{00000000-0010-0000-0400-000004000000}" name="Target Date" dataDxfId="241"/>
    <tableColumn id="5" xr3:uid="{00000000-0010-0000-0400-000005000000}" name="Status" dataDxfId="240"/>
    <tableColumn id="6" xr3:uid="{00000000-0010-0000-0400-000006000000}" name="Notes" dataDxfId="239"/>
  </tableColumns>
  <tableStyleInfo name="Group Assignment List" showFirstColumn="0" showLastColumn="0" showRowStripes="1" showColumnStripes="0"/>
  <extLst>
    <ext xmlns:x14="http://schemas.microsoft.com/office/spreadsheetml/2009/9/main" uri="{504A1905-F514-4f6f-8877-14C23A59335A}">
      <x14:table altText="Goal list table" altTextSummary="Goals, resources, their priority, target date and status, as well as any not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List101112" displayName="List101112" ref="C29:H34" totalsRowShown="0" headerRowDxfId="238" dataDxfId="237">
  <autoFilter ref="C29:H34" xr:uid="{00000000-0009-0000-0100-00000B000000}"/>
  <tableColumns count="6">
    <tableColumn id="1" xr3:uid="{00000000-0010-0000-0500-000001000000}" name="Goal" dataDxfId="236"/>
    <tableColumn id="2" xr3:uid="{00000000-0010-0000-0500-000002000000}" name="Resources" dataDxfId="235"/>
    <tableColumn id="3" xr3:uid="{00000000-0010-0000-0500-000003000000}" name="Priority" dataDxfId="234"/>
    <tableColumn id="4" xr3:uid="{00000000-0010-0000-0500-000004000000}" name="Target Date" dataDxfId="233"/>
    <tableColumn id="5" xr3:uid="{00000000-0010-0000-0500-000005000000}" name="Status" dataDxfId="232"/>
    <tableColumn id="6" xr3:uid="{00000000-0010-0000-0500-000006000000}" name="Notes" dataDxfId="231"/>
  </tableColumns>
  <tableStyleInfo name="Group Assignment List" showFirstColumn="0" showLastColumn="0" showRowStripes="1" showColumnStripes="0"/>
  <extLst>
    <ext xmlns:x14="http://schemas.microsoft.com/office/spreadsheetml/2009/9/main" uri="{504A1905-F514-4f6f-8877-14C23A59335A}">
      <x14:table altText="Goal list table" altTextSummary="Goals, resources, their priority, target date and status, as well as any note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List10111213" displayName="List10111213" ref="C35:H37" totalsRowShown="0" headerRowDxfId="230" dataDxfId="229">
  <autoFilter ref="C35:H37" xr:uid="{00000000-0009-0000-0100-00000C000000}"/>
  <tableColumns count="6">
    <tableColumn id="1" xr3:uid="{00000000-0010-0000-0600-000001000000}" name="Goal" dataDxfId="228"/>
    <tableColumn id="2" xr3:uid="{00000000-0010-0000-0600-000002000000}" name="Resources" dataDxfId="227"/>
    <tableColumn id="3" xr3:uid="{00000000-0010-0000-0600-000003000000}" name="Priority" dataDxfId="226"/>
    <tableColumn id="4" xr3:uid="{00000000-0010-0000-0600-000004000000}" name="Target Date" dataDxfId="225"/>
    <tableColumn id="5" xr3:uid="{00000000-0010-0000-0600-000005000000}" name="Status" dataDxfId="224"/>
    <tableColumn id="6" xr3:uid="{00000000-0010-0000-0600-000006000000}" name="Notes" dataDxfId="223"/>
  </tableColumns>
  <tableStyleInfo name="Group Assignment List" showFirstColumn="0" showLastColumn="0" showRowStripes="1" showColumnStripes="0"/>
  <extLst>
    <ext xmlns:x14="http://schemas.microsoft.com/office/spreadsheetml/2009/9/main" uri="{504A1905-F514-4f6f-8877-14C23A59335A}">
      <x14:table altText="Goal list table" altTextSummary="Goals, resources, their priority, target date and status, as well as any notes."/>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9000000}" name="tblData95" displayName="tblData95" ref="B5:I9" totalsRowShown="0" headerRowDxfId="222" dataDxfId="221" headerRowCellStyle="Normal">
  <autoFilter ref="B5:I9" xr:uid="{00000000-0009-0000-0100-000004000000}"/>
  <tableColumns count="8">
    <tableColumn id="5" xr3:uid="{00000000-0010-0000-0900-000005000000}" name="Genre" dataDxfId="220" dataCellStyle="Normal 3"/>
    <tableColumn id="10" xr3:uid="{C1A680EC-CBB3-4E01-ACC3-C5643A2D67F2}" name="Status" dataDxfId="219" dataCellStyle="Normal 3"/>
    <tableColumn id="2" xr3:uid="{00000000-0010-0000-0900-000002000000}" name="Book Name" dataDxfId="218" dataCellStyle="Normal 3"/>
    <tableColumn id="1" xr3:uid="{0A63C4AD-DB75-4F6E-A1D7-64C0465A996C}" name="Author " dataDxfId="217" dataCellStyle="Normal 3"/>
    <tableColumn id="6" xr3:uid="{25993BA3-2FA0-49A4-BCA2-BF3A2B51AC55}" name="Start Date" dataDxfId="216" dataCellStyle="Normal 3"/>
    <tableColumn id="7" xr3:uid="{8B17650B-4F7D-4DCB-B019-F5BB86D56E59}" name="Finish Date" dataDxfId="215" dataCellStyle="Normal 3"/>
    <tableColumn id="3" xr3:uid="{00000000-0010-0000-0900-000003000000}" name="Planned # of Discussians" dataDxfId="214" dataCellStyle="Normal 3"/>
    <tableColumn id="4" xr3:uid="{00000000-0010-0000-0900-000004000000}" name="Rating       1 - 5" dataDxfId="213" dataCellStyle="Normal 3 2"/>
  </tableColumns>
  <tableStyleInfo name="TableStyleMedium16" showFirstColumn="0" showLastColumn="0" showRowStripes="1" showColumnStripes="0"/>
  <extLst>
    <ext xmlns:x14="http://schemas.microsoft.com/office/spreadsheetml/2009/9/main" uri="{504A1905-F514-4f6f-8877-14C23A59335A}">
      <x14:table altText="Marketing budget table" altTextSummary="Enter marketing budget items, including categories, quantity, cost per unit and notes, while the subtotal is calculated for you."/>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8538E89-0FD8-4B73-9A34-29B441E7D23D}" name="Table5" displayName="Table5" ref="B9:K15" totalsRowShown="0" headerRowDxfId="212" dataDxfId="211">
  <autoFilter ref="B9:K15" xr:uid="{EC442B6F-00A3-4FE3-AE53-3735FA03AF45}"/>
  <tableColumns count="10">
    <tableColumn id="1" xr3:uid="{86ABEEB5-EF95-49A3-B0E6-74C53BEE510F}" name="Activity Name" dataDxfId="210"/>
    <tableColumn id="2" xr3:uid="{461E6169-53A7-43A2-BDC1-329A8A9FE1BF}" name="Type " dataDxfId="209"/>
    <tableColumn id="3" xr3:uid="{A8ADDB18-FC75-417D-ACEA-421E4EA2AE8C}" name="Date" dataDxfId="208"/>
    <tableColumn id="4" xr3:uid="{7A08E1F1-95BC-42CC-951E-164944F80E67}" name="Start Time" dataDxfId="207"/>
    <tableColumn id="5" xr3:uid="{E88159F8-708B-4883-A12B-848F1691C6A1}" name="End Time" dataDxfId="206"/>
    <tableColumn id="7" xr3:uid="{BC7F3595-6AC1-4398-AA75-003BF48A59AD}" name="Hours" dataDxfId="205">
      <calculatedColumnFormula>TEXT(Table5[[#This Row],[End Time]]-Table5[[#This Row],[Start Time]],"HH:MM")</calculatedColumnFormula>
    </tableColumn>
    <tableColumn id="11" xr3:uid="{1B7821CA-83CD-4C8F-A1FA-86525AD0566B}" name="Re-Hours" dataDxfId="204"/>
    <tableColumn id="8" xr3:uid="{53136797-F72E-4F95-A813-EBAF88E8C56F}" name="Notes" dataDxfId="203"/>
    <tableColumn id="9" xr3:uid="{BD9934E6-7460-406A-AE21-4AFB320442EA}" name="Description" dataDxfId="202"/>
    <tableColumn id="10" xr3:uid="{353A7BEA-F50D-4EEE-92ED-426F435111E6}" name="Proof Doc." dataDxfId="20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C86C33-9EB9-4D85-AD63-4ECF13A61E2F}" name="Table2" displayName="Table2" ref="E6:AI18" totalsRowShown="0" headerRowDxfId="200" dataDxfId="199" tableBorderDxfId="198">
  <autoFilter ref="E6:AI18" xr:uid="{EFF5DE57-5117-4D4E-9D8E-4A4C08E7CA51}"/>
  <tableColumns count="31">
    <tableColumn id="1" xr3:uid="{2CEE4C32-1F5E-4CCD-B509-AEF353442B55}" name="Categories " dataDxfId="197"/>
    <tableColumn id="31" xr3:uid="{240791CD-AA1C-4CEC-AAD9-5BE0DEEC76DC}" name="Type" dataDxfId="196"/>
    <tableColumn id="30" xr3:uid="{2E098B46-1278-4955-A9E6-B66D480B9B90}" name="Plan / Real" dataDxfId="195"/>
    <tableColumn id="2" xr3:uid="{BAC137B2-0C60-4360-94D6-91A6CBB4DBBC}" name="Jun-21" dataDxfId="194"/>
    <tableColumn id="3" xr3:uid="{0FB94D5D-87C7-4CFA-A4C3-95FF9C8E18A8}" name="Jul-21" dataDxfId="193"/>
    <tableColumn id="4" xr3:uid="{E1A13B01-3E06-4A42-9247-7150015DA006}" name="Aug-21" dataDxfId="192"/>
    <tableColumn id="5" xr3:uid="{3CD6A6D7-D862-4906-838C-B5BEAD50C052}" name="Sep-21" dataDxfId="191"/>
    <tableColumn id="6" xr3:uid="{6194C0A0-1BDF-4137-B320-D276B8E6CDE2}" name="Oct-21" dataDxfId="190"/>
    <tableColumn id="7" xr3:uid="{D6FF13D7-F051-41F3-9559-45918C3E534C}" name="Nov-21" dataDxfId="189"/>
    <tableColumn id="8" xr3:uid="{6E122DB0-1231-474A-B3CF-F4135A9F6489}" name="Dec-21" dataDxfId="188"/>
    <tableColumn id="9" xr3:uid="{F9B9699E-ED5E-4C61-954A-CE0BE135A63D}" name="Jan-22" dataDxfId="187"/>
    <tableColumn id="10" xr3:uid="{97ADC31D-DD98-4B87-A48A-76EAAD5DB0FB}" name="Feb-22" dataDxfId="186"/>
    <tableColumn id="11" xr3:uid="{FE318B0E-C0D8-4E37-8465-1B9014F6F58A}" name="Mar-22" dataDxfId="185"/>
    <tableColumn id="12" xr3:uid="{CA2B9179-4333-4D68-9E4F-D6A1AB812BFF}" name="Apr-22" dataDxfId="184"/>
    <tableColumn id="13" xr3:uid="{7868A250-4EFD-4749-BC68-9EE6ABA37C58}" name="May-22" dataDxfId="183"/>
    <tableColumn id="14" xr3:uid="{CDEF456D-760C-491B-BB9B-57652BF63E71}" name="Jun-22" dataDxfId="182"/>
    <tableColumn id="15" xr3:uid="{88D68CB8-4038-4139-A17F-026CDAE838F8}" name="Jul-22" dataDxfId="181"/>
    <tableColumn id="16" xr3:uid="{7FBC7B0A-8780-4106-AB5B-B5638AB8D704}" name="Aug-22" dataDxfId="180"/>
    <tableColumn id="17" xr3:uid="{C9A09356-1C2B-4504-8A77-A91F4C3B0C97}" name="Sep-22" dataDxfId="179"/>
    <tableColumn id="18" xr3:uid="{68E235EC-69CA-4BB5-9FEF-1769093A1FE2}" name="Oct-22" dataDxfId="178"/>
    <tableColumn id="19" xr3:uid="{3B4369ED-6E97-401B-987B-838DECF8C753}" name="Nov-22" dataDxfId="177"/>
    <tableColumn id="20" xr3:uid="{92C44978-B35E-4DBE-8711-9FBBCD3DE019}" name="Dec-22" dataDxfId="176"/>
    <tableColumn id="21" xr3:uid="{1D0ACC71-13FC-4A45-91FA-F902643F2A77}" name="Jan-23" dataDxfId="175"/>
    <tableColumn id="22" xr3:uid="{8F893B81-0C94-454E-B3B2-CD3F37DC54C5}" name="Feb-23" dataDxfId="174"/>
    <tableColumn id="23" xr3:uid="{B036B4D8-00F6-4F8A-BE2A-6D409AE6CD22}" name="Mar-23" dataDxfId="173"/>
    <tableColumn id="24" xr3:uid="{1400121B-5FA3-4A5D-8BBA-A6A5333D5056}" name="Apr-23" dataDxfId="172"/>
    <tableColumn id="25" xr3:uid="{28ED58A2-1AED-4412-AFAE-1C5F35931C40}" name="May-23" dataDxfId="171"/>
    <tableColumn id="26" xr3:uid="{6E340965-499F-4157-A577-DD3445912D97}" name="Jun-23" dataDxfId="170"/>
    <tableColumn id="27" xr3:uid="{D6583C71-062C-4040-ACCB-7461C2766B64}" name="Jul-23" dataDxfId="169"/>
    <tableColumn id="28" xr3:uid="{8AC00489-1423-4BB0-9EFC-3FB29A570194}" name="Aug-23" dataDxfId="168"/>
    <tableColumn id="29" xr3:uid="{6304210D-616D-4C15-8A14-05EC7A043B98}" name="Sep-23" dataDxfId="167"/>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C68D48-F18B-4D07-AA86-A622DA2310FC}" name="Table1" displayName="Table1" ref="B1:T87" totalsRowShown="0" headerRowDxfId="166" dataDxfId="164" headerRowBorderDxfId="165" tableBorderDxfId="163">
  <autoFilter ref="B1:T87" xr:uid="{F15F3F7F-CCFC-46A0-BD35-98070152854E}"/>
  <tableColumns count="19">
    <tableColumn id="1" xr3:uid="{609C77ED-B733-46E4-AC41-65F34D969BF9}" name="Scope" dataDxfId="162"/>
    <tableColumn id="2" xr3:uid="{4AA57631-9C54-4B46-A493-13C5ACFBF0ED}" name="Description" dataDxfId="161"/>
    <tableColumn id="3" xr3:uid="{439DCCF8-A806-4D33-BFF5-4AAC88C40D64}" name="EREN" dataDxfId="160"/>
    <tableColumn id="4" xr3:uid="{4C146D19-197D-4BD1-9243-D43BAA9B9AD3}" name="11/29/2019" dataDxfId="159"/>
    <tableColumn id="5" xr3:uid="{F2101D62-EE87-41C0-B381-B7227A001957}" name="12/8/2019" dataDxfId="158"/>
    <tableColumn id="6" xr3:uid="{864D225E-7161-4434-A5AE-F67FDA019297}" name="12/8/2020" dataDxfId="157"/>
    <tableColumn id="7" xr3:uid="{8679AD63-AC4A-411C-B309-EE254380270C}" name="Status (EndofApril)" dataDxfId="156"/>
    <tableColumn id="8" xr3:uid="{CDDCE4C4-885B-46A7-BC04-B9DBB68CDBF7}" name="APRIL" dataDxfId="155"/>
    <tableColumn id="9" xr3:uid="{8812ABCB-5CB6-4B75-9D49-14FF1DCDE115}" name="APRIL2" dataDxfId="154"/>
    <tableColumn id="25" xr3:uid="{DF8CE6BC-8A62-4B18-AA0C-19E0441DBABC}" name="EXAM1" dataDxfId="153"/>
    <tableColumn id="10" xr3:uid="{36F9B06F-E72B-4D69-96C8-9186EEE533B8}" name="APRIL3" dataDxfId="152"/>
    <tableColumn id="11" xr3:uid="{905F6641-09A6-4D7D-BAB1-9DE4BF0D4724}" name="APRIL4" dataDxfId="151"/>
    <tableColumn id="26" xr3:uid="{625CDDC6-4BDC-46CE-B926-A5E96B80B68C}" name="EXAM2" dataDxfId="150"/>
    <tableColumn id="12" xr3:uid="{3A2D0204-3376-4495-8540-6A39A71CA34E}" name="MAY" dataDxfId="149"/>
    <tableColumn id="13" xr3:uid="{DCADBB4B-4D9A-4527-B2D5-28FBC983D051}" name="MAY2" dataDxfId="148"/>
    <tableColumn id="27" xr3:uid="{262ED985-A4B6-4B81-97D9-18858CBEDFA9}" name="EXAM3" dataDxfId="147"/>
    <tableColumn id="14" xr3:uid="{8652B775-5E39-40CC-BE17-44D0E5365E2D}" name="MAY3" dataDxfId="146"/>
    <tableColumn id="28" xr3:uid="{60F1FA64-1002-4E61-B55A-7DA342933E5C}" name="4-May" dataDxfId="145"/>
    <tableColumn id="15" xr3:uid="{8313456A-B612-46CA-B27A-09978C0A2CE4}" name="EXAM4" dataDxfId="144"/>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6691664-AB9F-4FE4-A69C-4E2BE189B06E}" name="Table6" displayName="Table6" ref="A1:BO308" totalsRowShown="0" headerRowDxfId="143" dataDxfId="141" headerRowBorderDxfId="142" tableBorderDxfId="140" totalsRowBorderDxfId="139">
  <autoFilter ref="A1:BO308" xr:uid="{4A000580-2846-4C69-A74B-1AFA31441792}"/>
  <sortState xmlns:xlrd2="http://schemas.microsoft.com/office/spreadsheetml/2017/richdata2" ref="A2:BO308">
    <sortCondition ref="A1:A308"/>
  </sortState>
  <tableColumns count="67">
    <tableColumn id="1" xr3:uid="{D09E18BD-3205-4688-A36C-7DA0E473FAB6}" name="Institution" dataDxfId="138"/>
    <tableColumn id="2" xr3:uid="{F9FA611D-DC0A-401A-9C87-C59488ED8049}" name="Nickname(s)/also called" dataDxfId="137"/>
    <tableColumn id="3" xr3:uid="{ADF1D94D-CDDB-4D88-8AFA-BCABC0ABD067}" name="City" dataDxfId="136"/>
    <tableColumn id="4" xr3:uid="{F25A4415-F631-49E4-8334-C1CB9CE53611}" name="State" dataDxfId="135"/>
    <tableColumn id="5" xr3:uid="{B092C2DF-43C8-4425-8A39-FF36751C07BF}" name="Control" dataDxfId="134"/>
    <tableColumn id="6" xr3:uid="{9B91AA7E-6F82-4446-ABBF-A9353267BE3E}" name="Type" dataDxfId="133"/>
    <tableColumn id="7" xr3:uid="{28DA1463-09C2-4D5C-A12F-C78B049F7019}" name="Religious Affiliation" dataDxfId="132"/>
    <tableColumn id="8" xr3:uid="{7A50CBA6-C3B8-40D4-8D04-EEF3F1CDBB0A}" name="US News National Rank" dataDxfId="131"/>
    <tableColumn id="9" xr3:uid="{5186158D-4F95-4215-A403-CC5F4B0DACF1}" name="US News LAC Rank" dataDxfId="130"/>
    <tableColumn id="10" xr3:uid="{A22D26A0-B800-40E4-B31A-53918F11CD3F}" name="US News Engineering" dataDxfId="129"/>
    <tableColumn id="11" xr3:uid="{FE482FAE-5F57-466E-A025-C7390B7988DC}" name="US News Business" dataDxfId="128"/>
    <tableColumn id="12" xr3:uid="{B2506EC7-06A7-4F43-B4CB-1C0D357DD0D8}" name="Undergraduate enrollment" dataDxfId="127"/>
    <tableColumn id="13" xr3:uid="{ADB938D3-522A-4E7C-B474-D75231080FC8}" name="Percent of student body that is undergraduate" dataDxfId="126"/>
    <tableColumn id="14" xr3:uid="{6C8AE872-75DB-4905-BE4F-F5EFB2624385}" name="Total international undergraduates" dataDxfId="125"/>
    <tableColumn id="15" xr3:uid="{10F078EA-0274-4FCA-91D8-036A0D46344F}" name="Countries represented" dataDxfId="124"/>
    <tableColumn id="16" xr3:uid="{0688ACF3-CD19-4F4E-AA79-762A36A1BA41}" name="Undergrad percent international students" dataDxfId="123"/>
    <tableColumn id="17" xr3:uid="{6A44F7F0-B043-434A-B55C-489FFF57A23F}" name="International students receiving aid" dataDxfId="122"/>
    <tableColumn id="18" xr3:uid="{E051E552-AB70-493C-9492-943934516CDB}" name="Estimated cost of attendance (COA)" dataDxfId="121"/>
    <tableColumn id="19" xr3:uid="{58006E92-4B27-48AD-9973-9CC9E04EC9F5}" name="Types of aid available" dataDxfId="120"/>
    <tableColumn id="20" xr3:uid="{C021B046-FAE8-4A70-B848-1805430A63BB}" name="Percent of int'l students receiving aid" dataDxfId="119"/>
    <tableColumn id="21" xr3:uid="{81C00B09-13D1-44E9-8637-0212C05BBB7A}" name="Average award to international students" dataDxfId="118"/>
    <tableColumn id="22" xr3:uid="{E2762400-4E40-4B17-98B3-0052AC234CA1}" name="Award as percentage of total COA" dataDxfId="117"/>
    <tableColumn id="23" xr3:uid="{06291C51-1721-4629-AE98-55B0E09962CA}" name="COA after average award" dataDxfId="116"/>
    <tableColumn id="24" xr3:uid="{953F173C-FCE2-4EB4-9153-7B036799393A}" name="Total aid in millions" dataDxfId="115"/>
    <tableColumn id="25" xr3:uid="{42A0B4FC-11AA-40F9-8BC8-135D70DE955F}" name="Largest merit scholarship available to int'l students" dataDxfId="114"/>
    <tableColumn id="26" xr3:uid="{6A69A127-3C0C-4BF6-8A86-5573328E244D}" name="Name of merit scholarship" dataDxfId="113"/>
    <tableColumn id="27" xr3:uid="{22F6EB52-E8D9-4110-B9A1-22B1D145585D}" name="Merit scholarship info" dataDxfId="112" dataCellStyle="Hyperlink"/>
    <tableColumn id="28" xr3:uid="{65BF5489-2E2B-46D4-A50F-2B8632BF5894}" name="SAT EBRW 25%ile" dataDxfId="111"/>
    <tableColumn id="29" xr3:uid="{3DD26FE3-9A17-4D02-998F-C50E6A26C986}" name="SAT EBRW 75%ile" dataDxfId="110"/>
    <tableColumn id="30" xr3:uid="{E95771EF-6C3E-474A-8DA8-7D4D824CDC87}" name="SAT Math 25th %ile" dataDxfId="109"/>
    <tableColumn id="31" xr3:uid="{8FF6096E-CD57-44AC-B4B8-13234F4FDA71}" name="SAT Math 75th %ile" dataDxfId="108"/>
    <tableColumn id="32" xr3:uid="{099B7FF3-CC8E-45C2-8DED-F969C83623FF}" name="ACT Composite 25th %ile" dataDxfId="107"/>
    <tableColumn id="33" xr3:uid="{69469DE2-D9E3-49A5-BEF6-89BD23C8A5C7}" name="ACT Composite 75th %ile" dataDxfId="106"/>
    <tableColumn id="34" xr3:uid="{87522786-E48F-450A-A688-B9BC4562745D}" name="ACT English 25% ile" dataDxfId="105"/>
    <tableColumn id="35" xr3:uid="{E7F71A28-A22D-420A-8D4D-F9DAD8543263}" name="ACT English 75%ile" dataDxfId="104"/>
    <tableColumn id="36" xr3:uid="{C60491F3-D21B-4348-86B6-E1C04C0F719E}" name="ACT Math 25%ile" dataDxfId="103"/>
    <tableColumn id="37" xr3:uid="{FE33E765-3126-400F-A88E-AF7D3D3C9FED}" name="ACT Math 75%ile" dataDxfId="102"/>
    <tableColumn id="38" xr3:uid="{789BD82D-F061-445A-BB17-8FA7F019C9A7}" name="Overall acceptance rate" dataDxfId="101"/>
    <tableColumn id="39" xr3:uid="{D5946C2F-29C8-4696-9404-DDEE73D1B8EA}" name="International students applying for Fall 2017" dataDxfId="100"/>
    <tableColumn id="40" xr3:uid="{B07F717A-BDE2-47EC-902A-2E466371106E}" name="International student acceptence rate" dataDxfId="99"/>
    <tableColumn id="41" xr3:uid="{028D0EA1-DC5A-46DB-B8B0-AC99DC89AA62}" name="International yield" dataDxfId="98"/>
    <tableColumn id="42" xr3:uid="{6C1E9646-2909-440A-B807-FBDBB6AE1897}" name="SAT/ACT requirement" dataDxfId="97"/>
    <tableColumn id="43" xr3:uid="{C995BB49-699F-43DD-8502-860BB156412A}" name="SAT/ACT Essay" dataDxfId="96"/>
    <tableColumn id="44" xr3:uid="{D4D6421E-435E-4A6C-8683-C25838689BD4}" name="SAT Subject Tests" dataDxfId="95"/>
    <tableColumn id="45" xr3:uid="{ACB7B091-2F07-4112-9B42-7995E81BFAFA}" name="Early decision deadline" dataDxfId="94"/>
    <tableColumn id="46" xr3:uid="{63F2A84B-4B28-4628-93E9-2E90E110B2E7}" name="ED2 deadline" dataDxfId="93"/>
    <tableColumn id="47" xr3:uid="{C3475345-4DB5-4CC4-8D2A-42A481E72BDB}" name="Early action deadline" dataDxfId="92"/>
    <tableColumn id="48" xr3:uid="{F48FD320-59DF-456A-BBD8-7359D0F00D33}" name="Priority Deadline" dataDxfId="91"/>
    <tableColumn id="49" xr3:uid="{66EAC92B-B8F9-4C93-B8F3-906A2304087C}" name="Final application deadline" dataDxfId="90"/>
    <tableColumn id="50" xr3:uid="{4E13FD02-984A-41FD-8634-A1209E7D6602}" name="ED admit rate" dataDxfId="89"/>
    <tableColumn id="51" xr3:uid="{F790E2C2-42D3-4A57-9726-AE54993B9180}" name="Minimum TOEFL" dataDxfId="88"/>
    <tableColumn id="52" xr3:uid="{3BD4F2F4-4F92-4F29-9960-F298F0329DCA}" name="TOEFL Notes" dataDxfId="87"/>
    <tableColumn id="53" xr3:uid="{AD5009EA-42FF-4710-8A8D-C5E571BA9FBF}" name="Final min IELTS" dataDxfId="86"/>
    <tableColumn id="54" xr3:uid="{22381FA9-99CD-4641-BA90-67577EBA6428}" name="Conditional admission / remedial English" dataDxfId="85"/>
    <tableColumn id="55" xr3:uid="{911FF8D1-BAF9-4D23-963A-FDFC40A2BE37}" name="SAT for proficiency" dataDxfId="84"/>
    <tableColumn id="56" xr3:uid="{F11A5160-1CA8-47AD-8874-8C1CC7C0B8D2}" name="ACT for proficiency" dataDxfId="83"/>
    <tableColumn id="57" xr3:uid="{CC780630-E74C-42B5-B79A-D00178EB682C}" name="Business Co-op?" dataDxfId="82"/>
    <tableColumn id="58" xr3:uid="{CF6BFB98-7B83-4371-A55F-3C144B041459}" name="Engineering Co-op?" dataDxfId="81"/>
    <tableColumn id="59" xr3:uid="{FD694D26-EA92-4511-8875-FEA463EF0334}" name="Computer Science Co-op?" dataDxfId="80"/>
    <tableColumn id="60" xr3:uid="{056CAA82-32A4-4719-8AB0-70ED31417EC7}" name="Other Co-ops?" dataDxfId="79"/>
    <tableColumn id="61" xr3:uid="{47346596-3B27-4122-9243-A96E16349395}" name="Athletic scholarships for international students" dataDxfId="78"/>
    <tableColumn id="62" xr3:uid="{8BAAD950-0F2C-4DCB-89B5-9342D9C80890}" name="On-campus jobs for students without need" dataDxfId="77"/>
    <tableColumn id="63" xr3:uid="{F2BA828F-4B83-4F87-A655-9A88E7161903}" name="Average earned/year for campus employment" dataDxfId="76"/>
    <tableColumn id="64" xr3:uid="{0FEC866A-4722-4B20-B304-8AF23C7C7FDE}" name="International freshman retention rate" dataDxfId="75"/>
    <tableColumn id="65" xr3:uid="{6F212D8A-EA5F-4902-864D-A101C530924C}" name="Overall freshman retention rate" dataDxfId="74"/>
    <tableColumn id="66" xr3:uid="{E9FEDC58-92D4-4C28-B961-DC2D47E7701E}" name="6-year graduation rate of international students" dataDxfId="73"/>
    <tableColumn id="67" xr3:uid="{1A27A1E2-2F5C-4F67-8C17-0212B42DAC7B}" name="Overall 6-year graduation rate" dataDxfId="72"/>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DE9DB0B-DD4C-4B08-B703-28082275F4D3}" name="Table64" displayName="Table64" ref="A1:BO308" totalsRowShown="0" headerRowDxfId="71" dataDxfId="69" headerRowBorderDxfId="70" tableBorderDxfId="68" totalsRowBorderDxfId="67">
  <autoFilter ref="A1:BO308" xr:uid="{3100E615-56EC-4E02-9547-B02DE62AF116}">
    <filterColumn colId="0">
      <filters>
        <filter val="California Institute of Technology (Caltech)"/>
        <filter val="Stanford University"/>
      </filters>
    </filterColumn>
  </autoFilter>
  <sortState xmlns:xlrd2="http://schemas.microsoft.com/office/spreadsheetml/2017/richdata2" ref="A2:BO308">
    <sortCondition ref="A1:A308"/>
  </sortState>
  <tableColumns count="67">
    <tableColumn id="1" xr3:uid="{8FE179A7-55A6-4514-B7A5-597C0D1145A2}" name="Institution" dataDxfId="66"/>
    <tableColumn id="2" xr3:uid="{E8AA92BD-B84E-4C41-A66F-C13B05D8E515}" name="Nickname(s)/also called" dataDxfId="65"/>
    <tableColumn id="3" xr3:uid="{5CA0D4DF-BA87-4852-AC04-6178FCD5428C}" name="City" dataDxfId="64"/>
    <tableColumn id="4" xr3:uid="{CADCBB83-A39E-4366-A108-A0BF7E7D7729}" name="State" dataDxfId="63"/>
    <tableColumn id="5" xr3:uid="{B96FF0E6-3057-4CD9-8A58-B51F74049FE5}" name="Control" dataDxfId="62"/>
    <tableColumn id="6" xr3:uid="{4A6E970F-D812-4501-A0A7-3CDE5095044B}" name="Type" dataDxfId="61"/>
    <tableColumn id="7" xr3:uid="{406AE2BB-D43A-4003-9A0D-8ABA134AE1D5}" name="Religious Affiliation" dataDxfId="60"/>
    <tableColumn id="8" xr3:uid="{117D889C-9527-4C87-B8C7-43EC64750AAC}" name="US News National Rank" dataDxfId="59"/>
    <tableColumn id="9" xr3:uid="{3BCE2FF2-3094-4504-9857-6EE41266CE31}" name="US News LAC Rank" dataDxfId="58"/>
    <tableColumn id="10" xr3:uid="{4556C25E-61BF-4350-A2AA-E70E8CB43C55}" name="US News Engineering" dataDxfId="57"/>
    <tableColumn id="11" xr3:uid="{5A81EF6A-0F21-4FC5-9530-23896663E2CB}" name="US News Business" dataDxfId="56"/>
    <tableColumn id="12" xr3:uid="{FB21785B-6CE1-4F84-AFCA-5764781B4A66}" name="Undergraduate enrollment" dataDxfId="55"/>
    <tableColumn id="13" xr3:uid="{817B43A2-1975-42D9-9C52-47C405744384}" name="Percent of student body that is undergraduate" dataDxfId="54"/>
    <tableColumn id="14" xr3:uid="{A020AE16-BA15-43F0-A2E4-461E145383C5}" name="Total international undergraduates" dataDxfId="53"/>
    <tableColumn id="15" xr3:uid="{1853827D-23A3-41A1-A202-54EFD2167E32}" name="Countries represented" dataDxfId="52"/>
    <tableColumn id="16" xr3:uid="{F8134705-A50B-4D91-BECB-BCE49A0DDDCC}" name="Undergrad percent international students" dataDxfId="51"/>
    <tableColumn id="17" xr3:uid="{1F43A4EB-EDB7-4EB2-B128-C0A56F8D8366}" name="International students receiving aid" dataDxfId="50"/>
    <tableColumn id="18" xr3:uid="{0D31D73B-4015-40CF-BD28-A583B0AD36C1}" name="Estimated cost of attendance (COA)" dataDxfId="49"/>
    <tableColumn id="19" xr3:uid="{9378ABAA-54F7-496F-9DB2-18486D70856E}" name="Types of aid available" dataDxfId="48"/>
    <tableColumn id="20" xr3:uid="{35FE2216-F247-447C-928C-AD72D50B12AF}" name="Percent of int'l students receiving aid" dataDxfId="47"/>
    <tableColumn id="21" xr3:uid="{658016A0-81B6-461C-9B47-2FBB9ECB0451}" name="Average award to international students" dataDxfId="46"/>
    <tableColumn id="22" xr3:uid="{8EEBAF84-9CB9-45CF-8321-8B936D7CEFF3}" name="Award as percentage of total COA" dataDxfId="45"/>
    <tableColumn id="23" xr3:uid="{CF3FF71E-D433-4D0B-BE13-01C0377E4191}" name="COA after average award" dataDxfId="44"/>
    <tableColumn id="24" xr3:uid="{956F37BD-A712-461D-844F-A2E647E95A6E}" name="Total aid in millions" dataDxfId="43"/>
    <tableColumn id="25" xr3:uid="{1F68F19E-ECB3-4532-A5F4-E7217B813AAA}" name="Largest merit scholarship available to int'l students" dataDxfId="42"/>
    <tableColumn id="26" xr3:uid="{297D2639-FBE5-4B04-8B1F-C6410F4BC85B}" name="Name of merit scholarship" dataDxfId="41"/>
    <tableColumn id="27" xr3:uid="{0F6E0ADB-7B9E-41E0-820F-4F8A3E133D7E}" name="Merit scholarship info" dataDxfId="40" dataCellStyle="Hyperlink"/>
    <tableColumn id="28" xr3:uid="{0738AFA2-566A-4CCC-9D71-734FDE35EFFB}" name="SAT EBRW 25%ile" dataDxfId="39"/>
    <tableColumn id="29" xr3:uid="{835A30C9-1F39-437D-9185-1D76A3F16CF2}" name="SAT EBRW 75%ile" dataDxfId="38"/>
    <tableColumn id="30" xr3:uid="{A5B7A741-29B3-4FB8-A4B9-06529FF3C990}" name="SAT Math 25th %ile" dataDxfId="37"/>
    <tableColumn id="31" xr3:uid="{07459F58-B858-45D8-B784-FBC35550FF53}" name="SAT Math 75th %ile" dataDxfId="36"/>
    <tableColumn id="32" xr3:uid="{D33DF171-4F44-43E2-B61B-A6A9547330F2}" name="ACT Composite 25th %ile" dataDxfId="35"/>
    <tableColumn id="33" xr3:uid="{42523AE3-6DCA-45E4-A2BC-18B71005359D}" name="ACT Composite 75th %ile" dataDxfId="34"/>
    <tableColumn id="34" xr3:uid="{3E0F69C8-5096-41CC-8A51-65EA6ED61F43}" name="ACT English 25% ile" dataDxfId="33"/>
    <tableColumn id="35" xr3:uid="{1A66A138-7B93-44E8-927A-31CCB4939C75}" name="ACT English 75%ile" dataDxfId="32"/>
    <tableColumn id="36" xr3:uid="{EF4A5E1B-851A-4A83-B6CA-7589E20AAB1F}" name="ACT Math 25%ile" dataDxfId="31"/>
    <tableColumn id="37" xr3:uid="{003181F7-504C-4A42-81B9-C2B09AD22508}" name="ACT Math 75%ile" dataDxfId="30"/>
    <tableColumn id="38" xr3:uid="{1E034B6E-7912-48E1-A20B-87ECA7AD8A7A}" name="Overall acceptance rate" dataDxfId="29"/>
    <tableColumn id="39" xr3:uid="{A3A5632B-B33B-44E4-B273-536671535745}" name="International students applying for Fall 2017" dataDxfId="28"/>
    <tableColumn id="40" xr3:uid="{4701193A-21CD-47C0-9A40-80CB0A6E0764}" name="International student acceptence rate" dataDxfId="27"/>
    <tableColumn id="41" xr3:uid="{06C3F1BA-97F7-493B-85AF-379F4E7A589C}" name="International yield" dataDxfId="26"/>
    <tableColumn id="42" xr3:uid="{87533CFC-B465-4049-A7AD-12422956D9F9}" name="SAT/ACT requirement" dataDxfId="25"/>
    <tableColumn id="43" xr3:uid="{58759595-0955-4FDC-A5CD-88A36A5121B7}" name="SAT/ACT Essay" dataDxfId="24"/>
    <tableColumn id="44" xr3:uid="{A6AE90F9-8B8F-458A-839E-B1A5C174ED0C}" name="SAT Subject Tests" dataDxfId="23"/>
    <tableColumn id="45" xr3:uid="{7F2BB6C9-4FE0-4A6F-9E31-A6735B01CF0A}" name="Early decision deadline" dataDxfId="22"/>
    <tableColumn id="46" xr3:uid="{BB1B28C0-7E0C-4CC1-A0D4-C25A268D1C78}" name="ED2 deadline" dataDxfId="21"/>
    <tableColumn id="47" xr3:uid="{84F2275C-E654-40CD-AF45-ED268B6DD5BD}" name="Early action deadline" dataDxfId="20"/>
    <tableColumn id="48" xr3:uid="{23196BE5-4527-4D6A-AF4B-5CC43D29C23A}" name="Priority Deadline" dataDxfId="19"/>
    <tableColumn id="49" xr3:uid="{60AC5A17-AFCB-4E4E-A527-90B414DA8FBA}" name="Final application deadline" dataDxfId="18"/>
    <tableColumn id="50" xr3:uid="{C0EA19A0-7061-4C0C-BF9D-BB3F9CE3FB93}" name="ED admit rate" dataDxfId="17"/>
    <tableColumn id="51" xr3:uid="{9E09F181-08B6-492A-B557-DC5105A27970}" name="Minimum TOEFL" dataDxfId="16"/>
    <tableColumn id="52" xr3:uid="{73764335-718C-470F-A7DF-EFF55941E3C3}" name="TOEFL Notes" dataDxfId="15"/>
    <tableColumn id="53" xr3:uid="{DFB77B70-6FDD-49F5-84A9-9266B76CCF0D}" name="Final min IELTS" dataDxfId="14"/>
    <tableColumn id="54" xr3:uid="{ADDDA410-2C6E-40CA-B97E-8576B2CF4022}" name="Conditional admission / remedial English" dataDxfId="13"/>
    <tableColumn id="55" xr3:uid="{78EA9247-757A-4BB7-822A-CEB9C2B3F136}" name="SAT for proficiency" dataDxfId="12"/>
    <tableColumn id="56" xr3:uid="{C736495A-180C-4113-BAB2-8EB80A72BDA3}" name="ACT for proficiency" dataDxfId="11"/>
    <tableColumn id="57" xr3:uid="{C4EFBAE1-B789-4C7B-AB6A-6623D222F04C}" name="Business Co-op?" dataDxfId="10"/>
    <tableColumn id="58" xr3:uid="{4B18F900-EE11-4707-98A9-D7E2227B50DA}" name="Engineering Co-op?" dataDxfId="9"/>
    <tableColumn id="59" xr3:uid="{84C5715D-74E4-4539-B745-FAE7D8AA524D}" name="Computer Science Co-op?" dataDxfId="8"/>
    <tableColumn id="60" xr3:uid="{7CCA5B05-E7A5-444F-9245-841C68481D4B}" name="Other Co-ops?" dataDxfId="7"/>
    <tableColumn id="61" xr3:uid="{5E023E88-C92D-4CA5-A58C-CF38F4CFC5A5}" name="Athletic scholarships for international students" dataDxfId="6"/>
    <tableColumn id="62" xr3:uid="{80D1FFC4-8E3C-4907-889B-1E7C6A33BBBE}" name="On-campus jobs for students without need" dataDxfId="5"/>
    <tableColumn id="63" xr3:uid="{22887A61-DF4E-4D92-A5F2-87E4FEA081DA}" name="Average earned/year for campus employment" dataDxfId="4"/>
    <tableColumn id="64" xr3:uid="{6C170EE6-81B3-42FC-919B-1089FE3321C9}" name="International freshman retention rate" dataDxfId="3"/>
    <tableColumn id="65" xr3:uid="{B231C4AD-8F82-4BED-B47E-A61481A2A1D6}" name="Overall freshman retention rate" dataDxfId="2"/>
    <tableColumn id="66" xr3:uid="{DEAF2911-0795-4F69-9513-4286515C0225}" name="6-year graduation rate of international students" dataDxfId="1"/>
    <tableColumn id="67" xr3:uid="{D72B56FE-2307-4970-893E-24E2A1B9E59C}" name="Overall 6-year graduation rate" dataDxfId="0"/>
  </tableColumns>
  <tableStyleInfo showFirstColumn="0" showLastColumn="0" showRowStripes="1" showColumnStripes="0"/>
</table>
</file>

<file path=xl/theme/theme1.xml><?xml version="1.0" encoding="utf-8"?>
<a:theme xmlns:a="http://schemas.openxmlformats.org/drawingml/2006/main" name="Office Theme">
  <a:themeElements>
    <a:clrScheme name="Activity Log">
      <a:dk1>
        <a:sysClr val="windowText" lastClr="000000"/>
      </a:dk1>
      <a:lt1>
        <a:sysClr val="window" lastClr="FFFFFF"/>
      </a:lt1>
      <a:dk2>
        <a:srgbClr val="414141"/>
      </a:dk2>
      <a:lt2>
        <a:srgbClr val="F0F0F0"/>
      </a:lt2>
      <a:accent1>
        <a:srgbClr val="F01414"/>
      </a:accent1>
      <a:accent2>
        <a:srgbClr val="2895BF"/>
      </a:accent2>
      <a:accent3>
        <a:srgbClr val="BF1A8D"/>
      </a:accent3>
      <a:accent4>
        <a:srgbClr val="FF9900"/>
      </a:accent4>
      <a:accent5>
        <a:srgbClr val="9B9B9B"/>
      </a:accent5>
      <a:accent6>
        <a:srgbClr val="CD865B"/>
      </a:accent6>
      <a:hlink>
        <a:srgbClr val="0095BF"/>
      </a:hlink>
      <a:folHlink>
        <a:srgbClr val="BF1A8D"/>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4.bin"/><Relationship Id="rId1" Type="http://schemas.openxmlformats.org/officeDocument/2006/relationships/hyperlink" Target="https://www.edx.org/course/road-selective-college-admissions-st-margarets-episcopal-school-col101x-0"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ivotTable" Target="../pivotTables/pivotTable1.xml"/><Relationship Id="rId4" Type="http://schemas.microsoft.com/office/2007/relationships/slicer" Target="../slicers/slicer1.xml"/></Relationships>
</file>

<file path=xl/worksheets/_rels/sheet10.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8.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17" Type="http://schemas.openxmlformats.org/officeDocument/2006/relationships/hyperlink" Target="https://www.google.com/url?q=https://sfs.temple.edu/financial-aid-types/scholarships/new-incoming-students&amp;sa=D&amp;source=editors&amp;ust=1612735261613000&amp;usg=AFQjCNGE7LBALjP03sxVCEDLWoJ8ybc7vg" TargetMode="External"/><Relationship Id="rId21" Type="http://schemas.openxmlformats.org/officeDocument/2006/relationships/hyperlink" Target="https://www.google.com/url?q=https://www.chapman.edu/admission/undergraduate/international-students/index.aspx&amp;sa=D&amp;source=editors&amp;ust=1612735261074000&amp;usg=AFQjCNHsSithHqC1cWWI0HG8abJlprvGVQ" TargetMode="External"/><Relationship Id="rId42" Type="http://schemas.openxmlformats.org/officeDocument/2006/relationships/hyperlink" Target="https://www.google.com/url?q=https://www.emich.edu/admissions/international/costs-scholarships/index.php&amp;sa=D&amp;source=editors&amp;ust=1612735261162000&amp;usg=AFQjCNEk42ugpFVtIsm-kOqsEGXxmo5IZg" TargetMode="External"/><Relationship Id="rId63" Type="http://schemas.openxmlformats.org/officeDocument/2006/relationships/hyperlink" Target="https://www.google.com/url?q=http://scholarships.kennesaw.edu&amp;sa=D&amp;source=editors&amp;ust=1612735261276000&amp;usg=AFQjCNEUnmf_di73Dcb8c06j6EWkJbS8JA" TargetMode="External"/><Relationship Id="rId84" Type="http://schemas.openxmlformats.org/officeDocument/2006/relationships/hyperlink" Target="https://www.google.com/url?q=https://www.nyit.edu/admissions/scholarships_grants/?utm_source%3Dnyitsearch%26utm_medium%3Dlink%26utm_campaign%3Dkeymatch%26utm_term%3Dmerit%2520based%2520scholarship&amp;sa=D&amp;source=editors&amp;ust=1612735261438000&amp;usg=AFQjCNHd8pieQUb-Y9aAxVHtxlezIF10vQ" TargetMode="External"/><Relationship Id="rId138" Type="http://schemas.openxmlformats.org/officeDocument/2006/relationships/hyperlink" Target="https://www.google.com/url?q=https://collegeadmissions.uchicago.edu/cost-aid/scholarships/merit-scholarships&amp;sa=D&amp;source=editors&amp;ust=1612735261694000&amp;usg=AFQjCNEqpd4QPSOXSfnfKv204Dw6dyNMPA" TargetMode="External"/><Relationship Id="rId159" Type="http://schemas.openxmlformats.org/officeDocument/2006/relationships/hyperlink" Target="https://www.google.com/url?q=https://finaid.olemiss.edu/scholarships/%238&amp;sa=D&amp;source=editors&amp;ust=1612735261775000&amp;usg=AFQjCNFG-ICdvqPIFVlBX5Si9w9ujum77Q" TargetMode="External"/><Relationship Id="rId170" Type="http://schemas.openxmlformats.org/officeDocument/2006/relationships/hyperlink" Target="https://www.google.com/url?q=https://enrollment.rochester.edu/financial-aid/scholarships/&amp;sa=D&amp;source=editors&amp;ust=1612735261826000&amp;usg=AFQjCNHLPz3kN39wSSUSJSCRR3lvL-fOOg" TargetMode="External"/><Relationship Id="rId191" Type="http://schemas.openxmlformats.org/officeDocument/2006/relationships/hyperlink" Target="https://www.google.com/url?q=https://financialaid.wvu.edu/home/scholarships/international&amp;sa=D&amp;source=editors&amp;ust=1612735261927000&amp;usg=AFQjCNGDcJ6MX8ODt01cdm04f6wYLY3Okg" TargetMode="External"/><Relationship Id="rId107" Type="http://schemas.openxmlformats.org/officeDocument/2006/relationships/hyperlink" Target="https://www.google.com/url?q=https://scholarships.siu.edu/types/freshmen/&amp;sa=D&amp;source=editors&amp;ust=1612735261560000&amp;usg=AFQjCNEVwXMvJrXxD-d-n5yaXVMa1fj1Mg" TargetMode="External"/><Relationship Id="rId11" Type="http://schemas.openxmlformats.org/officeDocument/2006/relationships/hyperlink" Target="https://www.google.com/url?q=https://financialaid.byu.edu/international-student-scholarships&amp;sa=D&amp;source=editors&amp;ust=1612735261021000&amp;usg=AFQjCNFK1PsmddZi2yEXnRudycZkJunIjQ" TargetMode="External"/><Relationship Id="rId32" Type="http://schemas.openxmlformats.org/officeDocument/2006/relationships/hyperlink" Target="https://www.google.com/url?q=http://www.brooklyn.cuny.edu/web/about/offices/financial.php&amp;sa=D&amp;source=editors&amp;ust=1612735261131000&amp;usg=AFQjCNErxtM2Jg7rK7BjlDu4CedepYvXRg" TargetMode="External"/><Relationship Id="rId53" Type="http://schemas.openxmlformats.org/officeDocument/2006/relationships/hyperlink" Target="https://www.google.com/url?q=https://www.grinnell.edu/admission/financial-aid/understanding-your-award&amp;sa=D&amp;source=editors&amp;ust=1612735261224000&amp;usg=AFQjCNHnOpg07hLT32nGcLOlyrp4tn1j5g" TargetMode="External"/><Relationship Id="rId74" Type="http://schemas.openxmlformats.org/officeDocument/2006/relationships/hyperlink" Target="https://www.google.com/url?q=https://www.macalester.edu/financialaid/about/merit-2/&amp;sa=D&amp;source=editors&amp;ust=1612735261318000&amp;usg=AFQjCNGWLZ6AYsRkLZ840ATKZNb3pUfo9g" TargetMode="External"/><Relationship Id="rId128" Type="http://schemas.openxmlformats.org/officeDocument/2006/relationships/hyperlink" Target="https://www.google.com/url?q=https://coehp.uark.edu/for-students/scholarships/ua-scholarships.php&amp;sa=D&amp;source=editors&amp;ust=1612735261661000&amp;usg=AFQjCNGBA9ZqDJjpXziHqcpwh1m1kgGiEg" TargetMode="External"/><Relationship Id="rId149" Type="http://schemas.openxmlformats.org/officeDocument/2006/relationships/hyperlink" Target="https://www.google.com/url?q=https://admissions.illinois.edu/Invest/scholarships-all&amp;sa=D&amp;source=editors&amp;ust=1612735261734000&amp;usg=AFQjCNEu4P7j1knDKpUHeisR4oTVtBh_AA" TargetMode="External"/><Relationship Id="rId5" Type="http://schemas.openxmlformats.org/officeDocument/2006/relationships/hyperlink" Target="https://www.google.com/url?q=https://www.arcadia.edu/admissions/financial-aid-scholarships/undergraduates/scholarships-grants&amp;sa=D&amp;source=editors&amp;ust=1612735260997000&amp;usg=AFQjCNEGlb24Bbm4dyK7ghFk5Wf_d9PHmA" TargetMode="External"/><Relationship Id="rId95" Type="http://schemas.openxmlformats.org/officeDocument/2006/relationships/hyperlink" Target="https://www.google.com/url?q=https://www.rollins.edu/financial-aid/as-cps-financial-aid/scholarships/&amp;sa=D&amp;source=editors&amp;ust=1612735261508000&amp;usg=AFQjCNGzsxsBuQpZ9N4T6hOZtaRRw7yKnQ" TargetMode="External"/><Relationship Id="rId160" Type="http://schemas.openxmlformats.org/officeDocument/2006/relationships/hyperlink" Target="https://www.google.com/url?q=https://admissions.unl.edu/cost/&amp;sa=D&amp;source=editors&amp;ust=1612735261778000&amp;usg=AFQjCNFmfpmR1Cw4I_1KvI0WeZs4ttF3Kg" TargetMode="External"/><Relationship Id="rId181" Type="http://schemas.openxmlformats.org/officeDocument/2006/relationships/hyperlink" Target="https://www.google.com/url?q=https://www.valpo.edu/student-financial-services/planning/scholarships/academic/&amp;sa=D&amp;source=editors&amp;ust=1612735261885000&amp;usg=AFQjCNGhu3NdI5KfafBC3bi_PlA8JhiyPQ" TargetMode="External"/><Relationship Id="rId22" Type="http://schemas.openxmlformats.org/officeDocument/2006/relationships/hyperlink" Target="https://www.google.com/url?q=https://www.cmc.edu/admission/scholarships&amp;sa=D&amp;source=editors&amp;ust=1612735261076000&amp;usg=AFQjCNHpqNikSSHSoNZCCvkUHU1nwBbrvQ" TargetMode="External"/><Relationship Id="rId43" Type="http://schemas.openxmlformats.org/officeDocument/2006/relationships/hyperlink" Target="https://www.google.com/url?q=https://www.eckerd.edu/admissions/financial-aid/types/&amp;sa=D&amp;source=editors&amp;ust=1612735261168000&amp;usg=AFQjCNFSg00jO7ViGXJkpc8kfLs4ldjUrw" TargetMode="External"/><Relationship Id="rId64" Type="http://schemas.openxmlformats.org/officeDocument/2006/relationships/hyperlink" Target="https://www.google.com/url?q=https://www.kenyon.edu/admissions-aid/financial-aid/types-of-aid/scholarships-and-grants/academic-scholarships/&amp;sa=D&amp;source=editors&amp;ust=1612735261279000&amp;usg=AFQjCNHUOaYPqffDrc2pnLIsTM1GyoO3WQ" TargetMode="External"/><Relationship Id="rId118" Type="http://schemas.openxmlformats.org/officeDocument/2006/relationships/hyperlink" Target="https://www.google.com/url?q=http://scholarships.tamu.edu/INTERNATIONAL/University-Scholarships/International-Student-Services-Scholarships%230-InternationalEducationFeeScholarship(IEFS)&amp;sa=D&amp;source=editors&amp;ust=1612735261616000&amp;usg=AFQjCNHYpJK5Vzg6ySFq2oxRrklPrA1xcw" TargetMode="External"/><Relationship Id="rId139" Type="http://schemas.openxmlformats.org/officeDocument/2006/relationships/hyperlink" Target="https://www.google.com/url?q=https://financialaid.uc.edu/aid/scholarships.html&amp;sa=D&amp;source=editors&amp;ust=1612735261697000&amp;usg=AFQjCNGAolqUDqBudyplh1-nHhUZapUtRg" TargetMode="External"/><Relationship Id="rId85" Type="http://schemas.openxmlformats.org/officeDocument/2006/relationships/hyperlink" Target="https://www.google.com/url?q=https://studentfinance.northeastern.edu/applying-for-aid/undergraduate/types-of-aid/scholarships/&amp;sa=D&amp;source=editors&amp;ust=1612735261441000&amp;usg=AFQjCNEzuiZtOj7EkkJbAl6RILn8Wkc5iA" TargetMode="External"/><Relationship Id="rId150" Type="http://schemas.openxmlformats.org/officeDocument/2006/relationships/hyperlink" Target="https://www.google.com/url?q=https://admissions.uiowa.edu/finances/scholarships-international-first-year-students&amp;sa=D&amp;source=editors&amp;ust=1612735261737000&amp;usg=AFQjCNETuoreq4xH8OMVhYznfTREkgnsww" TargetMode="External"/><Relationship Id="rId171" Type="http://schemas.openxmlformats.org/officeDocument/2006/relationships/hyperlink" Target="https://www.google.com/url?q=http://www.sandiego.edu/financialaid/scholarships/university-scholarships.php&amp;sa=D&amp;source=editors&amp;ust=1612735261829000&amp;usg=AFQjCNG2ZTMCYjk_KPPzwx-lrbvWtpORVQ" TargetMode="External"/><Relationship Id="rId192" Type="http://schemas.openxmlformats.org/officeDocument/2006/relationships/hyperlink" Target="https://www.google.com/url?q=https://www.westminster.edu/admissions/financial-aid/scholarships.cfm&amp;sa=D&amp;source=editors&amp;ust=1612735261930000&amp;usg=AFQjCNGmci2b_wZDiGBd8UsnI34Vt7lh9Q" TargetMode="External"/><Relationship Id="rId12" Type="http://schemas.openxmlformats.org/officeDocument/2006/relationships/hyperlink" Target="https://www.google.com/url?q=https://financialaid.byu.edu/international-student-scholarships&amp;sa=D&amp;source=editors&amp;ust=1612735261024000&amp;usg=AFQjCNFEVAOG9ycqKtBGdxODFw9wv23l1Q" TargetMode="External"/><Relationship Id="rId33" Type="http://schemas.openxmlformats.org/officeDocument/2006/relationships/hyperlink" Target="https://www.google.com/url?q=https://www.ccny.cuny.edu/financialaid&amp;sa=D&amp;source=editors&amp;ust=1612735261134000&amp;usg=AFQjCNHzelEJBlSxZH5g6OXlla43ABRf2A" TargetMode="External"/><Relationship Id="rId108" Type="http://schemas.openxmlformats.org/officeDocument/2006/relationships/hyperlink" Target="https://www.google.com/url?q=https://www.southwestern.edu/scholarships-financial-aid/scholarships/?%3D5336&amp;sa=D&amp;source=editors&amp;ust=1612735261567000&amp;usg=AFQjCNH18UyZGjgqo38XXx-fY-UJ-ZHBxA" TargetMode="External"/><Relationship Id="rId129" Type="http://schemas.openxmlformats.org/officeDocument/2006/relationships/hyperlink" Target="https://www.google.com/url?q=http://www.ofas.uci.edu/content/TypesOfAid.aspx?nav%3D1%26id%3Dscholarships&amp;sa=D&amp;source=editors&amp;ust=1612735261666000&amp;usg=AFQjCNEstvuNhN8vkt0YTU7ENqK8mzxTcA" TargetMode="External"/><Relationship Id="rId54" Type="http://schemas.openxmlformats.org/officeDocument/2006/relationships/hyperlink" Target="https://www.google.com/url?q=https://www.hendrix.edu/financialaid/scholarships/&amp;sa=D&amp;source=editors&amp;ust=1612735261240000&amp;usg=AFQjCNGozEZgc2HPFQb-l_IorWxK-p5Rlg" TargetMode="External"/><Relationship Id="rId75" Type="http://schemas.openxmlformats.org/officeDocument/2006/relationships/hyperlink" Target="https://www.google.com/url?q=https://www.marist.edu/academic-resources/scholarships-fellowships/undergraduate-scholarships&amp;sa=D&amp;source=editors&amp;ust=1612735261320000&amp;usg=AFQjCNGT0vMPHW2Ohr6hLXijgHiIUnYguQ" TargetMode="External"/><Relationship Id="rId96" Type="http://schemas.openxmlformats.org/officeDocument/2006/relationships/hyperlink" Target="https://www.google.com/url?q=https://newbrunswick.rutgers.edu/admissions/financial-aid&amp;sa=D&amp;source=editors&amp;ust=1612735261517000&amp;usg=AFQjCNGLkasM8-eDHRKLzP0btLVa6vbnoA" TargetMode="External"/><Relationship Id="rId140" Type="http://schemas.openxmlformats.org/officeDocument/2006/relationships/hyperlink" Target="https://www.google.com/url?q=https://colorado.academicworks.com/&amp;sa=D&amp;source=editors&amp;ust=1612735261701000&amp;usg=AFQjCNHHuZQky3E6_XFEW2iJWG5BsO8W4g" TargetMode="External"/><Relationship Id="rId161" Type="http://schemas.openxmlformats.org/officeDocument/2006/relationships/hyperlink" Target="https://www.google.com/url?q=https://www.unlv.edu/finaid/scholarships-freshmen&amp;sa=D&amp;source=editors&amp;ust=1612735261781000&amp;usg=AFQjCNHso7TQvqy7BtejsZbeBkvBc3srCg" TargetMode="External"/><Relationship Id="rId182" Type="http://schemas.openxmlformats.org/officeDocument/2006/relationships/hyperlink" Target="https://www.google.com/url?q=https://www.vanderbilt.edu/scholarships/&amp;sa=D&amp;source=editors&amp;ust=1612735261887000&amp;usg=AFQjCNF27BahFVDaBF1ofzPo6BxMLWYHcA" TargetMode="External"/><Relationship Id="rId6" Type="http://schemas.openxmlformats.org/officeDocument/2006/relationships/hyperlink" Target="https://www.google.com/url?q=https://www.beloit.edu/admission/afford/international/&amp;sa=D&amp;source=editors&amp;ust=1612735261000000&amp;usg=AFQjCNFL508zT_daMBmrcQVaCgyObSsfWg" TargetMode="External"/><Relationship Id="rId23" Type="http://schemas.openxmlformats.org/officeDocument/2006/relationships/hyperlink" Target="https://www.google.com/url?q=https://www.clarku.edu/offices/financial-aid/scholarships/&amp;sa=D&amp;source=editors&amp;ust=1612735261079000&amp;usg=AFQjCNEIJHoSF6wl9uqycfOkCKiCFGa42w" TargetMode="External"/><Relationship Id="rId119" Type="http://schemas.openxmlformats.org/officeDocument/2006/relationships/hyperlink" Target="https://www.google.com/url?q=https://financialaid.tcu.edu/types-of-aid/scholarships/freshman-academic-scholarships.php&amp;sa=D&amp;source=editors&amp;ust=1612735261620000&amp;usg=AFQjCNEu3T-7Oj764zH2Q-uxKOMT8MaNDw" TargetMode="External"/><Relationship Id="rId44" Type="http://schemas.openxmlformats.org/officeDocument/2006/relationships/hyperlink" Target="https://www.google.com/url?q=https://daytonabeach.erau.edu/financial-aid/scholarships&amp;sa=D&amp;source=editors&amp;ust=1612735261174000&amp;usg=AFQjCNEAFb5xll56sGwkEBefFWImXMcukA" TargetMode="External"/><Relationship Id="rId65" Type="http://schemas.openxmlformats.org/officeDocument/2006/relationships/hyperlink" Target="https://www.google.com/url?q=https://www.kettering.edu/undergraduate-admissions/financial-aid/scholarships&amp;sa=D&amp;source=editors&amp;ust=1612735261283000&amp;usg=AFQjCNHt59nDAkQOHRoLMi3XWarvOhorqA" TargetMode="External"/><Relationship Id="rId86" Type="http://schemas.openxmlformats.org/officeDocument/2006/relationships/hyperlink" Target="https://www.google.com/url?q=https://www.oxy.edu/financial-aid/financial-aid-awards/grants-and-scholarships/oxy-grants-and-scholarships&amp;sa=D&amp;source=editors&amp;ust=1612735261457000&amp;usg=AFQjCNFh34gBf_eqFkNYWph-EHyRySTCCQ" TargetMode="External"/><Relationship Id="rId130" Type="http://schemas.openxmlformats.org/officeDocument/2006/relationships/hyperlink" Target="https://www.google.com/url?q=http://www.ofas.uci.edu/content/TypesOfAid.aspx?nav%3D1%26id%3Dregents&amp;sa=D&amp;source=editors&amp;ust=1612735261669000&amp;usg=AFQjCNGPV-Dav38pW1aj07c4rjOerHeHBw" TargetMode="External"/><Relationship Id="rId151" Type="http://schemas.openxmlformats.org/officeDocument/2006/relationships/hyperlink" Target="https://www.google.com/url?q=https://world.ku.edu/scholarships&amp;sa=D&amp;source=editors&amp;ust=1612735261740000&amp;usg=AFQjCNGXcghGrUqVx4GhWJGIWHyMSkEywQ" TargetMode="External"/><Relationship Id="rId172" Type="http://schemas.openxmlformats.org/officeDocument/2006/relationships/hyperlink" Target="https://www.google.com/url?q=https://www.usfca.edu/admission/financial-aid/types-of-aid&amp;sa=D&amp;source=editors&amp;ust=1612735261832000&amp;usg=AFQjCNGqA8jOiPHkJCVXEdXYAWMoeMThOg" TargetMode="External"/><Relationship Id="rId193" Type="http://schemas.openxmlformats.org/officeDocument/2006/relationships/hyperlink" Target="https://www.google.com/url?q=https://www.wheaton.edu/admissions-and-aid/cost-and-aid/undergraduate-students/scholarships-and-aid/new-scholarships/&amp;sa=D&amp;source=editors&amp;ust=1612735261933000&amp;usg=AFQjCNHqsjODoHjFFORH3qXLjfkbgfhQiQ" TargetMode="External"/><Relationship Id="rId13" Type="http://schemas.openxmlformats.org/officeDocument/2006/relationships/hyperlink" Target="https://www.google.com/url?q=https://www.bucknell.edu/PresidentialFellows&amp;sa=D&amp;source=editors&amp;ust=1612735261034000&amp;usg=AFQjCNG9Wl8OvPBf5ohRE0SbEu6g-6RKfw" TargetMode="External"/><Relationship Id="rId109" Type="http://schemas.openxmlformats.org/officeDocument/2006/relationships/hyperlink" Target="https://www.google.com/url?q=https://www.stjohns.edu/admission/scholarships&amp;sa=D&amp;source=editors&amp;ust=1612735261570000&amp;usg=AFQjCNExHPQrf-cZbU-mp9p7W9WUCPWorg" TargetMode="External"/><Relationship Id="rId34" Type="http://schemas.openxmlformats.org/officeDocument/2006/relationships/hyperlink" Target="https://www.google.com/url?q=http://www.lehman.edu/financial-aid/programs.php&amp;sa=D&amp;source=editors&amp;ust=1612735261138000&amp;usg=AFQjCNFMzfmzF2vkgvc14-_t1DBRu02R1w" TargetMode="External"/><Relationship Id="rId50" Type="http://schemas.openxmlformats.org/officeDocument/2006/relationships/hyperlink" Target="https://www.google.com/url?q=http://osfa.gatech.edu/scholarships?field_residency_value%255B%255D%3Dunrestricted&amp;sa=D&amp;source=editors&amp;ust=1612735261213000&amp;usg=AFQjCNGSQy739rX42Y5IC4jZE0ShdDhqOw" TargetMode="External"/><Relationship Id="rId55" Type="http://schemas.openxmlformats.org/officeDocument/2006/relationships/hyperlink" Target="https://www.google.com/url?q=https://www.hws.edu/admissions/merit_based.aspx&amp;sa=D&amp;source=editors&amp;ust=1612735261243000&amp;usg=AFQjCNFXHGlHdUBnLNIauQHgr4wA_-GtSA" TargetMode="External"/><Relationship Id="rId76" Type="http://schemas.openxmlformats.org/officeDocument/2006/relationships/hyperlink" Target="https://www.google.com/url?q=https://admissions.msu.edu/cost-aid/merit-based-aid/freshman/international.aspx&amp;sa=D&amp;source=editors&amp;ust=1612735261329000&amp;usg=AFQjCNESTYLJ65VsnaXbep7TvWWMqWy8_w" TargetMode="External"/><Relationship Id="rId97" Type="http://schemas.openxmlformats.org/officeDocument/2006/relationships/hyperlink" Target="https://www.google.com/url?q=https://www.anselm.edu/financial-aid-new-students&amp;sa=D&amp;source=editors&amp;ust=1612735261519000&amp;usg=AFQjCNGW8-IKb-w4xM9yyvgnNmEO-3nOhQ" TargetMode="External"/><Relationship Id="rId104" Type="http://schemas.openxmlformats.org/officeDocument/2006/relationships/hyperlink" Target="https://www.google.com/url?q=https://www.seattleu.edu/undergraduate-admissions/finances/scholarships/freshmen/&amp;sa=D&amp;source=editors&amp;ust=1612735261548000&amp;usg=AFQjCNF37-i-ucVUIjn3zt8nyO2RA4sDag" TargetMode="External"/><Relationship Id="rId120" Type="http://schemas.openxmlformats.org/officeDocument/2006/relationships/hyperlink" Target="https://www.google.com/url?q=https://www.depts.ttu.edu/scholarships/FreshmanPresidential.php&amp;sa=D&amp;source=editors&amp;ust=1612735261623000&amp;usg=AFQjCNFQmcKcjTdV4hQv1wkQzqqCFmpvyw" TargetMode="External"/><Relationship Id="rId125" Type="http://schemas.openxmlformats.org/officeDocument/2006/relationships/hyperlink" Target="https://www.google.com/url?q=https://www.union.edu/financial-aid-family-financing/types-aid/scholarships-and-grants&amp;sa=D&amp;source=editors&amp;ust=1612735261651000&amp;usg=AFQjCNFecKvlj6Ujo8mRT1qdd1M8OOwH4w" TargetMode="External"/><Relationship Id="rId141" Type="http://schemas.openxmlformats.org/officeDocument/2006/relationships/hyperlink" Target="https://www.google.com/url?q=https://artsandmedia.ucdenver.edu/prospective-students/scholarships&amp;sa=D&amp;source=editors&amp;ust=1612735261703000&amp;usg=AFQjCNG4Dg2HVdYrApD9IV7-UjoMeLPHew" TargetMode="External"/><Relationship Id="rId146" Type="http://schemas.openxmlformats.org/officeDocument/2006/relationships/hyperlink" Target="https://www.google.com/url?q=https://www.hawaii.edu/tuition/scholarships/&amp;sa=D&amp;source=editors&amp;ust=1612735261725000&amp;usg=AFQjCNFvpgU6om4nWBzpv8mzciQBe29h5Q" TargetMode="External"/><Relationship Id="rId167" Type="http://schemas.openxmlformats.org/officeDocument/2006/relationships/hyperlink" Target="https://www.google.com/url?q=https://www.up.edu/iss/international-student-resources/international-student-scholarship.html&amp;sa=D&amp;source=editors&amp;ust=1612735261816000&amp;usg=AFQjCNGmfB17N41BBilyTeNL09CtAFwC5g" TargetMode="External"/><Relationship Id="rId188" Type="http://schemas.openxmlformats.org/officeDocument/2006/relationships/hyperlink" Target="https://www.google.com/url?q=https://financialaid.wsu.edu/international-students/&amp;sa=D&amp;source=editors&amp;ust=1612735261912000&amp;usg=AFQjCNFT4OqbZxHFlMr9H7iuM-fuKyMEHA" TargetMode="External"/><Relationship Id="rId7" Type="http://schemas.openxmlformats.org/officeDocument/2006/relationships/hyperlink" Target="https://www.google.com/url?q=https://www.bennington.edu/admissions-aid/financing-your-education/apply-financial-aid/financial-aid-international&amp;sa=D&amp;source=editors&amp;ust=1612735261003000&amp;usg=AFQjCNHblBv-3PdarMu_2dhjjDk58N731w" TargetMode="External"/><Relationship Id="rId71" Type="http://schemas.openxmlformats.org/officeDocument/2006/relationships/hyperlink" Target="https://www.google.com/url?q=https://www.liu.edu/brooklyn/~/~/link.aspx?_id%3D2A1B2CEB788A4F1FBB439364E2B1C35E%26_z%3Dz&amp;sa=D&amp;source=editors&amp;ust=1612735261306000&amp;usg=AFQjCNFo0AO5P1AjHwAkzoUykhcEeXAdxA" TargetMode="External"/><Relationship Id="rId92" Type="http://schemas.openxmlformats.org/officeDocument/2006/relationships/hyperlink" Target="https://www.google.com/url?q=https://www.rhodes.edu/admission-aid/cost-and-affordability/scholarships-and-fellowships&amp;sa=D&amp;source=editors&amp;ust=1612735261495000&amp;usg=AFQjCNHXaYABrzcz6Owo5-Syy6_PbJ4jcQ" TargetMode="External"/><Relationship Id="rId162" Type="http://schemas.openxmlformats.org/officeDocument/2006/relationships/hyperlink" Target="https://www.google.com/url?q=https://www.unh.edu/financialaid/scholarships-grants%7D&amp;sa=D&amp;source=editors&amp;ust=1612735261784000&amp;usg=AFQjCNGf5TgP-wXc_AUIvGunK_Y2Le84NA" TargetMode="External"/><Relationship Id="rId183" Type="http://schemas.openxmlformats.org/officeDocument/2006/relationships/hyperlink" Target="https://www.google.com/url?q=https://www1.villanova.edu/villanova/enroll/finaid/process/international.html&amp;sa=D&amp;source=editors&amp;ust=1612735261893000&amp;usg=AFQjCNErwKadFM5oLgsxHJ06nrp4pSiYdg" TargetMode="External"/><Relationship Id="rId2" Type="http://schemas.openxmlformats.org/officeDocument/2006/relationships/hyperlink" Target="https://www.google.com/url?q=https://www.american.edu/financialaid/freshman-scholarships.cfm&amp;sa=D&amp;source=editors&amp;ust=1612735260958000&amp;usg=AFQjCNFtFg17FunrK7PmbLAFKddSqSHuIA" TargetMode="External"/><Relationship Id="rId29" Type="http://schemas.openxmlformats.org/officeDocument/2006/relationships/hyperlink" Target="https://www.google.com/url?q=https://cooper.edu/admissions/financial-aid&amp;sa=D&amp;source=editors&amp;ust=1612735261119000&amp;usg=AFQjCNEWO3sYnDfaKXIZ9NV8N0oCDZ78TQ" TargetMode="External"/><Relationship Id="rId24" Type="http://schemas.openxmlformats.org/officeDocument/2006/relationships/hyperlink" Target="https://www.google.com/url?q=https://www.csbsju.edu/admission/finaid/scholarships/meritbased&amp;sa=D&amp;source=editors&amp;ust=1612735261092000&amp;usg=AFQjCNHx21G-S9Af9CSazB44aTHN86UWOg" TargetMode="External"/><Relationship Id="rId40" Type="http://schemas.openxmlformats.org/officeDocument/2006/relationships/hyperlink" Target="https://www.google.com/url?q=https://financialaid.duke.edu/undergraduate-applicants/other-sources-aid%23merit&amp;sa=D&amp;source=editors&amp;ust=1612735261157000&amp;usg=AFQjCNG1m1ognYTuxS6gQoMIMS2Qnh-xlA" TargetMode="External"/><Relationship Id="rId45" Type="http://schemas.openxmlformats.org/officeDocument/2006/relationships/hyperlink" Target="https://www.google.com/url?q=http://www.emory.edu/home/admission/financial-aid/index.html&amp;sa=D&amp;source=editors&amp;ust=1612735261176000&amp;usg=AFQjCNGrQYjc9gS_74ZbfjLdKyUqnemuuQ" TargetMode="External"/><Relationship Id="rId66" Type="http://schemas.openxmlformats.org/officeDocument/2006/relationships/hyperlink" Target="https://www.google.com/url?q=https://www.knox.edu/admission/scholarships&amp;sa=D&amp;source=editors&amp;ust=1612735261286000&amp;usg=AFQjCNHWEf0W_nZ1vox54zQn3653aTFlNg" TargetMode="External"/><Relationship Id="rId87" Type="http://schemas.openxmlformats.org/officeDocument/2006/relationships/hyperlink" Target="https://www.google.com/url?q=https://admissions.oregonstate.edu/international/prices-scholarships/scholarships-international-students/undergraduate-scholarships&amp;sa=D&amp;source=editors&amp;ust=1612735261463000&amp;usg=AFQjCNF0UpIL_ppHlYzCUbt8HkvJ3M32IA" TargetMode="External"/><Relationship Id="rId110" Type="http://schemas.openxmlformats.org/officeDocument/2006/relationships/hyperlink" Target="https://www.google.com/url?q=https://www.stlawu.edu/admissions/merit-scholarships&amp;sa=D&amp;source=editors&amp;ust=1612735261573000&amp;usg=AFQjCNGiuKEk_ixhhTUTthswp5qewqmoyQ" TargetMode="External"/><Relationship Id="rId115" Type="http://schemas.openxmlformats.org/officeDocument/2006/relationships/hyperlink" Target="https://www.google.com/url?q=https://suny.oneonta.edu/cost-aid/scholarships&amp;sa=D&amp;source=editors&amp;ust=1612735261594000&amp;usg=AFQjCNGmUJUzr4F4fO3XxnMuKj5uTfJpXQ" TargetMode="External"/><Relationship Id="rId131" Type="http://schemas.openxmlformats.org/officeDocument/2006/relationships/hyperlink" Target="https://www.google.com/url?q=https://www.math.ucla.edu/ugrad/mums&amp;sa=D&amp;source=editors&amp;ust=1612735261672000&amp;usg=AFQjCNFnch0TTKFm-9ksMuYnyYFf59YOKQ" TargetMode="External"/><Relationship Id="rId136" Type="http://schemas.openxmlformats.org/officeDocument/2006/relationships/hyperlink" Target="https://www.google.com/url?q=https://financialaid.ucsc.edu/index.html&amp;sa=D&amp;source=editors&amp;ust=1612735261688000&amp;usg=AFQjCNHAzn99WQ1C1Cr08NSDmIb1GKmaSA" TargetMode="External"/><Relationship Id="rId157" Type="http://schemas.openxmlformats.org/officeDocument/2006/relationships/hyperlink" Target="https://www.google.com/url?q=https://www.d.umn.edu/undergraduate-admissions/costs-aid/scholarships&amp;sa=D&amp;source=editors&amp;ust=1612735261769000&amp;usg=AFQjCNHzKPcMod2lToYGlf57sv7IHTKYQQ" TargetMode="External"/><Relationship Id="rId178" Type="http://schemas.openxmlformats.org/officeDocument/2006/relationships/hyperlink" Target="https://www.google.com/url?q=https://health.utah.edu/communication-sciences-disorders/students/scholarships.php&amp;sa=D&amp;source=editors&amp;ust=1612735261866000&amp;usg=AFQjCNElNXCRWRpqFXhKpEWktLUyrLZftg" TargetMode="External"/><Relationship Id="rId61" Type="http://schemas.openxmlformats.org/officeDocument/2006/relationships/hyperlink" Target="https://www.google.com/url?q=https://finaid.jhu.edu/undergraduate-aid/types-of-aid/&amp;sa=D&amp;source=editors&amp;ust=1612735261267000&amp;usg=AFQjCNGNKFrRfn1tHPo8LOYgoRRa563FZQ" TargetMode="External"/><Relationship Id="rId82" Type="http://schemas.openxmlformats.org/officeDocument/2006/relationships/hyperlink" Target="https://www.google.com/url?q=https://www.muhlenberg.edu/admissions/costsandopportunities/&amp;sa=D&amp;source=editors&amp;ust=1612735261432000&amp;usg=AFQjCNGQeKHjUxMbotbSi2xtKv6X8YLQWw" TargetMode="External"/><Relationship Id="rId152" Type="http://schemas.openxmlformats.org/officeDocument/2006/relationships/hyperlink" Target="https://www.google.com/url?q=http://international.uky.edu/Apply/Scholarships&amp;sa=D&amp;source=editors&amp;ust=1612735261743000&amp;usg=AFQjCNF-TmX3X82L5HqS5Ea3p08ujdOICQ" TargetMode="External"/><Relationship Id="rId173" Type="http://schemas.openxmlformats.org/officeDocument/2006/relationships/hyperlink" Target="https://www.google.com/url?q=https://www.sc.edu/study/colleges_schools/honors_college/apply/university_scholarships/index.php&amp;sa=D&amp;source=editors&amp;ust=1612735261835000&amp;usg=AFQjCNE04rQZ7Ahtg6Ptf4U2IM-sj-tbXA" TargetMode="External"/><Relationship Id="rId194" Type="http://schemas.openxmlformats.org/officeDocument/2006/relationships/hyperlink" Target="https://www.google.com/url?q=https://www.whitman.edu/admission-and-aid/financial-aid-and-costs&amp;sa=D&amp;source=editors&amp;ust=1612735261937000&amp;usg=AFQjCNGucfRLY-c9ClLYexNgfVCyA6H6UQ" TargetMode="External"/><Relationship Id="rId19" Type="http://schemas.openxmlformats.org/officeDocument/2006/relationships/hyperlink" Target="https://www.google.com/url?q=https://case.edu/admission/tuition-aid/scholarships&amp;sa=D&amp;source=editors&amp;ust=1612735261069000&amp;usg=AFQjCNGeF0Oz0RQ0qbNJhBjgWZvyMw-YtQ" TargetMode="External"/><Relationship Id="rId14" Type="http://schemas.openxmlformats.org/officeDocument/2006/relationships/hyperlink" Target="https://www.google.com/url?q=https://admissions.calpoly.edu/applicants/international/budget.html&amp;sa=D&amp;source=editors&amp;ust=1612735261041000&amp;usg=AFQjCNFg_m-6gd4Jm0jla6ktpOx8yP5vdg" TargetMode="External"/><Relationship Id="rId30" Type="http://schemas.openxmlformats.org/officeDocument/2006/relationships/hyperlink" Target="https://www.google.com/url?q=https://www.creighton.edu/financialaid/typesofaid/creightonscholarships/&amp;sa=D&amp;source=editors&amp;ust=1612735261125000&amp;usg=AFQjCNGw0HyYOf9_lYtfkb2-szMPwE8odA" TargetMode="External"/><Relationship Id="rId35" Type="http://schemas.openxmlformats.org/officeDocument/2006/relationships/hyperlink" Target="https://www.google.com/url?q=https://www.davidson.edu/admission-and-financial-aid/financial-aid&amp;sa=D&amp;source=editors&amp;ust=1612735261144000&amp;usg=AFQjCNF8x97ujifaEqTVlLG0yk9hr4cy_g" TargetMode="External"/><Relationship Id="rId56" Type="http://schemas.openxmlformats.org/officeDocument/2006/relationships/hyperlink" Target="https://www.google.com/url?q=https://www.hofstra.edu/admission/adm_firstyear_scholarship.html&amp;sa=D&amp;source=editors&amp;ust=1612735261246000&amp;usg=AFQjCNEB-fm_htHDBF-_-v6BQ2sQtDtFKg" TargetMode="External"/><Relationship Id="rId77" Type="http://schemas.openxmlformats.org/officeDocument/2006/relationships/hyperlink" Target="https://www.google.com/url?q=https://www.mtu.edu/admissions/tuition/scholarships/&amp;sa=D&amp;source=editors&amp;ust=1612735261334000&amp;usg=AFQjCNGu_KfMywxZSODRsxaYj1OPZXYN_g" TargetMode="External"/><Relationship Id="rId100" Type="http://schemas.openxmlformats.org/officeDocument/2006/relationships/hyperlink" Target="https://www.google.com/url?q=https://go.sdsu.edu/student_affairs/financialaid/sdsuscholarships.aspx&amp;sa=D&amp;source=editors&amp;ust=1612735261529000&amp;usg=AFQjCNFne2QVuxnVk2eH0T2xS4T391UuNg" TargetMode="External"/><Relationship Id="rId105" Type="http://schemas.openxmlformats.org/officeDocument/2006/relationships/hyperlink" Target="https://www.google.com/url?q=https://www.smith.edu/admission-aid/financial-aid/first-year/merit&amp;sa=D&amp;source=editors&amp;ust=1612735261554000&amp;usg=AFQjCNERLX6gzG8whpsAln4VPvkRsoD2dg" TargetMode="External"/><Relationship Id="rId126" Type="http://schemas.openxmlformats.org/officeDocument/2006/relationships/hyperlink" Target="https://www.google.com/url?q=https://www.uab.edu/students/paying-for-college/scholarships/international/uab-international-scholarship&amp;sa=D&amp;source=editors&amp;ust=1612735261654000&amp;usg=AFQjCNGzm7OOuku-DOvj_-1PvB8Ga2XEqg" TargetMode="External"/><Relationship Id="rId147" Type="http://schemas.openxmlformats.org/officeDocument/2006/relationships/hyperlink" Target="https://www.google.com/url?q=http://www.uh.edu/financial/undergraduate/types-aid/scholarships/index.php&amp;sa=D&amp;source=editors&amp;ust=1612735261728000&amp;usg=AFQjCNEUndx7am_ExeFOHcNbwHAbyFxF5A" TargetMode="External"/><Relationship Id="rId168" Type="http://schemas.openxmlformats.org/officeDocument/2006/relationships/hyperlink" Target="https://www.google.com/url?q=https://www.pugetsound.edu/admission/faq/faq-financial-aid-and-scholarships/&amp;sa=D&amp;source=editors&amp;ust=1612735261818000&amp;usg=AFQjCNEJFrqOfZmqQsO8AMhJZy4zBnO_mA" TargetMode="External"/><Relationship Id="rId8" Type="http://schemas.openxmlformats.org/officeDocument/2006/relationships/hyperlink" Target="https://www.google.com/url?q=https://www.bentley.edu/undergraduate/tuition-financial-aid/types-aid&amp;sa=D&amp;source=editors&amp;ust=1612735261006000&amp;usg=AFQjCNE4hkf-kD2AlYqA8q18C88oycr_FQ" TargetMode="External"/><Relationship Id="rId51" Type="http://schemas.openxmlformats.org/officeDocument/2006/relationships/hyperlink" Target="https://www.google.com/url?q=https://admissions.gsu.edu/bachelors-degree/tuition/financial-aid/%23top-academic-scholarships&amp;sa=D&amp;source=editors&amp;ust=1612735261216000&amp;usg=AFQjCNENQNLJH8neBC4XidDithnZT2eaXg" TargetMode="External"/><Relationship Id="rId72" Type="http://schemas.openxmlformats.org/officeDocument/2006/relationships/hyperlink" Target="https://www.google.com/url?q=https://financialaid.lmu.edu/prospectivestudents/scholarships/&amp;sa=D&amp;source=editors&amp;ust=1612735261311000&amp;usg=AFQjCNF5UM0mAQfj6qiar-WNuycD6yz6Lw" TargetMode="External"/><Relationship Id="rId93" Type="http://schemas.openxmlformats.org/officeDocument/2006/relationships/hyperlink" Target="https://www.google.com/url?q=https://www.rit.edu/admissions/aid/merit-based-scholarships%23freshman-merit-based&amp;sa=D&amp;source=editors&amp;ust=1612735261501000&amp;usg=AFQjCNGKh2351saVqPNcFujlOiUr1OJ0Gw" TargetMode="External"/><Relationship Id="rId98" Type="http://schemas.openxmlformats.org/officeDocument/2006/relationships/hyperlink" Target="https://www.google.com/url?q=https://www.sju.edu/scholarships&amp;sa=D&amp;source=editors&amp;ust=1612735261522000&amp;usg=AFQjCNF3wSeiVUgLHyMYlmZvSfGI3dbq-Q" TargetMode="External"/><Relationship Id="rId121" Type="http://schemas.openxmlformats.org/officeDocument/2006/relationships/hyperlink" Target="https://www.google.com/url?q=https://admissions.tcnj.edu/resources-for/scholarshipopportunities/&amp;sa=D&amp;source=editors&amp;ust=1612735261626000&amp;usg=AFQjCNHyAr023bEzpQwZ0660lCMiaa9v1A" TargetMode="External"/><Relationship Id="rId142" Type="http://schemas.openxmlformats.org/officeDocument/2006/relationships/hyperlink" Target="https://www.google.com/url?q=https://admissions.uconn.edu/cost-aid/scholarship&amp;sa=D&amp;source=editors&amp;ust=1612735261706000&amp;usg=AFQjCNHVBS4RGc1AcMpkskhypJ_gzven0A" TargetMode="External"/><Relationship Id="rId163" Type="http://schemas.openxmlformats.org/officeDocument/2006/relationships/hyperlink" Target="https://www.google.com/url?q=https://admissions.uncg.edu/costs-aid/scholarships/&amp;sa=D&amp;source=editors&amp;ust=1612735261797000&amp;usg=AFQjCNExznbQRt7S6lLSSyark_IvNb7ONA" TargetMode="External"/><Relationship Id="rId184" Type="http://schemas.openxmlformats.org/officeDocument/2006/relationships/hyperlink" Target="https://www.google.com/url?q=https://www.vcu.edu/admissions/paying-for-college/scholarships/&amp;sa=D&amp;source=editors&amp;ust=1612735261896000&amp;usg=AFQjCNFoZrRpsLlqEGJqotLL9hQJmZvJmA" TargetMode="External"/><Relationship Id="rId189" Type="http://schemas.openxmlformats.org/officeDocument/2006/relationships/hyperlink" Target="https://www.google.com/url?q=https://admissions.wustl.edu/cost-aid/scholarships/&amp;sa=D&amp;source=editors&amp;ust=1612735261915000&amp;usg=AFQjCNEVJyvUepw443nupC-IZeg-wC_MtA" TargetMode="External"/><Relationship Id="rId3" Type="http://schemas.openxmlformats.org/officeDocument/2006/relationships/hyperlink" Target="https://www.google.com/url?q=https://scholarships.asu.edu/scholarship-search?gpa%3DAll%26acad_level%3D19%26residency%3D58%26acad_load%3D53%26campus%3D14%26college%3DAll%26major%3D%26keys%3D%26order%3Dfield_s_need_based%26sort%3Dasc%26page%3D1&amp;sa=D&amp;source=editors&amp;ust=1612735260964000&amp;usg=AFQjCNHfPt76w5QN0uhNOh2UiLHKXyQ_4A" TargetMode="External"/><Relationship Id="rId25" Type="http://schemas.openxmlformats.org/officeDocument/2006/relationships/hyperlink" Target="https://www.google.com/url?q=https://www.coa.edu/admissions/financial-aid/scholarships/&amp;sa=D&amp;source=editors&amp;ust=1612735261095000&amp;usg=AFQjCNF3rH0NaUOTeKkuocr4_AQKbFwSWg" TargetMode="External"/><Relationship Id="rId46" Type="http://schemas.openxmlformats.org/officeDocument/2006/relationships/hyperlink" Target="https://www.google.com/url?q=https://www.fairfield.edu/undergraduate/financial-aid-and-tuition/scholarships-and-grants/&amp;sa=D&amp;source=editors&amp;ust=1612735261179000&amp;usg=AFQjCNEZeWmKxWncxm9Px_xM-VKZ-HeVOA" TargetMode="External"/><Relationship Id="rId67" Type="http://schemas.openxmlformats.org/officeDocument/2006/relationships/hyperlink" Target="https://www.google.com/url?q=https://admissions.lafayette.edu/scholarships/&amp;sa=D&amp;source=editors&amp;ust=1612735261289000&amp;usg=AFQjCNGuYkZms3DrAYbu993TcfEqRvogVg" TargetMode="External"/><Relationship Id="rId116" Type="http://schemas.openxmlformats.org/officeDocument/2006/relationships/hyperlink" Target="https://www.google.com/url?q=http://scholarships.tamu.edu/FRESHMEN/University-Scholarships&amp;sa=D&amp;source=editors&amp;ust=1612735261610000&amp;usg=AFQjCNFvU7O-qsVf-f4uSoI-uhhf9audQQ" TargetMode="External"/><Relationship Id="rId137" Type="http://schemas.openxmlformats.org/officeDocument/2006/relationships/hyperlink" Target="https://www.google.com/url?q=https://www.ucf.edu/admissions/undergraduate/tuition-aid/&amp;sa=D&amp;source=editors&amp;ust=1612735261691000&amp;usg=AFQjCNHEEC-uPpFz3Hn3KISWaecCWhw2lw" TargetMode="External"/><Relationship Id="rId158" Type="http://schemas.openxmlformats.org/officeDocument/2006/relationships/hyperlink" Target="https://www.google.com/url?q=https://admissions.tc.umn.edu/costsaid/scholarships.html&amp;sa=D&amp;source=editors&amp;ust=1612735261772000&amp;usg=AFQjCNHJXWa6Y4yqwUkkm0EfsZ4yHEsauA" TargetMode="External"/><Relationship Id="rId20" Type="http://schemas.openxmlformats.org/officeDocument/2006/relationships/hyperlink" Target="https://www.google.com/url?q=https://www.centre.edu/scholarships/&amp;sa=D&amp;source=editors&amp;ust=1612735261071000&amp;usg=AFQjCNG2_Sselh6qXAIsylYkRxmOYa5LFw" TargetMode="External"/><Relationship Id="rId41" Type="http://schemas.openxmlformats.org/officeDocument/2006/relationships/hyperlink" Target="https://www.google.com/url?q=http://earlham.edu/admissions/international-admissions/&amp;sa=D&amp;source=editors&amp;ust=1612735261160000&amp;usg=AFQjCNE-41T92t0cC_VJnBqyU504UTm75g" TargetMode="External"/><Relationship Id="rId62" Type="http://schemas.openxmlformats.org/officeDocument/2006/relationships/hyperlink" Target="https://www.google.com/url?q=https://www.kzoo.edu/admission/finaid/&amp;sa=D&amp;source=editors&amp;ust=1612735261269000&amp;usg=AFQjCNHdEuYi7vwkb_fWuqL9bBk65DpaXA" TargetMode="External"/><Relationship Id="rId83" Type="http://schemas.openxmlformats.org/officeDocument/2006/relationships/hyperlink" Target="https://www.google.com/url?q=https://www.njit.edu/admissions/types-financial-aid&amp;sa=D&amp;source=editors&amp;ust=1612735261435000&amp;usg=AFQjCNFlht2JWID06EH782_QFuhUn_YIIQ" TargetMode="External"/><Relationship Id="rId88" Type="http://schemas.openxmlformats.org/officeDocument/2006/relationships/hyperlink" Target="https://www.google.com/url?q=https://www.pace.edu/financial-aid/types-financial-aid/scholarships-grants%23pace1&amp;sa=D&amp;source=editors&amp;ust=1612735261465000&amp;usg=AFQjCNEkobuU33awVitqWESl0N8-ttLUCw" TargetMode="External"/><Relationship Id="rId111" Type="http://schemas.openxmlformats.org/officeDocument/2006/relationships/hyperlink" Target="https://www.google.com/url?q=https://www.sjc.edu/admissions-and-aid/financial-aid/resources/aid-types/scholarships&amp;sa=D&amp;source=editors&amp;ust=1612735261576000&amp;usg=AFQjCNHhePtYbqdtfoYsSdz13rNPA_m6MA" TargetMode="External"/><Relationship Id="rId132" Type="http://schemas.openxmlformats.org/officeDocument/2006/relationships/hyperlink" Target="https://www.google.com/url?q=https://ucmerced.academicworks.com/&amp;sa=D&amp;source=editors&amp;ust=1612735261676000&amp;usg=AFQjCNGzvZPtrp7SC3akh8bKQp-4E0IU4g" TargetMode="External"/><Relationship Id="rId153" Type="http://schemas.openxmlformats.org/officeDocument/2006/relationships/hyperlink" Target="https://www.google.com/url?q=https://scholarships.umbc.edu/freshmen/&amp;sa=D&amp;source=editors&amp;ust=1612735261747000&amp;usg=AFQjCNFvCLctSRp2LZmBtDN_14Ph7qYQ2g" TargetMode="External"/><Relationship Id="rId174" Type="http://schemas.openxmlformats.org/officeDocument/2006/relationships/hyperlink" Target="https://www.google.com/url?q=http://www.usfsm.edu/admissions/scholarships-and-financial-aid/international-scolarships.aspx&amp;sa=D&amp;source=editors&amp;ust=1612735261838000&amp;usg=AFQjCNECjEp-HCp6dMG3eiQHXx24XJrb9Q" TargetMode="External"/><Relationship Id="rId179" Type="http://schemas.openxmlformats.org/officeDocument/2006/relationships/hyperlink" Target="https://www.google.com/url?q=https://www.admissions.wisc.edu/kmsp/&amp;sa=D&amp;source=editors&amp;ust=1612735261877000&amp;usg=AFQjCNFOu1d8Hn1VlqRvmwXVaVKJscSybg" TargetMode="External"/><Relationship Id="rId195" Type="http://schemas.openxmlformats.org/officeDocument/2006/relationships/hyperlink" Target="https://www.google.com/url?q=https://www.wpi.edu/admissions/tuition-aid/types-of-aid/scholarships-grants/wpi-merit&amp;sa=D&amp;source=editors&amp;ust=1612735261946000&amp;usg=AFQjCNEMT_xZaiobJoOJOxleS0NTmi2iPA" TargetMode="External"/><Relationship Id="rId190" Type="http://schemas.openxmlformats.org/officeDocument/2006/relationships/hyperlink" Target="https://www.google.com/url?q=https://wayne.edu/scholarships/international/&amp;sa=D&amp;source=editors&amp;ust=1612735261919000&amp;usg=AFQjCNEEDaVS_1iPR2LM17ZR1no7FLVt2A" TargetMode="External"/><Relationship Id="rId15" Type="http://schemas.openxmlformats.org/officeDocument/2006/relationships/hyperlink" Target="https://www.google.com/url?q=http://www.fullerton.edu/financialaid/general/scholarships.php&amp;sa=D&amp;source=editors&amp;ust=1612735261046000&amp;usg=AFQjCNGe2f5EqeSYknI2BnlUEqrT6vZIxQ" TargetMode="External"/><Relationship Id="rId36" Type="http://schemas.openxmlformats.org/officeDocument/2006/relationships/hyperlink" Target="https://www.google.com/url?q=https://denison.edu/campus/admission&amp;sa=D&amp;source=editors&amp;ust=1612735261146000&amp;usg=AFQjCNG4BmooTjUfqcavWdwCy5kMDZB1cQ" TargetMode="External"/><Relationship Id="rId57" Type="http://schemas.openxmlformats.org/officeDocument/2006/relationships/hyperlink" Target="https://www.google.com/url?q=https://admissions.iit.edu/undergraduate/finances/international-student-finances-and-scholarships&amp;sa=D&amp;source=editors&amp;ust=1612735261251000&amp;usg=AFQjCNGxMBrsKIYrHdU9UGI819NyL40Wrg" TargetMode="External"/><Relationship Id="rId106" Type="http://schemas.openxmlformats.org/officeDocument/2006/relationships/hyperlink" Target="https://www.google.com/url?q=http://www.soka.edu/admission_aid/Financial_Aid/default.aspx&amp;sa=D&amp;source=editors&amp;ust=1612735261557000&amp;usg=AFQjCNGal_AHEDm-B9cosGVGH1SiOwxK9w" TargetMode="External"/><Relationship Id="rId127" Type="http://schemas.openxmlformats.org/officeDocument/2006/relationships/hyperlink" Target="https://www.google.com/url?q=https://admissions.arizona.edu/cost-aid/international/scholarships-loans&amp;sa=D&amp;source=editors&amp;ust=1612735261658000&amp;usg=AFQjCNEMds727UGQe0fbUE2LF-EBFa9jiQ" TargetMode="External"/><Relationship Id="rId10" Type="http://schemas.openxmlformats.org/officeDocument/2006/relationships/hyperlink" Target="https://www.google.com/url?q=http://www.bu.edu/admissions/apply/tuition-aid-scholarships/scholarships/trustee/&amp;sa=D&amp;source=editors&amp;ust=1612735261016000&amp;usg=AFQjCNEBQ_ymXxk69whY5Y14JDQiEDDXBw" TargetMode="External"/><Relationship Id="rId31" Type="http://schemas.openxmlformats.org/officeDocument/2006/relationships/hyperlink" Target="https://www.google.com/url?q=https://www.baruch.cuny.edu/undergrad/financialAid.html&amp;sa=D&amp;source=editors&amp;ust=1612735261128000&amp;usg=AFQjCNGn3qGlvpJgqHn8V_mlPk90HnFceA" TargetMode="External"/><Relationship Id="rId52" Type="http://schemas.openxmlformats.org/officeDocument/2006/relationships/hyperlink" Target="https://www.google.com/url?q=https://www.gettysburg.edu/admissions-aid/financial-aid-options/scholarships&amp;sa=D&amp;source=editors&amp;ust=1612735261218000&amp;usg=AFQjCNFSwabhfWtpOR0A62bFTYTrg-sKpw" TargetMode="External"/><Relationship Id="rId73" Type="http://schemas.openxmlformats.org/officeDocument/2006/relationships/hyperlink" Target="https://www.google.com/url?q=https://www.luther.edu/admissions/financial-aid/scholarships/&amp;sa=D&amp;source=editors&amp;ust=1612735261315000&amp;usg=AFQjCNGYtbj9sgxZEZD0nJdcEMMev3cv0w" TargetMode="External"/><Relationship Id="rId78" Type="http://schemas.openxmlformats.org/officeDocument/2006/relationships/hyperlink" Target="https://www.google.com/url?q=https://www.sfa.msstate.edu/types-of-aid/&amp;sa=D&amp;source=editors&amp;ust=1612735261340000&amp;usg=AFQjCNHlgzY7wDo7XQbojNE8qSLGI_69lA" TargetMode="External"/><Relationship Id="rId94" Type="http://schemas.openxmlformats.org/officeDocument/2006/relationships/hyperlink" Target="https://www.google.com/url?q=https://www.rockhurst.edu/admissions/international&amp;sa=D&amp;source=editors&amp;ust=1612735261504000&amp;usg=AFQjCNH9Qcp7Ouzt09C_R_CqnyfpABJMvQ" TargetMode="External"/><Relationship Id="rId99" Type="http://schemas.openxmlformats.org/officeDocument/2006/relationships/hyperlink" Target="https://www.google.com/url?q=http://www.slu.edu/financial-aid/types-of-aid/scholarships.php&amp;sa=D&amp;source=editors&amp;ust=1612735261526000&amp;usg=AFQjCNExhWXgXNNYG1IAyFqt1XkDwQUmGw" TargetMode="External"/><Relationship Id="rId101" Type="http://schemas.openxmlformats.org/officeDocument/2006/relationships/hyperlink" Target="https://www.google.com/url?q=http://www.sjsu.edu/faso/Types_AID/&amp;sa=D&amp;source=editors&amp;ust=1612735261535000&amp;usg=AFQjCNEfBTRDOPKsdPlK8Qn1pqivpL0MPw" TargetMode="External"/><Relationship Id="rId122" Type="http://schemas.openxmlformats.org/officeDocument/2006/relationships/hyperlink" Target="https://www.google.com/url?q=https://www.newschool.edu/tuition-fees-billing/current-tuition/&amp;sa=D&amp;source=editors&amp;ust=1612735261632000&amp;usg=AFQjCNG4MEk1dmpZ7cBmMMU1FBrGvOlR5w" TargetMode="External"/><Relationship Id="rId143" Type="http://schemas.openxmlformats.org/officeDocument/2006/relationships/hyperlink" Target="https://www.google.com/url?q=https://udayton.edu/affordability/undergraduate/financial-aid/types-of-aid/scholarships.php&amp;sa=D&amp;source=editors&amp;ust=1612735261709000&amp;usg=AFQjCNFDnveUEjhhQCYMa-EKW3mqJrUQZg" TargetMode="External"/><Relationship Id="rId148" Type="http://schemas.openxmlformats.org/officeDocument/2006/relationships/hyperlink" Target="https://www.google.com/url?q=https://studyabroad.uic.edu/merit-based/&amp;sa=D&amp;source=editors&amp;ust=1612735261731000&amp;usg=AFQjCNFIJbQkWEFo1WWeoACjEq7y0YU_LA" TargetMode="External"/><Relationship Id="rId164" Type="http://schemas.openxmlformats.org/officeDocument/2006/relationships/hyperlink" Target="https://www.google.com/url?q=https://financialaid.nd.edu/prospective-students/applying/international-students/&amp;sa=D&amp;source=editors&amp;ust=1612735261800000&amp;usg=AFQjCNGvNnHV6EnOZWaP1dTzT9DHh34-Lw" TargetMode="External"/><Relationship Id="rId169" Type="http://schemas.openxmlformats.org/officeDocument/2006/relationships/hyperlink" Target="https://www.google.com/url?q=https://financialaid.richmond.edu/prospective/merit-based/scholarships.html&amp;sa=D&amp;source=editors&amp;ust=1612735261821000&amp;usg=AFQjCNH0GkkBb7WO8cf0ZLu74Ux0QVWozw" TargetMode="External"/><Relationship Id="rId185" Type="http://schemas.openxmlformats.org/officeDocument/2006/relationships/hyperlink" Target="https://www.google.com/url?q=https://www.wabash.edu/admissions/finances/sources&amp;sa=D&amp;source=editors&amp;ust=1612735261903000&amp;usg=AFQjCNHm-sNFZbyQlJsNkyqAa7zx02OtjA" TargetMode="External"/><Relationship Id="rId4" Type="http://schemas.openxmlformats.org/officeDocument/2006/relationships/hyperlink" Target="https://www.google.com/url?q=http://www.babson.edu/admission/tuition-aid/undergraduate/financial-aid/international-students/Pages/default.aspx&amp;sa=D&amp;source=editors&amp;ust=1612735260973000&amp;usg=AFQjCNGbFZQu1NEVfnNEEGTXjmY4zK-G7A" TargetMode="External"/><Relationship Id="rId9" Type="http://schemas.openxmlformats.org/officeDocument/2006/relationships/hyperlink" Target="https://www.google.com/url?q=https://globaleducation.boisestate.edu/international/financial-information-and-scholarships/undergraduate-scholarships/&amp;sa=D&amp;source=editors&amp;ust=1612735261011000&amp;usg=AFQjCNFG086-dNaGMsoyvPrhGebKZPrybQ" TargetMode="External"/><Relationship Id="rId180" Type="http://schemas.openxmlformats.org/officeDocument/2006/relationships/hyperlink" Target="https://www.google.com/url?q=https://www.utica.edu/tuition-and-financial-aid/understanding-financial-aid/college-scholarships&amp;sa=D&amp;source=editors&amp;ust=1612735261882000&amp;usg=AFQjCNEipJO_nQVEgmwd05jer6J--53j4A" TargetMode="External"/><Relationship Id="rId26" Type="http://schemas.openxmlformats.org/officeDocument/2006/relationships/hyperlink" Target="https://www.google.com/url?q=https://www.holycross.edu/how-aid-works/scholarships-grants&amp;sa=D&amp;source=editors&amp;ust=1612735261099000&amp;usg=AFQjCNF-DkSvYudIlNb02enrOF4-wmtwjQ" TargetMode="External"/><Relationship Id="rId47" Type="http://schemas.openxmlformats.org/officeDocument/2006/relationships/hyperlink" Target="https://www.google.com/url?q=https://onestop.fiu.edu/financial-aid/scholarship-information/index.html&amp;sa=D&amp;source=editors&amp;ust=1612735261182000&amp;usg=AFQjCNHR47darSIe1LCm0xMK_X3v_t_uNA" TargetMode="External"/><Relationship Id="rId68" Type="http://schemas.openxmlformats.org/officeDocument/2006/relationships/hyperlink" Target="https://www.google.com/url?q=https://www.lawrence.edu/admissions/afford/scholarships/international_scholarships&amp;sa=D&amp;source=editors&amp;ust=1612735261292000&amp;usg=AFQjCNFaYhZgH5gjovD50ZwvXCmRkQOfrw" TargetMode="External"/><Relationship Id="rId89" Type="http://schemas.openxmlformats.org/officeDocument/2006/relationships/hyperlink" Target="https://www.google.com/url?q=https://www.pitzer.edu/financial-aid/apply/international-applicants/&amp;sa=D&amp;source=editors&amp;ust=1612735261475000&amp;usg=AFQjCNHjeJ6VHFr2VZhXU8rJmNNI2wraSA" TargetMode="External"/><Relationship Id="rId112" Type="http://schemas.openxmlformats.org/officeDocument/2006/relationships/hyperlink" Target="https://www.google.com/url?q=https://www.sjc.edu/admissions-and-aid/financial-aid/resources/aid-types/scholarships&amp;sa=D&amp;source=editors&amp;ust=1612735261578000&amp;usg=AFQjCNE0Z8d7wPAJK96bb01OZQifZKaPwg" TargetMode="External"/><Relationship Id="rId133" Type="http://schemas.openxmlformats.org/officeDocument/2006/relationships/hyperlink" Target="https://www.google.com/url?q=https://admissions.ucr.edu/international%23cost&amp;sa=D&amp;source=editors&amp;ust=1612735261679000&amp;usg=AFQjCNEj9omwWqHFdNq5BybBUi1i9HHYfA" TargetMode="External"/><Relationship Id="rId154" Type="http://schemas.openxmlformats.org/officeDocument/2006/relationships/hyperlink" Target="https://www.google.com/url?q=https://www.umass.edu/umfa/undergraduates/types-aid&amp;sa=D&amp;source=editors&amp;ust=1612735261753000&amp;usg=AFQjCNExgRI-nMrJzV95ikGyt5oa008J6Q" TargetMode="External"/><Relationship Id="rId175" Type="http://schemas.openxmlformats.org/officeDocument/2006/relationships/hyperlink" Target="https://www.google.com/url?q=https://priceschool.usc.edu/students/financial-aid/masters-opportunities/&amp;sa=D&amp;source=editors&amp;ust=1612735261841000&amp;usg=AFQjCNFErbbeoLNq2ej0sGEDwz-pl0UvTg" TargetMode="External"/><Relationship Id="rId196" Type="http://schemas.openxmlformats.org/officeDocument/2006/relationships/table" Target="../tables/table9.xml"/><Relationship Id="rId16" Type="http://schemas.openxmlformats.org/officeDocument/2006/relationships/hyperlink" Target="https://www.google.com/url?q=https://csulb.financialaidtv.com/&amp;sa=D&amp;source=editors&amp;ust=1612735261048000&amp;usg=AFQjCNGpv2ZsjRKQqXAxB8orJdx4TtImiQ" TargetMode="External"/><Relationship Id="rId37" Type="http://schemas.openxmlformats.org/officeDocument/2006/relationships/hyperlink" Target="https://www.google.com/url?q=https://www.depauw.edu/offices/financialaid/types/scholarships-grants/&amp;sa=D&amp;source=editors&amp;ust=1612735261148000&amp;usg=AFQjCNFGLRDSMXteh-TqY67Q6UXNbcX4aA" TargetMode="External"/><Relationship Id="rId58" Type="http://schemas.openxmlformats.org/officeDocument/2006/relationships/hyperlink" Target="https://www.google.com/url?q=https://studentcentral.iupui.edu/funding/scholarships/iupui-scholarships.html?tuition_status%3Dinternational%26tuition_residency%3DoutOfState&amp;sa=D&amp;source=editors&amp;ust=1612735261254000&amp;usg=AFQjCNHC3zGPsf1Z94K33xbjjcvOgUodSg" TargetMode="External"/><Relationship Id="rId79" Type="http://schemas.openxmlformats.org/officeDocument/2006/relationships/hyperlink" Target="https://www.google.com/url?q=https://www.montclair.edu/red-hawk-central/paying-for-college/scholarships/&amp;sa=D&amp;source=editors&amp;ust=1612735261423000&amp;usg=AFQjCNGkoSxiHznsMd7Rpn0th3z1AzFKmw" TargetMode="External"/><Relationship Id="rId102" Type="http://schemas.openxmlformats.org/officeDocument/2006/relationships/hyperlink" Target="https://www.google.com/url?q=https://www.scu.edu/financialaid/types-of-aid/scholarships-and-grants/&amp;sa=D&amp;source=editors&amp;ust=1612735261538000&amp;usg=AFQjCNF_6-hsfJW9tHZ6qlqw96Yaxz1p2w" TargetMode="External"/><Relationship Id="rId123" Type="http://schemas.openxmlformats.org/officeDocument/2006/relationships/hyperlink" Target="https://www.google.com/url?q=https://www.towson.edu/admissions/financialaid/programs/scholarships/international.html&amp;sa=D&amp;source=editors&amp;ust=1612735261635000&amp;usg=AFQjCNGn2_iwXAfgZequp8uI1qD8skAeDw" TargetMode="External"/><Relationship Id="rId144" Type="http://schemas.openxmlformats.org/officeDocument/2006/relationships/hyperlink" Target="https://www.google.com/url?q=https://www.udel.edu/apply/undergraduate-admissions/financing-your-degree/&amp;sa=D&amp;source=editors&amp;ust=1612735261713000&amp;usg=AFQjCNEGiXSm5gebhB8z2p6sJi0apSN8pA" TargetMode="External"/><Relationship Id="rId90" Type="http://schemas.openxmlformats.org/officeDocument/2006/relationships/hyperlink" Target="https://www.google.com/url?q=https://financial-aid.providence.edu/institutional-merit-based/&amp;sa=D&amp;source=editors&amp;ust=1612735261482000&amp;usg=AFQjCNECPCmY1P3gNPDoFuHqEltKdxVqFw" TargetMode="External"/><Relationship Id="rId165" Type="http://schemas.openxmlformats.org/officeDocument/2006/relationships/hyperlink" Target="https://www.google.com/url?q=http://www.ou.edu/admissions/affordability/scholarships&amp;sa=D&amp;source=editors&amp;ust=1612735261803000&amp;usg=AFQjCNFx9_Wbj_s-V4ubtM1XJBMd0xN27w" TargetMode="External"/><Relationship Id="rId186" Type="http://schemas.openxmlformats.org/officeDocument/2006/relationships/hyperlink" Target="https://www.google.com/url?q=http://financialaid.wfu.edu/merit/university-scholarship-programs/&amp;sa=D&amp;source=editors&amp;ust=1612735261906000&amp;usg=AFQjCNH4wKvr98k1SRyO3MqVg7rcVWv9PA" TargetMode="External"/><Relationship Id="rId27" Type="http://schemas.openxmlformats.org/officeDocument/2006/relationships/hyperlink" Target="https://www.google.com/url?q=https://www.coloradocollege.edu/admission/financialaid/&amp;sa=D&amp;source=editors&amp;ust=1612735261104000&amp;usg=AFQjCNES3dI1EKy7FY_agVm8Kt7T0i2rrA" TargetMode="External"/><Relationship Id="rId48" Type="http://schemas.openxmlformats.org/officeDocument/2006/relationships/hyperlink" Target="https://www.google.com/url?q=http://www.olin.edu/admission/costs-financial-aid/&amp;sa=D&amp;source=editors&amp;ust=1612735261198000&amp;usg=AFQjCNGotm9GkmfnMVjKrnzxnqvJ20Ou_A" TargetMode="External"/><Relationship Id="rId69" Type="http://schemas.openxmlformats.org/officeDocument/2006/relationships/hyperlink" Target="https://www.google.com/url?q=https://www.lclark.edu/offices/financial_aid/merit_scholarships/&amp;sa=D&amp;source=editors&amp;ust=1612735261298000&amp;usg=AFQjCNG9KIQlbFHvyIDUg1RwBwcGIKvDWA" TargetMode="External"/><Relationship Id="rId113" Type="http://schemas.openxmlformats.org/officeDocument/2006/relationships/hyperlink" Target="https://www.google.com/url?q=https://www.stonybrook.edu/commcms/finaid/undergraduate/types_of_aid/enter_freshman_scholar.php?accordion%3Dpanel-d11e145&amp;sa=D&amp;source=editors&amp;ust=1612735261588000&amp;usg=AFQjCNFk6yH-9tcztv3U01WZFs94hSQc8g" TargetMode="External"/><Relationship Id="rId134" Type="http://schemas.openxmlformats.org/officeDocument/2006/relationships/hyperlink" Target="https://www.google.com/url?q=https://fas.ucsd.edu/types/scholarships/regents-scholarships-for-entering-freshmen.html&amp;sa=D&amp;source=editors&amp;ust=1612735261682000&amp;usg=AFQjCNErJgbJliWgtSnNHJ942khCHIecBA" TargetMode="External"/><Relationship Id="rId80" Type="http://schemas.openxmlformats.org/officeDocument/2006/relationships/hyperlink" Target="https://www.google.com/url?q=https://www.morehouse.edu/financialaid/links/guide.html&amp;sa=D&amp;source=editors&amp;ust=1612735261426000&amp;usg=AFQjCNE8EZX9uX9bXBAZ3wwILkwScMpWGA" TargetMode="External"/><Relationship Id="rId155" Type="http://schemas.openxmlformats.org/officeDocument/2006/relationships/hyperlink" Target="https://www.google.com/url?q=https://finaid.umb.edu/freshman-student-aid/scholarships&amp;sa=D&amp;source=editors&amp;ust=1612735261756000&amp;usg=AFQjCNGsKO6ks5rEzcuV2YRQQp_8YEJGQg" TargetMode="External"/><Relationship Id="rId176" Type="http://schemas.openxmlformats.org/officeDocument/2006/relationships/hyperlink" Target="https://www.google.com/url?q=https://www.uta.edu/fao/scholarships/national-merit.php&amp;sa=D&amp;source=editors&amp;ust=1612735261850000&amp;usg=AFQjCNEIgu2iUqJDStn7KoFAeO2Mv6CtkA" TargetMode="External"/><Relationship Id="rId17" Type="http://schemas.openxmlformats.org/officeDocument/2006/relationships/hyperlink" Target="https://www.google.com/url?q=http://www.calstatela.edu/financialaid/scholarships&amp;sa=D&amp;source=editors&amp;ust=1612735261051000&amp;usg=AFQjCNFRzGmSGSL5qgfirNQQemsnvwqOGA" TargetMode="External"/><Relationship Id="rId38" Type="http://schemas.openxmlformats.org/officeDocument/2006/relationships/hyperlink" Target="https://www.google.com/url?q=https://www.dickinson.edu/info/20259/grants_and_scholarships&amp;sa=D&amp;source=editors&amp;ust=1612735261152000&amp;usg=AFQjCNFBcCzZ2U1FIBojpE5GMvNGovYA5Q" TargetMode="External"/><Relationship Id="rId59" Type="http://schemas.openxmlformats.org/officeDocument/2006/relationships/hyperlink" Target="https://www.google.com/url?q=https://www.financialaid.iastate.edu/scholarships/&amp;sa=D&amp;source=editors&amp;ust=1612735261259000&amp;usg=AFQjCNGum2d35P1AopawBFB14SSHvGPrAA" TargetMode="External"/><Relationship Id="rId103" Type="http://schemas.openxmlformats.org/officeDocument/2006/relationships/hyperlink" Target="https://www.google.com/url?q=https://www.sarahlawrence.edu/financial-aid/undergraduate/international-applicants.html&amp;sa=D&amp;source=editors&amp;ust=1612735261541000&amp;usg=AFQjCNGxHN2dz6OjJUPEx0LFEJHAqsCceA" TargetMode="External"/><Relationship Id="rId124" Type="http://schemas.openxmlformats.org/officeDocument/2006/relationships/hyperlink" Target="https://www.google.com/url?q=https://inside.trinity.edu/student-financial-services/types-aid/scholarships&amp;sa=D&amp;source=editors&amp;ust=1612735261642000&amp;usg=AFQjCNG9yRVUeKgWml-6sGJJcdBjGJ7H6w" TargetMode="External"/><Relationship Id="rId70" Type="http://schemas.openxmlformats.org/officeDocument/2006/relationships/hyperlink" Target="https://www.google.com/url?q=https://www.lindenwood.edu/admissions/student-financial-services/scholarships-grants/&amp;sa=D&amp;source=editors&amp;ust=1612735261301000&amp;usg=AFQjCNGq48eOWgySoskYEdXZL_7a13oIWA" TargetMode="External"/><Relationship Id="rId91" Type="http://schemas.openxmlformats.org/officeDocument/2006/relationships/hyperlink" Target="https://www.google.com/url?q=https://www.qu.edu/admissions/undergraduate/tuition-financial-aid/scholarships.html&amp;sa=D&amp;source=editors&amp;ust=1612735261486000&amp;usg=AFQjCNFg4rULkiO3YPyqVo8QweRkKtT1Dg" TargetMode="External"/><Relationship Id="rId145" Type="http://schemas.openxmlformats.org/officeDocument/2006/relationships/hyperlink" Target="https://www.google.com/url?q=https://www.admissions.uga.edu/afford/scholarships/&amp;sa=D&amp;source=editors&amp;ust=1612735261722000&amp;usg=AFQjCNFZnPf6Qjw0TQfywOpkLpKD2exgag" TargetMode="External"/><Relationship Id="rId166" Type="http://schemas.openxmlformats.org/officeDocument/2006/relationships/hyperlink" Target="https://www.google.com/url?q=https://geo.uoregon.edu/scholarships/academic-merit/anders-uhrskov-leadership-merit-based-scholarships&amp;sa=D&amp;source=editors&amp;ust=1612735261807000&amp;usg=AFQjCNFxqZ0xa1synLgC9pafLXpfD2r68w" TargetMode="External"/><Relationship Id="rId187" Type="http://schemas.openxmlformats.org/officeDocument/2006/relationships/hyperlink" Target="https://www.google.com/url?q=https://www.wlu.edu/financial-aid/types-of-aid/aid-for-international-students&amp;sa=D&amp;source=editors&amp;ust=1612735261909000&amp;usg=AFQjCNFJFdDOhGNTTm3LuppQ9nMW102VWw" TargetMode="External"/><Relationship Id="rId1" Type="http://schemas.openxmlformats.org/officeDocument/2006/relationships/hyperlink" Target="https://www.google.com/url?q=https://agnesscott.edu/admission/financial-aid/agnes-scott-scholarships.html&amp;sa=D&amp;source=editors&amp;ust=1612735260954000&amp;usg=AFQjCNG5cRItDDdqm9rcXrmJCDE99W_QKw" TargetMode="External"/><Relationship Id="rId28" Type="http://schemas.openxmlformats.org/officeDocument/2006/relationships/hyperlink" Target="https://www.google.com/url?q=https://financialaid.colostate.edu/scholarships-for-entering-non-resident-freshman/&amp;sa=D&amp;source=editors&amp;ust=1612735261110000&amp;usg=AFQjCNEFfF_8fOi9l4xw-ychYuNqYR_Eyw" TargetMode="External"/><Relationship Id="rId49" Type="http://schemas.openxmlformats.org/officeDocument/2006/relationships/hyperlink" Target="https://www.google.com/url?q=https://undergraduate.admissions.gwu.edu/scholarships&amp;sa=D&amp;source=editors&amp;ust=1612735261207000&amp;usg=AFQjCNFnNhR4ZRYNEGQHQ2TvN6qAyA_fOA" TargetMode="External"/><Relationship Id="rId114" Type="http://schemas.openxmlformats.org/officeDocument/2006/relationships/hyperlink" Target="https://www.google.com/url?q=https://www.binghamton.edu/financial-aid/types-of-aid/scholarships/index.html&amp;sa=D&amp;source=editors&amp;ust=1612735261591000&amp;usg=AFQjCNGI2x__jjmRFCn4mwjBpzngJmyY7g" TargetMode="External"/><Relationship Id="rId60" Type="http://schemas.openxmlformats.org/officeDocument/2006/relationships/hyperlink" Target="https://www.google.com/url?q=https://www.jmu.edu/financialaid/learn/glossary.shtml%23Set-2-A-centennialscholarship&amp;sa=D&amp;source=editors&amp;ust=1612735261264000&amp;usg=AFQjCNH3R9W9zfGWV3f8r2hvVqLrGwUNKA" TargetMode="External"/><Relationship Id="rId81" Type="http://schemas.openxmlformats.org/officeDocument/2006/relationships/hyperlink" Target="https://www.google.com/url?q=https://www.mtholyoke.edu/admission/merit&amp;sa=D&amp;source=editors&amp;ust=1612735261429000&amp;usg=AFQjCNEiBnQ4viKnCMX-GirU_3LPgVFfrw" TargetMode="External"/><Relationship Id="rId135" Type="http://schemas.openxmlformats.org/officeDocument/2006/relationships/hyperlink" Target="https://www.google.com/url?q=https://www.finaid.ucsb.edu/scholarships&amp;sa=D&amp;source=editors&amp;ust=1612735261685000&amp;usg=AFQjCNE4jGv8gzUWGQwOkbxcsKtMq1NDPg" TargetMode="External"/><Relationship Id="rId156" Type="http://schemas.openxmlformats.org/officeDocument/2006/relationships/hyperlink" Target="https://www.google.com/url?q=https://admissions.miami.edu/undergraduate/financial-aid/scholarships/stamps/index.html&amp;sa=D&amp;source=editors&amp;ust=1612735261760000&amp;usg=AFQjCNF_DJCDEotAlhwCIyemJ9UGqFdFbg" TargetMode="External"/><Relationship Id="rId177" Type="http://schemas.openxmlformats.org/officeDocument/2006/relationships/hyperlink" Target="https://www.google.com/url?q=https://finaid.utexas.edu/types-of-aid/scholarships/&amp;sa=D&amp;source=editors&amp;ust=1612735261853000&amp;usg=AFQjCNHfM2MFUsCATxyzRtRZDUwX5kv5Sw" TargetMode="External"/><Relationship Id="rId18" Type="http://schemas.openxmlformats.org/officeDocument/2006/relationships/hyperlink" Target="https://www.google.com/url?q=https://calvin.edu/offices-services/financial-aid/types/scholarships/academic-scholarships/&amp;sa=D&amp;source=editors&amp;ust=1612735261060000&amp;usg=AFQjCNEakFvkyoXzoj-4INNZmnsAtG4RNg" TargetMode="External"/><Relationship Id="rId39" Type="http://schemas.openxmlformats.org/officeDocument/2006/relationships/hyperlink" Target="https://www.google.com/url?q=https://www.drake.edu/finaid/scholarships/&amp;sa=D&amp;source=editors&amp;ust=1612735261155000&amp;usg=AFQjCNHOfRLmtFmR2QQymCDXG9XYJFzpfg" TargetMode="External"/></Relationships>
</file>

<file path=xl/worksheets/_rels/sheet14.xml.rels><?xml version="1.0" encoding="UTF-8" standalone="yes"?>
<Relationships xmlns="http://schemas.openxmlformats.org/package/2006/relationships"><Relationship Id="rId117" Type="http://schemas.openxmlformats.org/officeDocument/2006/relationships/hyperlink" Target="https://www.google.com/url?q=https://sfs.temple.edu/financial-aid-types/scholarships/new-incoming-students&amp;sa=D&amp;source=editors&amp;ust=1612735261613000&amp;usg=AFQjCNGE7LBALjP03sxVCEDLWoJ8ybc7vg" TargetMode="External"/><Relationship Id="rId21" Type="http://schemas.openxmlformats.org/officeDocument/2006/relationships/hyperlink" Target="https://www.google.com/url?q=https://www.chapman.edu/admission/undergraduate/international-students/index.aspx&amp;sa=D&amp;source=editors&amp;ust=1612735261074000&amp;usg=AFQjCNHsSithHqC1cWWI0HG8abJlprvGVQ" TargetMode="External"/><Relationship Id="rId42" Type="http://schemas.openxmlformats.org/officeDocument/2006/relationships/hyperlink" Target="https://www.google.com/url?q=https://www.emich.edu/admissions/international/costs-scholarships/index.php&amp;sa=D&amp;source=editors&amp;ust=1612735261162000&amp;usg=AFQjCNEk42ugpFVtIsm-kOqsEGXxmo5IZg" TargetMode="External"/><Relationship Id="rId63" Type="http://schemas.openxmlformats.org/officeDocument/2006/relationships/hyperlink" Target="https://www.google.com/url?q=http://scholarships.kennesaw.edu&amp;sa=D&amp;source=editors&amp;ust=1612735261276000&amp;usg=AFQjCNEUnmf_di73Dcb8c06j6EWkJbS8JA" TargetMode="External"/><Relationship Id="rId84" Type="http://schemas.openxmlformats.org/officeDocument/2006/relationships/hyperlink" Target="https://www.google.com/url?q=https://www.nyit.edu/admissions/scholarships_grants/?utm_source%3Dnyitsearch%26utm_medium%3Dlink%26utm_campaign%3Dkeymatch%26utm_term%3Dmerit%2520based%2520scholarship&amp;sa=D&amp;source=editors&amp;ust=1612735261438000&amp;usg=AFQjCNHd8pieQUb-Y9aAxVHtxlezIF10vQ" TargetMode="External"/><Relationship Id="rId138" Type="http://schemas.openxmlformats.org/officeDocument/2006/relationships/hyperlink" Target="https://www.google.com/url?q=https://collegeadmissions.uchicago.edu/cost-aid/scholarships/merit-scholarships&amp;sa=D&amp;source=editors&amp;ust=1612735261694000&amp;usg=AFQjCNEqpd4QPSOXSfnfKv204Dw6dyNMPA" TargetMode="External"/><Relationship Id="rId159" Type="http://schemas.openxmlformats.org/officeDocument/2006/relationships/hyperlink" Target="https://www.google.com/url?q=https://finaid.olemiss.edu/scholarships/%238&amp;sa=D&amp;source=editors&amp;ust=1612735261775000&amp;usg=AFQjCNFG-ICdvqPIFVlBX5Si9w9ujum77Q" TargetMode="External"/><Relationship Id="rId170" Type="http://schemas.openxmlformats.org/officeDocument/2006/relationships/hyperlink" Target="https://www.google.com/url?q=https://enrollment.rochester.edu/financial-aid/scholarships/&amp;sa=D&amp;source=editors&amp;ust=1612735261826000&amp;usg=AFQjCNHLPz3kN39wSSUSJSCRR3lvL-fOOg" TargetMode="External"/><Relationship Id="rId191" Type="http://schemas.openxmlformats.org/officeDocument/2006/relationships/hyperlink" Target="https://www.google.com/url?q=https://financialaid.wvu.edu/home/scholarships/international&amp;sa=D&amp;source=editors&amp;ust=1612735261927000&amp;usg=AFQjCNGDcJ6MX8ODt01cdm04f6wYLY3Okg" TargetMode="External"/><Relationship Id="rId107" Type="http://schemas.openxmlformats.org/officeDocument/2006/relationships/hyperlink" Target="https://www.google.com/url?q=https://scholarships.siu.edu/types/freshmen/&amp;sa=D&amp;source=editors&amp;ust=1612735261560000&amp;usg=AFQjCNEVwXMvJrXxD-d-n5yaXVMa1fj1Mg" TargetMode="External"/><Relationship Id="rId11" Type="http://schemas.openxmlformats.org/officeDocument/2006/relationships/hyperlink" Target="https://www.google.com/url?q=https://financialaid.byu.edu/international-student-scholarships&amp;sa=D&amp;source=editors&amp;ust=1612735261021000&amp;usg=AFQjCNFK1PsmddZi2yEXnRudycZkJunIjQ" TargetMode="External"/><Relationship Id="rId32" Type="http://schemas.openxmlformats.org/officeDocument/2006/relationships/hyperlink" Target="https://www.google.com/url?q=http://www.brooklyn.cuny.edu/web/about/offices/financial.php&amp;sa=D&amp;source=editors&amp;ust=1612735261131000&amp;usg=AFQjCNErxtM2Jg7rK7BjlDu4CedepYvXRg" TargetMode="External"/><Relationship Id="rId53" Type="http://schemas.openxmlformats.org/officeDocument/2006/relationships/hyperlink" Target="https://www.google.com/url?q=https://www.grinnell.edu/admission/financial-aid/understanding-your-award&amp;sa=D&amp;source=editors&amp;ust=1612735261224000&amp;usg=AFQjCNHnOpg07hLT32nGcLOlyrp4tn1j5g" TargetMode="External"/><Relationship Id="rId74" Type="http://schemas.openxmlformats.org/officeDocument/2006/relationships/hyperlink" Target="https://www.google.com/url?q=https://www.macalester.edu/financialaid/about/merit-2/&amp;sa=D&amp;source=editors&amp;ust=1612735261318000&amp;usg=AFQjCNGWLZ6AYsRkLZ840ATKZNb3pUfo9g" TargetMode="External"/><Relationship Id="rId128" Type="http://schemas.openxmlformats.org/officeDocument/2006/relationships/hyperlink" Target="https://www.google.com/url?q=https://coehp.uark.edu/for-students/scholarships/ua-scholarships.php&amp;sa=D&amp;source=editors&amp;ust=1612735261661000&amp;usg=AFQjCNGBA9ZqDJjpXziHqcpwh1m1kgGiEg" TargetMode="External"/><Relationship Id="rId149" Type="http://schemas.openxmlformats.org/officeDocument/2006/relationships/hyperlink" Target="https://www.google.com/url?q=https://admissions.illinois.edu/Invest/scholarships-all&amp;sa=D&amp;source=editors&amp;ust=1612735261734000&amp;usg=AFQjCNEu4P7j1knDKpUHeisR4oTVtBh_AA" TargetMode="External"/><Relationship Id="rId5" Type="http://schemas.openxmlformats.org/officeDocument/2006/relationships/hyperlink" Target="https://www.google.com/url?q=https://www.arcadia.edu/admissions/financial-aid-scholarships/undergraduates/scholarships-grants&amp;sa=D&amp;source=editors&amp;ust=1612735260997000&amp;usg=AFQjCNEGlb24Bbm4dyK7ghFk5Wf_d9PHmA" TargetMode="External"/><Relationship Id="rId95" Type="http://schemas.openxmlformats.org/officeDocument/2006/relationships/hyperlink" Target="https://www.google.com/url?q=https://www.rollins.edu/financial-aid/as-cps-financial-aid/scholarships/&amp;sa=D&amp;source=editors&amp;ust=1612735261508000&amp;usg=AFQjCNGzsxsBuQpZ9N4T6hOZtaRRw7yKnQ" TargetMode="External"/><Relationship Id="rId160" Type="http://schemas.openxmlformats.org/officeDocument/2006/relationships/hyperlink" Target="https://www.google.com/url?q=https://admissions.unl.edu/cost/&amp;sa=D&amp;source=editors&amp;ust=1612735261778000&amp;usg=AFQjCNFmfpmR1Cw4I_1KvI0WeZs4ttF3Kg" TargetMode="External"/><Relationship Id="rId181" Type="http://schemas.openxmlformats.org/officeDocument/2006/relationships/hyperlink" Target="https://www.google.com/url?q=https://www.valpo.edu/student-financial-services/planning/scholarships/academic/&amp;sa=D&amp;source=editors&amp;ust=1612735261885000&amp;usg=AFQjCNGhu3NdI5KfafBC3bi_PlA8JhiyPQ" TargetMode="External"/><Relationship Id="rId22" Type="http://schemas.openxmlformats.org/officeDocument/2006/relationships/hyperlink" Target="https://www.google.com/url?q=https://www.cmc.edu/admission/scholarships&amp;sa=D&amp;source=editors&amp;ust=1612735261076000&amp;usg=AFQjCNHpqNikSSHSoNZCCvkUHU1nwBbrvQ" TargetMode="External"/><Relationship Id="rId43" Type="http://schemas.openxmlformats.org/officeDocument/2006/relationships/hyperlink" Target="https://www.google.com/url?q=https://www.eckerd.edu/admissions/financial-aid/types/&amp;sa=D&amp;source=editors&amp;ust=1612735261168000&amp;usg=AFQjCNFSg00jO7ViGXJkpc8kfLs4ldjUrw" TargetMode="External"/><Relationship Id="rId64" Type="http://schemas.openxmlformats.org/officeDocument/2006/relationships/hyperlink" Target="https://www.google.com/url?q=https://www.kenyon.edu/admissions-aid/financial-aid/types-of-aid/scholarships-and-grants/academic-scholarships/&amp;sa=D&amp;source=editors&amp;ust=1612735261279000&amp;usg=AFQjCNHUOaYPqffDrc2pnLIsTM1GyoO3WQ" TargetMode="External"/><Relationship Id="rId118" Type="http://schemas.openxmlformats.org/officeDocument/2006/relationships/hyperlink" Target="https://www.google.com/url?q=http://scholarships.tamu.edu/INTERNATIONAL/University-Scholarships/International-Student-Services-Scholarships%230-InternationalEducationFeeScholarship(IEFS)&amp;sa=D&amp;source=editors&amp;ust=1612735261616000&amp;usg=AFQjCNHYpJK5Vzg6ySFq2oxRrklPrA1xcw" TargetMode="External"/><Relationship Id="rId139" Type="http://schemas.openxmlformats.org/officeDocument/2006/relationships/hyperlink" Target="https://www.google.com/url?q=https://financialaid.uc.edu/aid/scholarships.html&amp;sa=D&amp;source=editors&amp;ust=1612735261697000&amp;usg=AFQjCNGAolqUDqBudyplh1-nHhUZapUtRg" TargetMode="External"/><Relationship Id="rId85" Type="http://schemas.openxmlformats.org/officeDocument/2006/relationships/hyperlink" Target="https://www.google.com/url?q=https://studentfinance.northeastern.edu/applying-for-aid/undergraduate/types-of-aid/scholarships/&amp;sa=D&amp;source=editors&amp;ust=1612735261441000&amp;usg=AFQjCNEzuiZtOj7EkkJbAl6RILn8Wkc5iA" TargetMode="External"/><Relationship Id="rId150" Type="http://schemas.openxmlformats.org/officeDocument/2006/relationships/hyperlink" Target="https://www.google.com/url?q=https://admissions.uiowa.edu/finances/scholarships-international-first-year-students&amp;sa=D&amp;source=editors&amp;ust=1612735261737000&amp;usg=AFQjCNETuoreq4xH8OMVhYznfTREkgnsww" TargetMode="External"/><Relationship Id="rId171" Type="http://schemas.openxmlformats.org/officeDocument/2006/relationships/hyperlink" Target="https://www.google.com/url?q=http://www.sandiego.edu/financialaid/scholarships/university-scholarships.php&amp;sa=D&amp;source=editors&amp;ust=1612735261829000&amp;usg=AFQjCNG2ZTMCYjk_KPPzwx-lrbvWtpORVQ" TargetMode="External"/><Relationship Id="rId192" Type="http://schemas.openxmlformats.org/officeDocument/2006/relationships/hyperlink" Target="https://www.google.com/url?q=https://www.westminster.edu/admissions/financial-aid/scholarships.cfm&amp;sa=D&amp;source=editors&amp;ust=1612735261930000&amp;usg=AFQjCNGmci2b_wZDiGBd8UsnI34Vt7lh9Q" TargetMode="External"/><Relationship Id="rId12" Type="http://schemas.openxmlformats.org/officeDocument/2006/relationships/hyperlink" Target="https://www.google.com/url?q=https://financialaid.byu.edu/international-student-scholarships&amp;sa=D&amp;source=editors&amp;ust=1612735261024000&amp;usg=AFQjCNFEVAOG9ycqKtBGdxODFw9wv23l1Q" TargetMode="External"/><Relationship Id="rId33" Type="http://schemas.openxmlformats.org/officeDocument/2006/relationships/hyperlink" Target="https://www.google.com/url?q=https://www.ccny.cuny.edu/financialaid&amp;sa=D&amp;source=editors&amp;ust=1612735261134000&amp;usg=AFQjCNHzelEJBlSxZH5g6OXlla43ABRf2A" TargetMode="External"/><Relationship Id="rId108" Type="http://schemas.openxmlformats.org/officeDocument/2006/relationships/hyperlink" Target="https://www.google.com/url?q=https://www.southwestern.edu/scholarships-financial-aid/scholarships/?%3D5336&amp;sa=D&amp;source=editors&amp;ust=1612735261567000&amp;usg=AFQjCNH18UyZGjgqo38XXx-fY-UJ-ZHBxA" TargetMode="External"/><Relationship Id="rId129" Type="http://schemas.openxmlformats.org/officeDocument/2006/relationships/hyperlink" Target="https://www.google.com/url?q=http://www.ofas.uci.edu/content/TypesOfAid.aspx?nav%3D1%26id%3Dscholarships&amp;sa=D&amp;source=editors&amp;ust=1612735261666000&amp;usg=AFQjCNEstvuNhN8vkt0YTU7ENqK8mzxTcA" TargetMode="External"/><Relationship Id="rId54" Type="http://schemas.openxmlformats.org/officeDocument/2006/relationships/hyperlink" Target="https://www.google.com/url?q=https://www.hendrix.edu/financialaid/scholarships/&amp;sa=D&amp;source=editors&amp;ust=1612735261240000&amp;usg=AFQjCNGozEZgc2HPFQb-l_IorWxK-p5Rlg" TargetMode="External"/><Relationship Id="rId75" Type="http://schemas.openxmlformats.org/officeDocument/2006/relationships/hyperlink" Target="https://www.google.com/url?q=https://www.marist.edu/academic-resources/scholarships-fellowships/undergraduate-scholarships&amp;sa=D&amp;source=editors&amp;ust=1612735261320000&amp;usg=AFQjCNGT0vMPHW2Ohr6hLXijgHiIUnYguQ" TargetMode="External"/><Relationship Id="rId96" Type="http://schemas.openxmlformats.org/officeDocument/2006/relationships/hyperlink" Target="https://www.google.com/url?q=https://newbrunswick.rutgers.edu/admissions/financial-aid&amp;sa=D&amp;source=editors&amp;ust=1612735261517000&amp;usg=AFQjCNGLkasM8-eDHRKLzP0btLVa6vbnoA" TargetMode="External"/><Relationship Id="rId140" Type="http://schemas.openxmlformats.org/officeDocument/2006/relationships/hyperlink" Target="https://www.google.com/url?q=https://colorado.academicworks.com/&amp;sa=D&amp;source=editors&amp;ust=1612735261701000&amp;usg=AFQjCNHHuZQky3E6_XFEW2iJWG5BsO8W4g" TargetMode="External"/><Relationship Id="rId161" Type="http://schemas.openxmlformats.org/officeDocument/2006/relationships/hyperlink" Target="https://www.google.com/url?q=https://www.unlv.edu/finaid/scholarships-freshmen&amp;sa=D&amp;source=editors&amp;ust=1612735261781000&amp;usg=AFQjCNHso7TQvqy7BtejsZbeBkvBc3srCg" TargetMode="External"/><Relationship Id="rId182" Type="http://schemas.openxmlformats.org/officeDocument/2006/relationships/hyperlink" Target="https://www.google.com/url?q=https://www.vanderbilt.edu/scholarships/&amp;sa=D&amp;source=editors&amp;ust=1612735261887000&amp;usg=AFQjCNF27BahFVDaBF1ofzPo6BxMLWYHcA" TargetMode="External"/><Relationship Id="rId6" Type="http://schemas.openxmlformats.org/officeDocument/2006/relationships/hyperlink" Target="https://www.google.com/url?q=https://www.beloit.edu/admission/afford/international/&amp;sa=D&amp;source=editors&amp;ust=1612735261000000&amp;usg=AFQjCNFL508zT_daMBmrcQVaCgyObSsfWg" TargetMode="External"/><Relationship Id="rId23" Type="http://schemas.openxmlformats.org/officeDocument/2006/relationships/hyperlink" Target="https://www.google.com/url?q=https://www.clarku.edu/offices/financial-aid/scholarships/&amp;sa=D&amp;source=editors&amp;ust=1612735261079000&amp;usg=AFQjCNEIJHoSF6wl9uqycfOkCKiCFGa42w" TargetMode="External"/><Relationship Id="rId119" Type="http://schemas.openxmlformats.org/officeDocument/2006/relationships/hyperlink" Target="https://www.google.com/url?q=https://financialaid.tcu.edu/types-of-aid/scholarships/freshman-academic-scholarships.php&amp;sa=D&amp;source=editors&amp;ust=1612735261620000&amp;usg=AFQjCNEu3T-7Oj764zH2Q-uxKOMT8MaNDw" TargetMode="External"/><Relationship Id="rId44" Type="http://schemas.openxmlformats.org/officeDocument/2006/relationships/hyperlink" Target="https://www.google.com/url?q=https://daytonabeach.erau.edu/financial-aid/scholarships&amp;sa=D&amp;source=editors&amp;ust=1612735261174000&amp;usg=AFQjCNEAFb5xll56sGwkEBefFWImXMcukA" TargetMode="External"/><Relationship Id="rId65" Type="http://schemas.openxmlformats.org/officeDocument/2006/relationships/hyperlink" Target="https://www.google.com/url?q=https://www.kettering.edu/undergraduate-admissions/financial-aid/scholarships&amp;sa=D&amp;source=editors&amp;ust=1612735261283000&amp;usg=AFQjCNHt59nDAkQOHRoLMi3XWarvOhorqA" TargetMode="External"/><Relationship Id="rId86" Type="http://schemas.openxmlformats.org/officeDocument/2006/relationships/hyperlink" Target="https://www.google.com/url?q=https://www.oxy.edu/financial-aid/financial-aid-awards/grants-and-scholarships/oxy-grants-and-scholarships&amp;sa=D&amp;source=editors&amp;ust=1612735261457000&amp;usg=AFQjCNFh34gBf_eqFkNYWph-EHyRySTCCQ" TargetMode="External"/><Relationship Id="rId130" Type="http://schemas.openxmlformats.org/officeDocument/2006/relationships/hyperlink" Target="https://www.google.com/url?q=http://www.ofas.uci.edu/content/TypesOfAid.aspx?nav%3D1%26id%3Dregents&amp;sa=D&amp;source=editors&amp;ust=1612735261669000&amp;usg=AFQjCNGPV-Dav38pW1aj07c4rjOerHeHBw" TargetMode="External"/><Relationship Id="rId151" Type="http://schemas.openxmlformats.org/officeDocument/2006/relationships/hyperlink" Target="https://www.google.com/url?q=https://world.ku.edu/scholarships&amp;sa=D&amp;source=editors&amp;ust=1612735261740000&amp;usg=AFQjCNGXcghGrUqVx4GhWJGIWHyMSkEywQ" TargetMode="External"/><Relationship Id="rId172" Type="http://schemas.openxmlformats.org/officeDocument/2006/relationships/hyperlink" Target="https://www.google.com/url?q=https://www.usfca.edu/admission/financial-aid/types-of-aid&amp;sa=D&amp;source=editors&amp;ust=1612735261832000&amp;usg=AFQjCNGqA8jOiPHkJCVXEdXYAWMoeMThOg" TargetMode="External"/><Relationship Id="rId193" Type="http://schemas.openxmlformats.org/officeDocument/2006/relationships/hyperlink" Target="https://www.google.com/url?q=https://www.wheaton.edu/admissions-and-aid/cost-and-aid/undergraduate-students/scholarships-and-aid/new-scholarships/&amp;sa=D&amp;source=editors&amp;ust=1612735261933000&amp;usg=AFQjCNHqsjODoHjFFORH3qXLjfkbgfhQiQ" TargetMode="External"/><Relationship Id="rId13" Type="http://schemas.openxmlformats.org/officeDocument/2006/relationships/hyperlink" Target="https://www.google.com/url?q=https://www.bucknell.edu/PresidentialFellows&amp;sa=D&amp;source=editors&amp;ust=1612735261034000&amp;usg=AFQjCNG9Wl8OvPBf5ohRE0SbEu6g-6RKfw" TargetMode="External"/><Relationship Id="rId109" Type="http://schemas.openxmlformats.org/officeDocument/2006/relationships/hyperlink" Target="https://www.google.com/url?q=https://www.stjohns.edu/admission/scholarships&amp;sa=D&amp;source=editors&amp;ust=1612735261570000&amp;usg=AFQjCNExHPQrf-cZbU-mp9p7W9WUCPWorg" TargetMode="External"/><Relationship Id="rId34" Type="http://schemas.openxmlformats.org/officeDocument/2006/relationships/hyperlink" Target="https://www.google.com/url?q=http://www.lehman.edu/financial-aid/programs.php&amp;sa=D&amp;source=editors&amp;ust=1612735261138000&amp;usg=AFQjCNFMzfmzF2vkgvc14-_t1DBRu02R1w" TargetMode="External"/><Relationship Id="rId50" Type="http://schemas.openxmlformats.org/officeDocument/2006/relationships/hyperlink" Target="https://www.google.com/url?q=http://osfa.gatech.edu/scholarships?field_residency_value%255B%255D%3Dunrestricted&amp;sa=D&amp;source=editors&amp;ust=1612735261213000&amp;usg=AFQjCNGSQy739rX42Y5IC4jZE0ShdDhqOw" TargetMode="External"/><Relationship Id="rId55" Type="http://schemas.openxmlformats.org/officeDocument/2006/relationships/hyperlink" Target="https://www.google.com/url?q=https://www.hws.edu/admissions/merit_based.aspx&amp;sa=D&amp;source=editors&amp;ust=1612735261243000&amp;usg=AFQjCNFXHGlHdUBnLNIauQHgr4wA_-GtSA" TargetMode="External"/><Relationship Id="rId76" Type="http://schemas.openxmlformats.org/officeDocument/2006/relationships/hyperlink" Target="https://www.google.com/url?q=https://admissions.msu.edu/cost-aid/merit-based-aid/freshman/international.aspx&amp;sa=D&amp;source=editors&amp;ust=1612735261329000&amp;usg=AFQjCNESTYLJ65VsnaXbep7TvWWMqWy8_w" TargetMode="External"/><Relationship Id="rId97" Type="http://schemas.openxmlformats.org/officeDocument/2006/relationships/hyperlink" Target="https://www.google.com/url?q=https://www.anselm.edu/financial-aid-new-students&amp;sa=D&amp;source=editors&amp;ust=1612735261519000&amp;usg=AFQjCNGW8-IKb-w4xM9yyvgnNmEO-3nOhQ" TargetMode="External"/><Relationship Id="rId104" Type="http://schemas.openxmlformats.org/officeDocument/2006/relationships/hyperlink" Target="https://www.google.com/url?q=https://www.seattleu.edu/undergraduate-admissions/finances/scholarships/freshmen/&amp;sa=D&amp;source=editors&amp;ust=1612735261548000&amp;usg=AFQjCNF37-i-ucVUIjn3zt8nyO2RA4sDag" TargetMode="External"/><Relationship Id="rId120" Type="http://schemas.openxmlformats.org/officeDocument/2006/relationships/hyperlink" Target="https://www.google.com/url?q=https://www.depts.ttu.edu/scholarships/FreshmanPresidential.php&amp;sa=D&amp;source=editors&amp;ust=1612735261623000&amp;usg=AFQjCNFQmcKcjTdV4hQv1wkQzqqCFmpvyw" TargetMode="External"/><Relationship Id="rId125" Type="http://schemas.openxmlformats.org/officeDocument/2006/relationships/hyperlink" Target="https://www.google.com/url?q=https://www.union.edu/financial-aid-family-financing/types-aid/scholarships-and-grants&amp;sa=D&amp;source=editors&amp;ust=1612735261651000&amp;usg=AFQjCNFecKvlj6Ujo8mRT1qdd1M8OOwH4w" TargetMode="External"/><Relationship Id="rId141" Type="http://schemas.openxmlformats.org/officeDocument/2006/relationships/hyperlink" Target="https://www.google.com/url?q=https://artsandmedia.ucdenver.edu/prospective-students/scholarships&amp;sa=D&amp;source=editors&amp;ust=1612735261703000&amp;usg=AFQjCNG4Dg2HVdYrApD9IV7-UjoMeLPHew" TargetMode="External"/><Relationship Id="rId146" Type="http://schemas.openxmlformats.org/officeDocument/2006/relationships/hyperlink" Target="https://www.google.com/url?q=https://www.hawaii.edu/tuition/scholarships/&amp;sa=D&amp;source=editors&amp;ust=1612735261725000&amp;usg=AFQjCNFvpgU6om4nWBzpv8mzciQBe29h5Q" TargetMode="External"/><Relationship Id="rId167" Type="http://schemas.openxmlformats.org/officeDocument/2006/relationships/hyperlink" Target="https://www.google.com/url?q=https://www.up.edu/iss/international-student-resources/international-student-scholarship.html&amp;sa=D&amp;source=editors&amp;ust=1612735261816000&amp;usg=AFQjCNGmfB17N41BBilyTeNL09CtAFwC5g" TargetMode="External"/><Relationship Id="rId188" Type="http://schemas.openxmlformats.org/officeDocument/2006/relationships/hyperlink" Target="https://www.google.com/url?q=https://financialaid.wsu.edu/international-students/&amp;sa=D&amp;source=editors&amp;ust=1612735261912000&amp;usg=AFQjCNFT4OqbZxHFlMr9H7iuM-fuKyMEHA" TargetMode="External"/><Relationship Id="rId7" Type="http://schemas.openxmlformats.org/officeDocument/2006/relationships/hyperlink" Target="https://www.google.com/url?q=https://www.bennington.edu/admissions-aid/financing-your-education/apply-financial-aid/financial-aid-international&amp;sa=D&amp;source=editors&amp;ust=1612735261003000&amp;usg=AFQjCNHblBv-3PdarMu_2dhjjDk58N731w" TargetMode="External"/><Relationship Id="rId71" Type="http://schemas.openxmlformats.org/officeDocument/2006/relationships/hyperlink" Target="https://www.google.com/url?q=https://www.liu.edu/brooklyn/~/~/link.aspx?_id%3D2A1B2CEB788A4F1FBB439364E2B1C35E%26_z%3Dz&amp;sa=D&amp;source=editors&amp;ust=1612735261306000&amp;usg=AFQjCNFo0AO5P1AjHwAkzoUykhcEeXAdxA" TargetMode="External"/><Relationship Id="rId92" Type="http://schemas.openxmlformats.org/officeDocument/2006/relationships/hyperlink" Target="https://www.google.com/url?q=https://www.rhodes.edu/admission-aid/cost-and-affordability/scholarships-and-fellowships&amp;sa=D&amp;source=editors&amp;ust=1612735261495000&amp;usg=AFQjCNHXaYABrzcz6Owo5-Syy6_PbJ4jcQ" TargetMode="External"/><Relationship Id="rId162" Type="http://schemas.openxmlformats.org/officeDocument/2006/relationships/hyperlink" Target="https://www.google.com/url?q=https://www.unh.edu/financialaid/scholarships-grants%7D&amp;sa=D&amp;source=editors&amp;ust=1612735261784000&amp;usg=AFQjCNGf5TgP-wXc_AUIvGunK_Y2Le84NA" TargetMode="External"/><Relationship Id="rId183" Type="http://schemas.openxmlformats.org/officeDocument/2006/relationships/hyperlink" Target="https://www.google.com/url?q=https://www1.villanova.edu/villanova/enroll/finaid/process/international.html&amp;sa=D&amp;source=editors&amp;ust=1612735261893000&amp;usg=AFQjCNErwKadFM5oLgsxHJ06nrp4pSiYdg" TargetMode="External"/><Relationship Id="rId2" Type="http://schemas.openxmlformats.org/officeDocument/2006/relationships/hyperlink" Target="https://www.google.com/url?q=https://www.american.edu/financialaid/freshman-scholarships.cfm&amp;sa=D&amp;source=editors&amp;ust=1612735260958000&amp;usg=AFQjCNFtFg17FunrK7PmbLAFKddSqSHuIA" TargetMode="External"/><Relationship Id="rId29" Type="http://schemas.openxmlformats.org/officeDocument/2006/relationships/hyperlink" Target="https://www.google.com/url?q=https://cooper.edu/admissions/financial-aid&amp;sa=D&amp;source=editors&amp;ust=1612735261119000&amp;usg=AFQjCNEWO3sYnDfaKXIZ9NV8N0oCDZ78TQ" TargetMode="External"/><Relationship Id="rId24" Type="http://schemas.openxmlformats.org/officeDocument/2006/relationships/hyperlink" Target="https://www.google.com/url?q=https://www.csbsju.edu/admission/finaid/scholarships/meritbased&amp;sa=D&amp;source=editors&amp;ust=1612735261092000&amp;usg=AFQjCNHx21G-S9Af9CSazB44aTHN86UWOg" TargetMode="External"/><Relationship Id="rId40" Type="http://schemas.openxmlformats.org/officeDocument/2006/relationships/hyperlink" Target="https://www.google.com/url?q=https://financialaid.duke.edu/undergraduate-applicants/other-sources-aid%23merit&amp;sa=D&amp;source=editors&amp;ust=1612735261157000&amp;usg=AFQjCNG1m1ognYTuxS6gQoMIMS2Qnh-xlA" TargetMode="External"/><Relationship Id="rId45" Type="http://schemas.openxmlformats.org/officeDocument/2006/relationships/hyperlink" Target="https://www.google.com/url?q=http://www.emory.edu/home/admission/financial-aid/index.html&amp;sa=D&amp;source=editors&amp;ust=1612735261176000&amp;usg=AFQjCNGrQYjc9gS_74ZbfjLdKyUqnemuuQ" TargetMode="External"/><Relationship Id="rId66" Type="http://schemas.openxmlformats.org/officeDocument/2006/relationships/hyperlink" Target="https://www.google.com/url?q=https://www.knox.edu/admission/scholarships&amp;sa=D&amp;source=editors&amp;ust=1612735261286000&amp;usg=AFQjCNHWEf0W_nZ1vox54zQn3653aTFlNg" TargetMode="External"/><Relationship Id="rId87" Type="http://schemas.openxmlformats.org/officeDocument/2006/relationships/hyperlink" Target="https://www.google.com/url?q=https://admissions.oregonstate.edu/international/prices-scholarships/scholarships-international-students/undergraduate-scholarships&amp;sa=D&amp;source=editors&amp;ust=1612735261463000&amp;usg=AFQjCNF0UpIL_ppHlYzCUbt8HkvJ3M32IA" TargetMode="External"/><Relationship Id="rId110" Type="http://schemas.openxmlformats.org/officeDocument/2006/relationships/hyperlink" Target="https://www.google.com/url?q=https://www.stlawu.edu/admissions/merit-scholarships&amp;sa=D&amp;source=editors&amp;ust=1612735261573000&amp;usg=AFQjCNGiuKEk_ixhhTUTthswp5qewqmoyQ" TargetMode="External"/><Relationship Id="rId115" Type="http://schemas.openxmlformats.org/officeDocument/2006/relationships/hyperlink" Target="https://www.google.com/url?q=https://suny.oneonta.edu/cost-aid/scholarships&amp;sa=D&amp;source=editors&amp;ust=1612735261594000&amp;usg=AFQjCNGmUJUzr4F4fO3XxnMuKj5uTfJpXQ" TargetMode="External"/><Relationship Id="rId131" Type="http://schemas.openxmlformats.org/officeDocument/2006/relationships/hyperlink" Target="https://www.google.com/url?q=https://www.math.ucla.edu/ugrad/mums&amp;sa=D&amp;source=editors&amp;ust=1612735261672000&amp;usg=AFQjCNFnch0TTKFm-9ksMuYnyYFf59YOKQ" TargetMode="External"/><Relationship Id="rId136" Type="http://schemas.openxmlformats.org/officeDocument/2006/relationships/hyperlink" Target="https://www.google.com/url?q=https://financialaid.ucsc.edu/index.html&amp;sa=D&amp;source=editors&amp;ust=1612735261688000&amp;usg=AFQjCNHAzn99WQ1C1Cr08NSDmIb1GKmaSA" TargetMode="External"/><Relationship Id="rId157" Type="http://schemas.openxmlformats.org/officeDocument/2006/relationships/hyperlink" Target="https://www.google.com/url?q=https://www.d.umn.edu/undergraduate-admissions/costs-aid/scholarships&amp;sa=D&amp;source=editors&amp;ust=1612735261769000&amp;usg=AFQjCNHzKPcMod2lToYGlf57sv7IHTKYQQ" TargetMode="External"/><Relationship Id="rId178" Type="http://schemas.openxmlformats.org/officeDocument/2006/relationships/hyperlink" Target="https://www.google.com/url?q=https://health.utah.edu/communication-sciences-disorders/students/scholarships.php&amp;sa=D&amp;source=editors&amp;ust=1612735261866000&amp;usg=AFQjCNElNXCRWRpqFXhKpEWktLUyrLZftg" TargetMode="External"/><Relationship Id="rId61" Type="http://schemas.openxmlformats.org/officeDocument/2006/relationships/hyperlink" Target="https://www.google.com/url?q=https://finaid.jhu.edu/undergraduate-aid/types-of-aid/&amp;sa=D&amp;source=editors&amp;ust=1612735261267000&amp;usg=AFQjCNGNKFrRfn1tHPo8LOYgoRRa563FZQ" TargetMode="External"/><Relationship Id="rId82" Type="http://schemas.openxmlformats.org/officeDocument/2006/relationships/hyperlink" Target="https://www.google.com/url?q=https://www.muhlenberg.edu/admissions/costsandopportunities/&amp;sa=D&amp;source=editors&amp;ust=1612735261432000&amp;usg=AFQjCNGQeKHjUxMbotbSi2xtKv6X8YLQWw" TargetMode="External"/><Relationship Id="rId152" Type="http://schemas.openxmlformats.org/officeDocument/2006/relationships/hyperlink" Target="https://www.google.com/url?q=http://international.uky.edu/Apply/Scholarships&amp;sa=D&amp;source=editors&amp;ust=1612735261743000&amp;usg=AFQjCNF-TmX3X82L5HqS5Ea3p08ujdOICQ" TargetMode="External"/><Relationship Id="rId173" Type="http://schemas.openxmlformats.org/officeDocument/2006/relationships/hyperlink" Target="https://www.google.com/url?q=https://www.sc.edu/study/colleges_schools/honors_college/apply/university_scholarships/index.php&amp;sa=D&amp;source=editors&amp;ust=1612735261835000&amp;usg=AFQjCNE04rQZ7Ahtg6Ptf4U2IM-sj-tbXA" TargetMode="External"/><Relationship Id="rId194" Type="http://schemas.openxmlformats.org/officeDocument/2006/relationships/hyperlink" Target="https://www.google.com/url?q=https://www.whitman.edu/admission-and-aid/financial-aid-and-costs&amp;sa=D&amp;source=editors&amp;ust=1612735261937000&amp;usg=AFQjCNGucfRLY-c9ClLYexNgfVCyA6H6UQ" TargetMode="External"/><Relationship Id="rId19" Type="http://schemas.openxmlformats.org/officeDocument/2006/relationships/hyperlink" Target="https://www.google.com/url?q=https://case.edu/admission/tuition-aid/scholarships&amp;sa=D&amp;source=editors&amp;ust=1612735261069000&amp;usg=AFQjCNGeF0Oz0RQ0qbNJhBjgWZvyMw-YtQ" TargetMode="External"/><Relationship Id="rId14" Type="http://schemas.openxmlformats.org/officeDocument/2006/relationships/hyperlink" Target="https://www.google.com/url?q=https://admissions.calpoly.edu/applicants/international/budget.html&amp;sa=D&amp;source=editors&amp;ust=1612735261041000&amp;usg=AFQjCNFg_m-6gd4Jm0jla6ktpOx8yP5vdg" TargetMode="External"/><Relationship Id="rId30" Type="http://schemas.openxmlformats.org/officeDocument/2006/relationships/hyperlink" Target="https://www.google.com/url?q=https://www.creighton.edu/financialaid/typesofaid/creightonscholarships/&amp;sa=D&amp;source=editors&amp;ust=1612735261125000&amp;usg=AFQjCNGw0HyYOf9_lYtfkb2-szMPwE8odA" TargetMode="External"/><Relationship Id="rId35" Type="http://schemas.openxmlformats.org/officeDocument/2006/relationships/hyperlink" Target="https://www.google.com/url?q=https://www.davidson.edu/admission-and-financial-aid/financial-aid&amp;sa=D&amp;source=editors&amp;ust=1612735261144000&amp;usg=AFQjCNF8x97ujifaEqTVlLG0yk9hr4cy_g" TargetMode="External"/><Relationship Id="rId56" Type="http://schemas.openxmlformats.org/officeDocument/2006/relationships/hyperlink" Target="https://www.google.com/url?q=https://www.hofstra.edu/admission/adm_firstyear_scholarship.html&amp;sa=D&amp;source=editors&amp;ust=1612735261246000&amp;usg=AFQjCNEB-fm_htHDBF-_-v6BQ2sQtDtFKg" TargetMode="External"/><Relationship Id="rId77" Type="http://schemas.openxmlformats.org/officeDocument/2006/relationships/hyperlink" Target="https://www.google.com/url?q=https://www.mtu.edu/admissions/tuition/scholarships/&amp;sa=D&amp;source=editors&amp;ust=1612735261334000&amp;usg=AFQjCNGu_KfMywxZSODRsxaYj1OPZXYN_g" TargetMode="External"/><Relationship Id="rId100" Type="http://schemas.openxmlformats.org/officeDocument/2006/relationships/hyperlink" Target="https://www.google.com/url?q=https://go.sdsu.edu/student_affairs/financialaid/sdsuscholarships.aspx&amp;sa=D&amp;source=editors&amp;ust=1612735261529000&amp;usg=AFQjCNFne2QVuxnVk2eH0T2xS4T391UuNg" TargetMode="External"/><Relationship Id="rId105" Type="http://schemas.openxmlformats.org/officeDocument/2006/relationships/hyperlink" Target="https://www.google.com/url?q=https://www.smith.edu/admission-aid/financial-aid/first-year/merit&amp;sa=D&amp;source=editors&amp;ust=1612735261554000&amp;usg=AFQjCNERLX6gzG8whpsAln4VPvkRsoD2dg" TargetMode="External"/><Relationship Id="rId126" Type="http://schemas.openxmlformats.org/officeDocument/2006/relationships/hyperlink" Target="https://www.google.com/url?q=https://www.uab.edu/students/paying-for-college/scholarships/international/uab-international-scholarship&amp;sa=D&amp;source=editors&amp;ust=1612735261654000&amp;usg=AFQjCNGzm7OOuku-DOvj_-1PvB8Ga2XEqg" TargetMode="External"/><Relationship Id="rId147" Type="http://schemas.openxmlformats.org/officeDocument/2006/relationships/hyperlink" Target="https://www.google.com/url?q=http://www.uh.edu/financial/undergraduate/types-aid/scholarships/index.php&amp;sa=D&amp;source=editors&amp;ust=1612735261728000&amp;usg=AFQjCNEUndx7am_ExeFOHcNbwHAbyFxF5A" TargetMode="External"/><Relationship Id="rId168" Type="http://schemas.openxmlformats.org/officeDocument/2006/relationships/hyperlink" Target="https://www.google.com/url?q=https://www.pugetsound.edu/admission/faq/faq-financial-aid-and-scholarships/&amp;sa=D&amp;source=editors&amp;ust=1612735261818000&amp;usg=AFQjCNEJFrqOfZmqQsO8AMhJZy4zBnO_mA" TargetMode="External"/><Relationship Id="rId8" Type="http://schemas.openxmlformats.org/officeDocument/2006/relationships/hyperlink" Target="https://www.google.com/url?q=https://www.bentley.edu/undergraduate/tuition-financial-aid/types-aid&amp;sa=D&amp;source=editors&amp;ust=1612735261006000&amp;usg=AFQjCNE4hkf-kD2AlYqA8q18C88oycr_FQ" TargetMode="External"/><Relationship Id="rId51" Type="http://schemas.openxmlformats.org/officeDocument/2006/relationships/hyperlink" Target="https://www.google.com/url?q=https://admissions.gsu.edu/bachelors-degree/tuition/financial-aid/%23top-academic-scholarships&amp;sa=D&amp;source=editors&amp;ust=1612735261216000&amp;usg=AFQjCNENQNLJH8neBC4XidDithnZT2eaXg" TargetMode="External"/><Relationship Id="rId72" Type="http://schemas.openxmlformats.org/officeDocument/2006/relationships/hyperlink" Target="https://www.google.com/url?q=https://financialaid.lmu.edu/prospectivestudents/scholarships/&amp;sa=D&amp;source=editors&amp;ust=1612735261311000&amp;usg=AFQjCNF5UM0mAQfj6qiar-WNuycD6yz6Lw" TargetMode="External"/><Relationship Id="rId93" Type="http://schemas.openxmlformats.org/officeDocument/2006/relationships/hyperlink" Target="https://www.google.com/url?q=https://www.rit.edu/admissions/aid/merit-based-scholarships%23freshman-merit-based&amp;sa=D&amp;source=editors&amp;ust=1612735261501000&amp;usg=AFQjCNGKh2351saVqPNcFujlOiUr1OJ0Gw" TargetMode="External"/><Relationship Id="rId98" Type="http://schemas.openxmlformats.org/officeDocument/2006/relationships/hyperlink" Target="https://www.google.com/url?q=https://www.sju.edu/scholarships&amp;sa=D&amp;source=editors&amp;ust=1612735261522000&amp;usg=AFQjCNF3wSeiVUgLHyMYlmZvSfGI3dbq-Q" TargetMode="External"/><Relationship Id="rId121" Type="http://schemas.openxmlformats.org/officeDocument/2006/relationships/hyperlink" Target="https://www.google.com/url?q=https://admissions.tcnj.edu/resources-for/scholarshipopportunities/&amp;sa=D&amp;source=editors&amp;ust=1612735261626000&amp;usg=AFQjCNHyAr023bEzpQwZ0660lCMiaa9v1A" TargetMode="External"/><Relationship Id="rId142" Type="http://schemas.openxmlformats.org/officeDocument/2006/relationships/hyperlink" Target="https://www.google.com/url?q=https://admissions.uconn.edu/cost-aid/scholarship&amp;sa=D&amp;source=editors&amp;ust=1612735261706000&amp;usg=AFQjCNHVBS4RGc1AcMpkskhypJ_gzven0A" TargetMode="External"/><Relationship Id="rId163" Type="http://schemas.openxmlformats.org/officeDocument/2006/relationships/hyperlink" Target="https://www.google.com/url?q=https://admissions.uncg.edu/costs-aid/scholarships/&amp;sa=D&amp;source=editors&amp;ust=1612735261797000&amp;usg=AFQjCNExznbQRt7S6lLSSyark_IvNb7ONA" TargetMode="External"/><Relationship Id="rId184" Type="http://schemas.openxmlformats.org/officeDocument/2006/relationships/hyperlink" Target="https://www.google.com/url?q=https://www.vcu.edu/admissions/paying-for-college/scholarships/&amp;sa=D&amp;source=editors&amp;ust=1612735261896000&amp;usg=AFQjCNFoZrRpsLlqEGJqotLL9hQJmZvJmA" TargetMode="External"/><Relationship Id="rId189" Type="http://schemas.openxmlformats.org/officeDocument/2006/relationships/hyperlink" Target="https://www.google.com/url?q=https://admissions.wustl.edu/cost-aid/scholarships/&amp;sa=D&amp;source=editors&amp;ust=1612735261915000&amp;usg=AFQjCNEVJyvUepw443nupC-IZeg-wC_MtA" TargetMode="External"/><Relationship Id="rId3" Type="http://schemas.openxmlformats.org/officeDocument/2006/relationships/hyperlink" Target="https://www.google.com/url?q=https://scholarships.asu.edu/scholarship-search?gpa%3DAll%26acad_level%3D19%26residency%3D58%26acad_load%3D53%26campus%3D14%26college%3DAll%26major%3D%26keys%3D%26order%3Dfield_s_need_based%26sort%3Dasc%26page%3D1&amp;sa=D&amp;source=editors&amp;ust=1612735260964000&amp;usg=AFQjCNHfPt76w5QN0uhNOh2UiLHKXyQ_4A" TargetMode="External"/><Relationship Id="rId25" Type="http://schemas.openxmlformats.org/officeDocument/2006/relationships/hyperlink" Target="https://www.google.com/url?q=https://www.coa.edu/admissions/financial-aid/scholarships/&amp;sa=D&amp;source=editors&amp;ust=1612735261095000&amp;usg=AFQjCNF3rH0NaUOTeKkuocr4_AQKbFwSWg" TargetMode="External"/><Relationship Id="rId46" Type="http://schemas.openxmlformats.org/officeDocument/2006/relationships/hyperlink" Target="https://www.google.com/url?q=https://www.fairfield.edu/undergraduate/financial-aid-and-tuition/scholarships-and-grants/&amp;sa=D&amp;source=editors&amp;ust=1612735261179000&amp;usg=AFQjCNEZeWmKxWncxm9Px_xM-VKZ-HeVOA" TargetMode="External"/><Relationship Id="rId67" Type="http://schemas.openxmlformats.org/officeDocument/2006/relationships/hyperlink" Target="https://www.google.com/url?q=https://admissions.lafayette.edu/scholarships/&amp;sa=D&amp;source=editors&amp;ust=1612735261289000&amp;usg=AFQjCNGuYkZms3DrAYbu993TcfEqRvogVg" TargetMode="External"/><Relationship Id="rId116" Type="http://schemas.openxmlformats.org/officeDocument/2006/relationships/hyperlink" Target="https://www.google.com/url?q=http://scholarships.tamu.edu/FRESHMEN/University-Scholarships&amp;sa=D&amp;source=editors&amp;ust=1612735261610000&amp;usg=AFQjCNFvU7O-qsVf-f4uSoI-uhhf9audQQ" TargetMode="External"/><Relationship Id="rId137" Type="http://schemas.openxmlformats.org/officeDocument/2006/relationships/hyperlink" Target="https://www.google.com/url?q=https://www.ucf.edu/admissions/undergraduate/tuition-aid/&amp;sa=D&amp;source=editors&amp;ust=1612735261691000&amp;usg=AFQjCNHEEC-uPpFz3Hn3KISWaecCWhw2lw" TargetMode="External"/><Relationship Id="rId158" Type="http://schemas.openxmlformats.org/officeDocument/2006/relationships/hyperlink" Target="https://www.google.com/url?q=https://admissions.tc.umn.edu/costsaid/scholarships.html&amp;sa=D&amp;source=editors&amp;ust=1612735261772000&amp;usg=AFQjCNHJXWa6Y4yqwUkkm0EfsZ4yHEsauA" TargetMode="External"/><Relationship Id="rId20" Type="http://schemas.openxmlformats.org/officeDocument/2006/relationships/hyperlink" Target="https://www.google.com/url?q=https://www.centre.edu/scholarships/&amp;sa=D&amp;source=editors&amp;ust=1612735261071000&amp;usg=AFQjCNG2_Sselh6qXAIsylYkRxmOYa5LFw" TargetMode="External"/><Relationship Id="rId41" Type="http://schemas.openxmlformats.org/officeDocument/2006/relationships/hyperlink" Target="https://www.google.com/url?q=http://earlham.edu/admissions/international-admissions/&amp;sa=D&amp;source=editors&amp;ust=1612735261160000&amp;usg=AFQjCNE-41T92t0cC_VJnBqyU504UTm75g" TargetMode="External"/><Relationship Id="rId62" Type="http://schemas.openxmlformats.org/officeDocument/2006/relationships/hyperlink" Target="https://www.google.com/url?q=https://www.kzoo.edu/admission/finaid/&amp;sa=D&amp;source=editors&amp;ust=1612735261269000&amp;usg=AFQjCNHdEuYi7vwkb_fWuqL9bBk65DpaXA" TargetMode="External"/><Relationship Id="rId83" Type="http://schemas.openxmlformats.org/officeDocument/2006/relationships/hyperlink" Target="https://www.google.com/url?q=https://www.njit.edu/admissions/types-financial-aid&amp;sa=D&amp;source=editors&amp;ust=1612735261435000&amp;usg=AFQjCNFlht2JWID06EH782_QFuhUn_YIIQ" TargetMode="External"/><Relationship Id="rId88" Type="http://schemas.openxmlformats.org/officeDocument/2006/relationships/hyperlink" Target="https://www.google.com/url?q=https://www.pace.edu/financial-aid/types-financial-aid/scholarships-grants%23pace1&amp;sa=D&amp;source=editors&amp;ust=1612735261465000&amp;usg=AFQjCNEkobuU33awVitqWESl0N8-ttLUCw" TargetMode="External"/><Relationship Id="rId111" Type="http://schemas.openxmlformats.org/officeDocument/2006/relationships/hyperlink" Target="https://www.google.com/url?q=https://www.sjc.edu/admissions-and-aid/financial-aid/resources/aid-types/scholarships&amp;sa=D&amp;source=editors&amp;ust=1612735261576000&amp;usg=AFQjCNHhePtYbqdtfoYsSdz13rNPA_m6MA" TargetMode="External"/><Relationship Id="rId132" Type="http://schemas.openxmlformats.org/officeDocument/2006/relationships/hyperlink" Target="https://www.google.com/url?q=https://ucmerced.academicworks.com/&amp;sa=D&amp;source=editors&amp;ust=1612735261676000&amp;usg=AFQjCNGzvZPtrp7SC3akh8bKQp-4E0IU4g" TargetMode="External"/><Relationship Id="rId153" Type="http://schemas.openxmlformats.org/officeDocument/2006/relationships/hyperlink" Target="https://www.google.com/url?q=https://scholarships.umbc.edu/freshmen/&amp;sa=D&amp;source=editors&amp;ust=1612735261747000&amp;usg=AFQjCNFvCLctSRp2LZmBtDN_14Ph7qYQ2g" TargetMode="External"/><Relationship Id="rId174" Type="http://schemas.openxmlformats.org/officeDocument/2006/relationships/hyperlink" Target="https://www.google.com/url?q=http://www.usfsm.edu/admissions/scholarships-and-financial-aid/international-scolarships.aspx&amp;sa=D&amp;source=editors&amp;ust=1612735261838000&amp;usg=AFQjCNECjEp-HCp6dMG3eiQHXx24XJrb9Q" TargetMode="External"/><Relationship Id="rId179" Type="http://schemas.openxmlformats.org/officeDocument/2006/relationships/hyperlink" Target="https://www.google.com/url?q=https://www.admissions.wisc.edu/kmsp/&amp;sa=D&amp;source=editors&amp;ust=1612735261877000&amp;usg=AFQjCNFOu1d8Hn1VlqRvmwXVaVKJscSybg" TargetMode="External"/><Relationship Id="rId195" Type="http://schemas.openxmlformats.org/officeDocument/2006/relationships/hyperlink" Target="https://www.google.com/url?q=https://www.wpi.edu/admissions/tuition-aid/types-of-aid/scholarships-grants/wpi-merit&amp;sa=D&amp;source=editors&amp;ust=1612735261946000&amp;usg=AFQjCNEMT_xZaiobJoOJOxleS0NTmi2iPA" TargetMode="External"/><Relationship Id="rId190" Type="http://schemas.openxmlformats.org/officeDocument/2006/relationships/hyperlink" Target="https://www.google.com/url?q=https://wayne.edu/scholarships/international/&amp;sa=D&amp;source=editors&amp;ust=1612735261919000&amp;usg=AFQjCNEEDaVS_1iPR2LM17ZR1no7FLVt2A" TargetMode="External"/><Relationship Id="rId15" Type="http://schemas.openxmlformats.org/officeDocument/2006/relationships/hyperlink" Target="https://www.google.com/url?q=http://www.fullerton.edu/financialaid/general/scholarships.php&amp;sa=D&amp;source=editors&amp;ust=1612735261046000&amp;usg=AFQjCNGe2f5EqeSYknI2BnlUEqrT6vZIxQ" TargetMode="External"/><Relationship Id="rId36" Type="http://schemas.openxmlformats.org/officeDocument/2006/relationships/hyperlink" Target="https://www.google.com/url?q=https://denison.edu/campus/admission&amp;sa=D&amp;source=editors&amp;ust=1612735261146000&amp;usg=AFQjCNG4BmooTjUfqcavWdwCy5kMDZB1cQ" TargetMode="External"/><Relationship Id="rId57" Type="http://schemas.openxmlformats.org/officeDocument/2006/relationships/hyperlink" Target="https://www.google.com/url?q=https://admissions.iit.edu/undergraduate/finances/international-student-finances-and-scholarships&amp;sa=D&amp;source=editors&amp;ust=1612735261251000&amp;usg=AFQjCNGxMBrsKIYrHdU9UGI819NyL40Wrg" TargetMode="External"/><Relationship Id="rId106" Type="http://schemas.openxmlformats.org/officeDocument/2006/relationships/hyperlink" Target="https://www.google.com/url?q=http://www.soka.edu/admission_aid/Financial_Aid/default.aspx&amp;sa=D&amp;source=editors&amp;ust=1612735261557000&amp;usg=AFQjCNGal_AHEDm-B9cosGVGH1SiOwxK9w" TargetMode="External"/><Relationship Id="rId127" Type="http://schemas.openxmlformats.org/officeDocument/2006/relationships/hyperlink" Target="https://www.google.com/url?q=https://admissions.arizona.edu/cost-aid/international/scholarships-loans&amp;sa=D&amp;source=editors&amp;ust=1612735261658000&amp;usg=AFQjCNEMds727UGQe0fbUE2LF-EBFa9jiQ" TargetMode="External"/><Relationship Id="rId10" Type="http://schemas.openxmlformats.org/officeDocument/2006/relationships/hyperlink" Target="https://www.google.com/url?q=http://www.bu.edu/admissions/apply/tuition-aid-scholarships/scholarships/trustee/&amp;sa=D&amp;source=editors&amp;ust=1612735261016000&amp;usg=AFQjCNEBQ_ymXxk69whY5Y14JDQiEDDXBw" TargetMode="External"/><Relationship Id="rId31" Type="http://schemas.openxmlformats.org/officeDocument/2006/relationships/hyperlink" Target="https://www.google.com/url?q=https://www.baruch.cuny.edu/undergrad/financialAid.html&amp;sa=D&amp;source=editors&amp;ust=1612735261128000&amp;usg=AFQjCNGn3qGlvpJgqHn8V_mlPk90HnFceA" TargetMode="External"/><Relationship Id="rId52" Type="http://schemas.openxmlformats.org/officeDocument/2006/relationships/hyperlink" Target="https://www.google.com/url?q=https://www.gettysburg.edu/admissions-aid/financial-aid-options/scholarships&amp;sa=D&amp;source=editors&amp;ust=1612735261218000&amp;usg=AFQjCNFSwabhfWtpOR0A62bFTYTrg-sKpw" TargetMode="External"/><Relationship Id="rId73" Type="http://schemas.openxmlformats.org/officeDocument/2006/relationships/hyperlink" Target="https://www.google.com/url?q=https://www.luther.edu/admissions/financial-aid/scholarships/&amp;sa=D&amp;source=editors&amp;ust=1612735261315000&amp;usg=AFQjCNGYtbj9sgxZEZD0nJdcEMMev3cv0w" TargetMode="External"/><Relationship Id="rId78" Type="http://schemas.openxmlformats.org/officeDocument/2006/relationships/hyperlink" Target="https://www.google.com/url?q=https://www.sfa.msstate.edu/types-of-aid/&amp;sa=D&amp;source=editors&amp;ust=1612735261340000&amp;usg=AFQjCNHlgzY7wDo7XQbojNE8qSLGI_69lA" TargetMode="External"/><Relationship Id="rId94" Type="http://schemas.openxmlformats.org/officeDocument/2006/relationships/hyperlink" Target="https://www.google.com/url?q=https://www.rockhurst.edu/admissions/international&amp;sa=D&amp;source=editors&amp;ust=1612735261504000&amp;usg=AFQjCNH9Qcp7Ouzt09C_R_CqnyfpABJMvQ" TargetMode="External"/><Relationship Id="rId99" Type="http://schemas.openxmlformats.org/officeDocument/2006/relationships/hyperlink" Target="https://www.google.com/url?q=http://www.slu.edu/financial-aid/types-of-aid/scholarships.php&amp;sa=D&amp;source=editors&amp;ust=1612735261526000&amp;usg=AFQjCNExhWXgXNNYG1IAyFqt1XkDwQUmGw" TargetMode="External"/><Relationship Id="rId101" Type="http://schemas.openxmlformats.org/officeDocument/2006/relationships/hyperlink" Target="https://www.google.com/url?q=http://www.sjsu.edu/faso/Types_AID/&amp;sa=D&amp;source=editors&amp;ust=1612735261535000&amp;usg=AFQjCNEfBTRDOPKsdPlK8Qn1pqivpL0MPw" TargetMode="External"/><Relationship Id="rId122" Type="http://schemas.openxmlformats.org/officeDocument/2006/relationships/hyperlink" Target="https://www.google.com/url?q=https://www.newschool.edu/tuition-fees-billing/current-tuition/&amp;sa=D&amp;source=editors&amp;ust=1612735261632000&amp;usg=AFQjCNG4MEk1dmpZ7cBmMMU1FBrGvOlR5w" TargetMode="External"/><Relationship Id="rId143" Type="http://schemas.openxmlformats.org/officeDocument/2006/relationships/hyperlink" Target="https://www.google.com/url?q=https://udayton.edu/affordability/undergraduate/financial-aid/types-of-aid/scholarships.php&amp;sa=D&amp;source=editors&amp;ust=1612735261709000&amp;usg=AFQjCNFDnveUEjhhQCYMa-EKW3mqJrUQZg" TargetMode="External"/><Relationship Id="rId148" Type="http://schemas.openxmlformats.org/officeDocument/2006/relationships/hyperlink" Target="https://www.google.com/url?q=https://studyabroad.uic.edu/merit-based/&amp;sa=D&amp;source=editors&amp;ust=1612735261731000&amp;usg=AFQjCNFIJbQkWEFo1WWeoACjEq7y0YU_LA" TargetMode="External"/><Relationship Id="rId164" Type="http://schemas.openxmlformats.org/officeDocument/2006/relationships/hyperlink" Target="https://www.google.com/url?q=https://financialaid.nd.edu/prospective-students/applying/international-students/&amp;sa=D&amp;source=editors&amp;ust=1612735261800000&amp;usg=AFQjCNGvNnHV6EnOZWaP1dTzT9DHh34-Lw" TargetMode="External"/><Relationship Id="rId169" Type="http://schemas.openxmlformats.org/officeDocument/2006/relationships/hyperlink" Target="https://www.google.com/url?q=https://financialaid.richmond.edu/prospective/merit-based/scholarships.html&amp;sa=D&amp;source=editors&amp;ust=1612735261821000&amp;usg=AFQjCNH0GkkBb7WO8cf0ZLu74Ux0QVWozw" TargetMode="External"/><Relationship Id="rId185" Type="http://schemas.openxmlformats.org/officeDocument/2006/relationships/hyperlink" Target="https://www.google.com/url?q=https://www.wabash.edu/admissions/finances/sources&amp;sa=D&amp;source=editors&amp;ust=1612735261903000&amp;usg=AFQjCNHm-sNFZbyQlJsNkyqAa7zx02OtjA" TargetMode="External"/><Relationship Id="rId4" Type="http://schemas.openxmlformats.org/officeDocument/2006/relationships/hyperlink" Target="https://www.google.com/url?q=http://www.babson.edu/admission/tuition-aid/undergraduate/financial-aid/international-students/Pages/default.aspx&amp;sa=D&amp;source=editors&amp;ust=1612735260973000&amp;usg=AFQjCNGbFZQu1NEVfnNEEGTXjmY4zK-G7A" TargetMode="External"/><Relationship Id="rId9" Type="http://schemas.openxmlformats.org/officeDocument/2006/relationships/hyperlink" Target="https://www.google.com/url?q=https://globaleducation.boisestate.edu/international/financial-information-and-scholarships/undergraduate-scholarships/&amp;sa=D&amp;source=editors&amp;ust=1612735261011000&amp;usg=AFQjCNFG086-dNaGMsoyvPrhGebKZPrybQ" TargetMode="External"/><Relationship Id="rId180" Type="http://schemas.openxmlformats.org/officeDocument/2006/relationships/hyperlink" Target="https://www.google.com/url?q=https://www.utica.edu/tuition-and-financial-aid/understanding-financial-aid/college-scholarships&amp;sa=D&amp;source=editors&amp;ust=1612735261882000&amp;usg=AFQjCNEipJO_nQVEgmwd05jer6J--53j4A" TargetMode="External"/><Relationship Id="rId26" Type="http://schemas.openxmlformats.org/officeDocument/2006/relationships/hyperlink" Target="https://www.google.com/url?q=https://www.holycross.edu/how-aid-works/scholarships-grants&amp;sa=D&amp;source=editors&amp;ust=1612735261099000&amp;usg=AFQjCNF-DkSvYudIlNb02enrOF4-wmtwjQ" TargetMode="External"/><Relationship Id="rId47" Type="http://schemas.openxmlformats.org/officeDocument/2006/relationships/hyperlink" Target="https://www.google.com/url?q=https://onestop.fiu.edu/financial-aid/scholarship-information/index.html&amp;sa=D&amp;source=editors&amp;ust=1612735261182000&amp;usg=AFQjCNHR47darSIe1LCm0xMK_X3v_t_uNA" TargetMode="External"/><Relationship Id="rId68" Type="http://schemas.openxmlformats.org/officeDocument/2006/relationships/hyperlink" Target="https://www.google.com/url?q=https://www.lawrence.edu/admissions/afford/scholarships/international_scholarships&amp;sa=D&amp;source=editors&amp;ust=1612735261292000&amp;usg=AFQjCNFaYhZgH5gjovD50ZwvXCmRkQOfrw" TargetMode="External"/><Relationship Id="rId89" Type="http://schemas.openxmlformats.org/officeDocument/2006/relationships/hyperlink" Target="https://www.google.com/url?q=https://www.pitzer.edu/financial-aid/apply/international-applicants/&amp;sa=D&amp;source=editors&amp;ust=1612735261475000&amp;usg=AFQjCNHjeJ6VHFr2VZhXU8rJmNNI2wraSA" TargetMode="External"/><Relationship Id="rId112" Type="http://schemas.openxmlformats.org/officeDocument/2006/relationships/hyperlink" Target="https://www.google.com/url?q=https://www.sjc.edu/admissions-and-aid/financial-aid/resources/aid-types/scholarships&amp;sa=D&amp;source=editors&amp;ust=1612735261578000&amp;usg=AFQjCNE0Z8d7wPAJK96bb01OZQifZKaPwg" TargetMode="External"/><Relationship Id="rId133" Type="http://schemas.openxmlformats.org/officeDocument/2006/relationships/hyperlink" Target="https://www.google.com/url?q=https://admissions.ucr.edu/international%23cost&amp;sa=D&amp;source=editors&amp;ust=1612735261679000&amp;usg=AFQjCNEj9omwWqHFdNq5BybBUi1i9HHYfA" TargetMode="External"/><Relationship Id="rId154" Type="http://schemas.openxmlformats.org/officeDocument/2006/relationships/hyperlink" Target="https://www.google.com/url?q=https://www.umass.edu/umfa/undergraduates/types-aid&amp;sa=D&amp;source=editors&amp;ust=1612735261753000&amp;usg=AFQjCNExgRI-nMrJzV95ikGyt5oa008J6Q" TargetMode="External"/><Relationship Id="rId175" Type="http://schemas.openxmlformats.org/officeDocument/2006/relationships/hyperlink" Target="https://www.google.com/url?q=https://priceschool.usc.edu/students/financial-aid/masters-opportunities/&amp;sa=D&amp;source=editors&amp;ust=1612735261841000&amp;usg=AFQjCNFErbbeoLNq2ej0sGEDwz-pl0UvTg" TargetMode="External"/><Relationship Id="rId196" Type="http://schemas.openxmlformats.org/officeDocument/2006/relationships/table" Target="../tables/table10.xml"/><Relationship Id="rId16" Type="http://schemas.openxmlformats.org/officeDocument/2006/relationships/hyperlink" Target="https://www.google.com/url?q=https://csulb.financialaidtv.com/&amp;sa=D&amp;source=editors&amp;ust=1612735261048000&amp;usg=AFQjCNGpv2ZsjRKQqXAxB8orJdx4TtImiQ" TargetMode="External"/><Relationship Id="rId37" Type="http://schemas.openxmlformats.org/officeDocument/2006/relationships/hyperlink" Target="https://www.google.com/url?q=https://www.depauw.edu/offices/financialaid/types/scholarships-grants/&amp;sa=D&amp;source=editors&amp;ust=1612735261148000&amp;usg=AFQjCNFGLRDSMXteh-TqY67Q6UXNbcX4aA" TargetMode="External"/><Relationship Id="rId58" Type="http://schemas.openxmlformats.org/officeDocument/2006/relationships/hyperlink" Target="https://www.google.com/url?q=https://studentcentral.iupui.edu/funding/scholarships/iupui-scholarships.html?tuition_status%3Dinternational%26tuition_residency%3DoutOfState&amp;sa=D&amp;source=editors&amp;ust=1612735261254000&amp;usg=AFQjCNHC3zGPsf1Z94K33xbjjcvOgUodSg" TargetMode="External"/><Relationship Id="rId79" Type="http://schemas.openxmlformats.org/officeDocument/2006/relationships/hyperlink" Target="https://www.google.com/url?q=https://www.montclair.edu/red-hawk-central/paying-for-college/scholarships/&amp;sa=D&amp;source=editors&amp;ust=1612735261423000&amp;usg=AFQjCNGkoSxiHznsMd7Rpn0th3z1AzFKmw" TargetMode="External"/><Relationship Id="rId102" Type="http://schemas.openxmlformats.org/officeDocument/2006/relationships/hyperlink" Target="https://www.google.com/url?q=https://www.scu.edu/financialaid/types-of-aid/scholarships-and-grants/&amp;sa=D&amp;source=editors&amp;ust=1612735261538000&amp;usg=AFQjCNF_6-hsfJW9tHZ6qlqw96Yaxz1p2w" TargetMode="External"/><Relationship Id="rId123" Type="http://schemas.openxmlformats.org/officeDocument/2006/relationships/hyperlink" Target="https://www.google.com/url?q=https://www.towson.edu/admissions/financialaid/programs/scholarships/international.html&amp;sa=D&amp;source=editors&amp;ust=1612735261635000&amp;usg=AFQjCNGn2_iwXAfgZequp8uI1qD8skAeDw" TargetMode="External"/><Relationship Id="rId144" Type="http://schemas.openxmlformats.org/officeDocument/2006/relationships/hyperlink" Target="https://www.google.com/url?q=https://www.udel.edu/apply/undergraduate-admissions/financing-your-degree/&amp;sa=D&amp;source=editors&amp;ust=1612735261713000&amp;usg=AFQjCNEGiXSm5gebhB8z2p6sJi0apSN8pA" TargetMode="External"/><Relationship Id="rId90" Type="http://schemas.openxmlformats.org/officeDocument/2006/relationships/hyperlink" Target="https://www.google.com/url?q=https://financial-aid.providence.edu/institutional-merit-based/&amp;sa=D&amp;source=editors&amp;ust=1612735261482000&amp;usg=AFQjCNECPCmY1P3gNPDoFuHqEltKdxVqFw" TargetMode="External"/><Relationship Id="rId165" Type="http://schemas.openxmlformats.org/officeDocument/2006/relationships/hyperlink" Target="https://www.google.com/url?q=http://www.ou.edu/admissions/affordability/scholarships&amp;sa=D&amp;source=editors&amp;ust=1612735261803000&amp;usg=AFQjCNFx9_Wbj_s-V4ubtM1XJBMd0xN27w" TargetMode="External"/><Relationship Id="rId186" Type="http://schemas.openxmlformats.org/officeDocument/2006/relationships/hyperlink" Target="https://www.google.com/url?q=http://financialaid.wfu.edu/merit/university-scholarship-programs/&amp;sa=D&amp;source=editors&amp;ust=1612735261906000&amp;usg=AFQjCNH4wKvr98k1SRyO3MqVg7rcVWv9PA" TargetMode="External"/><Relationship Id="rId27" Type="http://schemas.openxmlformats.org/officeDocument/2006/relationships/hyperlink" Target="https://www.google.com/url?q=https://www.coloradocollege.edu/admission/financialaid/&amp;sa=D&amp;source=editors&amp;ust=1612735261104000&amp;usg=AFQjCNES3dI1EKy7FY_agVm8Kt7T0i2rrA" TargetMode="External"/><Relationship Id="rId48" Type="http://schemas.openxmlformats.org/officeDocument/2006/relationships/hyperlink" Target="https://www.google.com/url?q=http://www.olin.edu/admission/costs-financial-aid/&amp;sa=D&amp;source=editors&amp;ust=1612735261198000&amp;usg=AFQjCNGotm9GkmfnMVjKrnzxnqvJ20Ou_A" TargetMode="External"/><Relationship Id="rId69" Type="http://schemas.openxmlformats.org/officeDocument/2006/relationships/hyperlink" Target="https://www.google.com/url?q=https://www.lclark.edu/offices/financial_aid/merit_scholarships/&amp;sa=D&amp;source=editors&amp;ust=1612735261298000&amp;usg=AFQjCNG9KIQlbFHvyIDUg1RwBwcGIKvDWA" TargetMode="External"/><Relationship Id="rId113" Type="http://schemas.openxmlformats.org/officeDocument/2006/relationships/hyperlink" Target="https://www.google.com/url?q=https://www.stonybrook.edu/commcms/finaid/undergraduate/types_of_aid/enter_freshman_scholar.php?accordion%3Dpanel-d11e145&amp;sa=D&amp;source=editors&amp;ust=1612735261588000&amp;usg=AFQjCNFk6yH-9tcztv3U01WZFs94hSQc8g" TargetMode="External"/><Relationship Id="rId134" Type="http://schemas.openxmlformats.org/officeDocument/2006/relationships/hyperlink" Target="https://www.google.com/url?q=https://fas.ucsd.edu/types/scholarships/regents-scholarships-for-entering-freshmen.html&amp;sa=D&amp;source=editors&amp;ust=1612735261682000&amp;usg=AFQjCNErJgbJliWgtSnNHJ942khCHIecBA" TargetMode="External"/><Relationship Id="rId80" Type="http://schemas.openxmlformats.org/officeDocument/2006/relationships/hyperlink" Target="https://www.google.com/url?q=https://www.morehouse.edu/financialaid/links/guide.html&amp;sa=D&amp;source=editors&amp;ust=1612735261426000&amp;usg=AFQjCNE8EZX9uX9bXBAZ3wwILkwScMpWGA" TargetMode="External"/><Relationship Id="rId155" Type="http://schemas.openxmlformats.org/officeDocument/2006/relationships/hyperlink" Target="https://www.google.com/url?q=https://finaid.umb.edu/freshman-student-aid/scholarships&amp;sa=D&amp;source=editors&amp;ust=1612735261756000&amp;usg=AFQjCNGsKO6ks5rEzcuV2YRQQp_8YEJGQg" TargetMode="External"/><Relationship Id="rId176" Type="http://schemas.openxmlformats.org/officeDocument/2006/relationships/hyperlink" Target="https://www.google.com/url?q=https://www.uta.edu/fao/scholarships/national-merit.php&amp;sa=D&amp;source=editors&amp;ust=1612735261850000&amp;usg=AFQjCNEIgu2iUqJDStn7KoFAeO2Mv6CtkA" TargetMode="External"/><Relationship Id="rId17" Type="http://schemas.openxmlformats.org/officeDocument/2006/relationships/hyperlink" Target="https://www.google.com/url?q=http://www.calstatela.edu/financialaid/scholarships&amp;sa=D&amp;source=editors&amp;ust=1612735261051000&amp;usg=AFQjCNFRzGmSGSL5qgfirNQQemsnvwqOGA" TargetMode="External"/><Relationship Id="rId38" Type="http://schemas.openxmlformats.org/officeDocument/2006/relationships/hyperlink" Target="https://www.google.com/url?q=https://www.dickinson.edu/info/20259/grants_and_scholarships&amp;sa=D&amp;source=editors&amp;ust=1612735261152000&amp;usg=AFQjCNFBcCzZ2U1FIBojpE5GMvNGovYA5Q" TargetMode="External"/><Relationship Id="rId59" Type="http://schemas.openxmlformats.org/officeDocument/2006/relationships/hyperlink" Target="https://www.google.com/url?q=https://www.financialaid.iastate.edu/scholarships/&amp;sa=D&amp;source=editors&amp;ust=1612735261259000&amp;usg=AFQjCNGum2d35P1AopawBFB14SSHvGPrAA" TargetMode="External"/><Relationship Id="rId103" Type="http://schemas.openxmlformats.org/officeDocument/2006/relationships/hyperlink" Target="https://www.google.com/url?q=https://www.sarahlawrence.edu/financial-aid/undergraduate/international-applicants.html&amp;sa=D&amp;source=editors&amp;ust=1612735261541000&amp;usg=AFQjCNGxHN2dz6OjJUPEx0LFEJHAqsCceA" TargetMode="External"/><Relationship Id="rId124" Type="http://schemas.openxmlformats.org/officeDocument/2006/relationships/hyperlink" Target="https://www.google.com/url?q=https://inside.trinity.edu/student-financial-services/types-aid/scholarships&amp;sa=D&amp;source=editors&amp;ust=1612735261642000&amp;usg=AFQjCNG9yRVUeKgWml-6sGJJcdBjGJ7H6w" TargetMode="External"/><Relationship Id="rId70" Type="http://schemas.openxmlformats.org/officeDocument/2006/relationships/hyperlink" Target="https://www.google.com/url?q=https://www.lindenwood.edu/admissions/student-financial-services/scholarships-grants/&amp;sa=D&amp;source=editors&amp;ust=1612735261301000&amp;usg=AFQjCNGq48eOWgySoskYEdXZL_7a13oIWA" TargetMode="External"/><Relationship Id="rId91" Type="http://schemas.openxmlformats.org/officeDocument/2006/relationships/hyperlink" Target="https://www.google.com/url?q=https://www.qu.edu/admissions/undergraduate/tuition-financial-aid/scholarships.html&amp;sa=D&amp;source=editors&amp;ust=1612735261486000&amp;usg=AFQjCNFg4rULkiO3YPyqVo8QweRkKtT1Dg" TargetMode="External"/><Relationship Id="rId145" Type="http://schemas.openxmlformats.org/officeDocument/2006/relationships/hyperlink" Target="https://www.google.com/url?q=https://www.admissions.uga.edu/afford/scholarships/&amp;sa=D&amp;source=editors&amp;ust=1612735261722000&amp;usg=AFQjCNFZnPf6Qjw0TQfywOpkLpKD2exgag" TargetMode="External"/><Relationship Id="rId166" Type="http://schemas.openxmlformats.org/officeDocument/2006/relationships/hyperlink" Target="https://www.google.com/url?q=https://geo.uoregon.edu/scholarships/academic-merit/anders-uhrskov-leadership-merit-based-scholarships&amp;sa=D&amp;source=editors&amp;ust=1612735261807000&amp;usg=AFQjCNFxqZ0xa1synLgC9pafLXpfD2r68w" TargetMode="External"/><Relationship Id="rId187" Type="http://schemas.openxmlformats.org/officeDocument/2006/relationships/hyperlink" Target="https://www.google.com/url?q=https://www.wlu.edu/financial-aid/types-of-aid/aid-for-international-students&amp;sa=D&amp;source=editors&amp;ust=1612735261909000&amp;usg=AFQjCNFJFdDOhGNTTm3LuppQ9nMW102VWw" TargetMode="External"/><Relationship Id="rId1" Type="http://schemas.openxmlformats.org/officeDocument/2006/relationships/hyperlink" Target="https://www.google.com/url?q=https://agnesscott.edu/admission/financial-aid/agnes-scott-scholarships.html&amp;sa=D&amp;source=editors&amp;ust=1612735260954000&amp;usg=AFQjCNG5cRItDDdqm9rcXrmJCDE99W_QKw" TargetMode="External"/><Relationship Id="rId28" Type="http://schemas.openxmlformats.org/officeDocument/2006/relationships/hyperlink" Target="https://www.google.com/url?q=https://financialaid.colostate.edu/scholarships-for-entering-non-resident-freshman/&amp;sa=D&amp;source=editors&amp;ust=1612735261110000&amp;usg=AFQjCNEFfF_8fOi9l4xw-ychYuNqYR_Eyw" TargetMode="External"/><Relationship Id="rId49" Type="http://schemas.openxmlformats.org/officeDocument/2006/relationships/hyperlink" Target="https://www.google.com/url?q=https://undergraduate.admissions.gwu.edu/scholarships&amp;sa=D&amp;source=editors&amp;ust=1612735261207000&amp;usg=AFQjCNFnNhR4ZRYNEGQHQ2TvN6qAyA_fOA" TargetMode="External"/><Relationship Id="rId114" Type="http://schemas.openxmlformats.org/officeDocument/2006/relationships/hyperlink" Target="https://www.google.com/url?q=https://www.binghamton.edu/financial-aid/types-of-aid/scholarships/index.html&amp;sa=D&amp;source=editors&amp;ust=1612735261591000&amp;usg=AFQjCNGI2x__jjmRFCn4mwjBpzngJmyY7g" TargetMode="External"/><Relationship Id="rId60" Type="http://schemas.openxmlformats.org/officeDocument/2006/relationships/hyperlink" Target="https://www.google.com/url?q=https://www.jmu.edu/financialaid/learn/glossary.shtml%23Set-2-A-centennialscholarship&amp;sa=D&amp;source=editors&amp;ust=1612735261264000&amp;usg=AFQjCNH3R9W9zfGWV3f8r2hvVqLrGwUNKA" TargetMode="External"/><Relationship Id="rId81" Type="http://schemas.openxmlformats.org/officeDocument/2006/relationships/hyperlink" Target="https://www.google.com/url?q=https://www.mtholyoke.edu/admission/merit&amp;sa=D&amp;source=editors&amp;ust=1612735261429000&amp;usg=AFQjCNEiBnQ4viKnCMX-GirU_3LPgVFfrw" TargetMode="External"/><Relationship Id="rId135" Type="http://schemas.openxmlformats.org/officeDocument/2006/relationships/hyperlink" Target="https://www.google.com/url?q=https://www.finaid.ucsb.edu/scholarships&amp;sa=D&amp;source=editors&amp;ust=1612735261685000&amp;usg=AFQjCNE4jGv8gzUWGQwOkbxcsKtMq1NDPg" TargetMode="External"/><Relationship Id="rId156" Type="http://schemas.openxmlformats.org/officeDocument/2006/relationships/hyperlink" Target="https://www.google.com/url?q=https://admissions.miami.edu/undergraduate/financial-aid/scholarships/stamps/index.html&amp;sa=D&amp;source=editors&amp;ust=1612735261760000&amp;usg=AFQjCNF_DJCDEotAlhwCIyemJ9UGqFdFbg" TargetMode="External"/><Relationship Id="rId177" Type="http://schemas.openxmlformats.org/officeDocument/2006/relationships/hyperlink" Target="https://www.google.com/url?q=https://finaid.utexas.edu/types-of-aid/scholarships/&amp;sa=D&amp;source=editors&amp;ust=1612735261853000&amp;usg=AFQjCNHfM2MFUsCATxyzRtRZDUwX5kv5Sw" TargetMode="External"/><Relationship Id="rId18" Type="http://schemas.openxmlformats.org/officeDocument/2006/relationships/hyperlink" Target="https://www.google.com/url?q=https://calvin.edu/offices-services/financial-aid/types/scholarships/academic-scholarships/&amp;sa=D&amp;source=editors&amp;ust=1612735261060000&amp;usg=AFQjCNEakFvkyoXzoj-4INNZmnsAtG4RNg" TargetMode="External"/><Relationship Id="rId39" Type="http://schemas.openxmlformats.org/officeDocument/2006/relationships/hyperlink" Target="https://www.google.com/url?q=https://www.drake.edu/finaid/scholarships/&amp;sa=D&amp;source=editors&amp;ust=1612735261155000&amp;usg=AFQjCNHOfRLmtFmR2QQymCDXG9XYJFzpfg"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6" tint="-0.499984740745262"/>
    <pageSetUpPr fitToPage="1"/>
  </sheetPr>
  <dimension ref="A1:X69"/>
  <sheetViews>
    <sheetView showGridLines="0" tabSelected="1" zoomScale="70" zoomScaleNormal="70" workbookViewId="0">
      <selection activeCell="L9" sqref="L9"/>
    </sheetView>
  </sheetViews>
  <sheetFormatPr defaultColWidth="8.69921875" defaultRowHeight="21.75" customHeight="1"/>
  <cols>
    <col min="1" max="1" width="6.69921875" style="107" customWidth="1"/>
    <col min="2" max="2" width="8.09765625" style="108" hidden="1" customWidth="1"/>
    <col min="3" max="3" width="5.296875" style="108" customWidth="1"/>
    <col min="4" max="4" width="43.69921875" style="108" customWidth="1"/>
    <col min="5" max="5" width="20.3984375" style="108" customWidth="1"/>
    <col min="6" max="7" width="4.09765625" style="108" customWidth="1"/>
    <col min="8" max="8" width="43.69921875" style="108" customWidth="1"/>
    <col min="9" max="9" width="20.3984375" style="108" customWidth="1"/>
    <col min="10" max="10" width="5.296875" style="108" customWidth="1"/>
    <col min="11" max="11" width="6.69921875" style="110" customWidth="1"/>
    <col min="12" max="24" width="8.69921875" style="111"/>
    <col min="25" max="16384" width="8.69921875" style="108"/>
  </cols>
  <sheetData>
    <row r="1" spans="1:24" ht="42" customHeight="1">
      <c r="D1" s="422" t="s">
        <v>1927</v>
      </c>
      <c r="E1" s="423"/>
      <c r="F1" s="423"/>
      <c r="G1" s="423"/>
      <c r="H1" s="423"/>
      <c r="I1" s="423"/>
    </row>
    <row r="2" spans="1:24" ht="52.5" customHeight="1">
      <c r="D2" s="424" t="s">
        <v>303</v>
      </c>
      <c r="E2" s="424"/>
      <c r="F2" s="424"/>
      <c r="G2" s="424"/>
      <c r="H2" s="424"/>
      <c r="I2" s="424"/>
    </row>
    <row r="3" spans="1:24" ht="21">
      <c r="D3" s="191" t="s">
        <v>173</v>
      </c>
      <c r="E3" s="186"/>
      <c r="F3" s="186"/>
      <c r="G3" s="186"/>
      <c r="H3" s="189" t="s">
        <v>308</v>
      </c>
      <c r="I3" s="189"/>
    </row>
    <row r="4" spans="1:24" ht="21">
      <c r="D4" s="191" t="s">
        <v>301</v>
      </c>
      <c r="E4" s="186"/>
      <c r="F4" s="186"/>
      <c r="G4" s="186"/>
      <c r="H4" s="189" t="s">
        <v>309</v>
      </c>
      <c r="I4" s="189"/>
    </row>
    <row r="5" spans="1:24" ht="21">
      <c r="D5" s="191" t="s">
        <v>302</v>
      </c>
      <c r="E5" s="186"/>
      <c r="F5" s="186"/>
      <c r="G5" s="186"/>
      <c r="H5" s="189" t="s">
        <v>310</v>
      </c>
      <c r="I5" s="189"/>
    </row>
    <row r="6" spans="1:24" s="104" customFormat="1" ht="21">
      <c r="A6" s="103"/>
      <c r="D6" s="191" t="s">
        <v>311</v>
      </c>
      <c r="E6" s="186"/>
      <c r="F6" s="186"/>
      <c r="G6" s="186"/>
      <c r="H6" s="189"/>
      <c r="I6" s="189"/>
      <c r="K6" s="105"/>
      <c r="L6" s="106"/>
      <c r="M6" s="106"/>
      <c r="N6" s="106"/>
      <c r="O6" s="106"/>
      <c r="P6" s="106"/>
      <c r="Q6" s="106"/>
      <c r="R6" s="106"/>
      <c r="S6" s="106"/>
      <c r="T6" s="106"/>
      <c r="U6" s="106"/>
      <c r="V6" s="106"/>
      <c r="W6" s="106"/>
      <c r="X6" s="106"/>
    </row>
    <row r="7" spans="1:24" ht="9.65" customHeight="1">
      <c r="D7" s="109"/>
      <c r="E7" s="109"/>
      <c r="F7" s="109"/>
      <c r="G7" s="109"/>
      <c r="H7" s="109"/>
      <c r="I7" s="109"/>
    </row>
    <row r="8" spans="1:24" ht="5.15" customHeight="1"/>
    <row r="9" spans="1:24" ht="21.75" customHeight="1">
      <c r="D9" s="119" t="s">
        <v>313</v>
      </c>
      <c r="H9" s="425">
        <f>AVERAGE(I33,I32,I31)</f>
        <v>0</v>
      </c>
      <c r="I9" s="425">
        <v>0.55000000000000004</v>
      </c>
    </row>
    <row r="10" spans="1:24" ht="4.5" customHeight="1">
      <c r="D10" s="119"/>
      <c r="I10" s="117"/>
    </row>
    <row r="11" spans="1:24" ht="21.75" customHeight="1">
      <c r="D11" s="119" t="s">
        <v>317</v>
      </c>
      <c r="H11" s="425">
        <f>AVERAGE(E36,E37,E38,E3,E39)</f>
        <v>0</v>
      </c>
      <c r="I11" s="425">
        <v>0.05</v>
      </c>
    </row>
    <row r="12" spans="1:24" ht="4.5" customHeight="1">
      <c r="D12" s="119"/>
      <c r="H12" s="118"/>
      <c r="I12" s="118"/>
    </row>
    <row r="13" spans="1:24" ht="21.75" customHeight="1">
      <c r="D13" s="119" t="s">
        <v>335</v>
      </c>
      <c r="H13" s="425">
        <f>+I43</f>
        <v>0</v>
      </c>
      <c r="I13" s="425">
        <v>0.55000000000000004</v>
      </c>
    </row>
    <row r="14" spans="1:24" ht="4.5" customHeight="1">
      <c r="D14" s="119"/>
      <c r="I14" s="117"/>
    </row>
    <row r="15" spans="1:24" ht="21.75" customHeight="1">
      <c r="D15" s="119" t="s">
        <v>329</v>
      </c>
      <c r="H15" s="425">
        <f>AVERAGE(I36,I37,I38,I39)</f>
        <v>0</v>
      </c>
      <c r="I15" s="425">
        <v>0.05</v>
      </c>
    </row>
    <row r="16" spans="1:24" ht="5.15" customHeight="1">
      <c r="D16" s="119"/>
    </row>
    <row r="17" spans="4:10" ht="21.75" customHeight="1">
      <c r="D17" s="119" t="s">
        <v>336</v>
      </c>
      <c r="H17" s="425">
        <f>H11</f>
        <v>0</v>
      </c>
      <c r="I17" s="425">
        <v>0.55000000000000004</v>
      </c>
    </row>
    <row r="18" spans="4:10" ht="5.15" customHeight="1">
      <c r="D18" s="119"/>
      <c r="I18" s="117"/>
    </row>
    <row r="19" spans="4:10" ht="21.75" customHeight="1">
      <c r="D19" s="119" t="s">
        <v>253</v>
      </c>
      <c r="H19" s="425">
        <f>AVERAGE(E31,E32,E33,)</f>
        <v>0</v>
      </c>
      <c r="I19" s="425">
        <v>0.05</v>
      </c>
    </row>
    <row r="20" spans="4:10" ht="5.15" customHeight="1"/>
    <row r="21" spans="4:10" ht="37.5" customHeight="1">
      <c r="D21" s="427" t="s">
        <v>1988</v>
      </c>
      <c r="E21" s="427"/>
      <c r="F21" s="427"/>
      <c r="G21" s="427"/>
      <c r="H21" s="427"/>
      <c r="I21" s="427"/>
    </row>
    <row r="22" spans="4:10" ht="5.25" customHeight="1">
      <c r="D22" s="109"/>
      <c r="E22" s="109"/>
      <c r="F22" s="109"/>
      <c r="G22" s="109"/>
      <c r="H22" s="109"/>
      <c r="I22" s="109"/>
    </row>
    <row r="23" spans="4:10" ht="21.75" customHeight="1">
      <c r="D23" s="420">
        <f>AVERAGE(E30,E35,E41,E45,I45,I41,I35,I30)</f>
        <v>0</v>
      </c>
      <c r="E23" s="421"/>
      <c r="F23" s="421"/>
      <c r="G23" s="421"/>
      <c r="H23" s="421"/>
      <c r="I23" s="421"/>
    </row>
    <row r="24" spans="4:10" ht="26.25" customHeight="1">
      <c r="D24" s="420"/>
      <c r="E24" s="421"/>
      <c r="F24" s="421"/>
      <c r="G24" s="421"/>
      <c r="H24" s="421"/>
      <c r="I24" s="421"/>
    </row>
    <row r="25" spans="4:10" ht="6" customHeight="1">
      <c r="D25" s="420"/>
      <c r="E25" s="421"/>
      <c r="F25" s="421"/>
      <c r="G25" s="421"/>
      <c r="H25" s="421"/>
      <c r="I25" s="421"/>
    </row>
    <row r="26" spans="4:10" ht="16.5" customHeight="1">
      <c r="D26" s="420"/>
      <c r="E26" s="421"/>
      <c r="F26" s="421"/>
      <c r="G26" s="421"/>
      <c r="H26" s="421"/>
      <c r="I26" s="421"/>
    </row>
    <row r="27" spans="4:10" ht="47.5" customHeight="1">
      <c r="D27" s="420"/>
      <c r="E27" s="421"/>
      <c r="F27" s="421"/>
      <c r="G27" s="421"/>
      <c r="H27" s="421"/>
      <c r="I27" s="421"/>
    </row>
    <row r="28" spans="4:10" ht="16.5" customHeight="1">
      <c r="D28" s="420"/>
      <c r="E28" s="421"/>
      <c r="F28" s="421"/>
      <c r="G28" s="421"/>
      <c r="H28" s="421"/>
      <c r="I28" s="421"/>
    </row>
    <row r="29" spans="4:10" ht="4.5" customHeight="1">
      <c r="D29" s="109"/>
      <c r="E29" s="109"/>
      <c r="F29" s="109"/>
      <c r="G29" s="112"/>
      <c r="H29" s="109"/>
      <c r="I29" s="109"/>
    </row>
    <row r="30" spans="4:10" ht="21.75" customHeight="1">
      <c r="D30" s="114" t="s">
        <v>253</v>
      </c>
      <c r="E30" s="419">
        <f>AVERAGE(E31,E32,E33,)</f>
        <v>0</v>
      </c>
      <c r="F30" s="419">
        <v>0.05</v>
      </c>
      <c r="G30" s="113"/>
      <c r="H30" s="114" t="s">
        <v>313</v>
      </c>
      <c r="I30" s="419">
        <f>AVERAGE(I33,I32,I31)</f>
        <v>0</v>
      </c>
      <c r="J30" s="419">
        <v>0.05</v>
      </c>
    </row>
    <row r="31" spans="4:10" ht="21.75" customHeight="1">
      <c r="D31" s="116" t="s">
        <v>314</v>
      </c>
      <c r="E31" s="418">
        <v>0</v>
      </c>
      <c r="F31" s="418">
        <v>0.05</v>
      </c>
      <c r="G31" s="113"/>
      <c r="H31" s="116" t="s">
        <v>334</v>
      </c>
      <c r="I31" s="418">
        <f>+J74</f>
        <v>0</v>
      </c>
      <c r="J31" s="418">
        <v>0.05</v>
      </c>
    </row>
    <row r="32" spans="4:10" ht="21.75" customHeight="1">
      <c r="D32" s="116" t="s">
        <v>315</v>
      </c>
      <c r="E32" s="418">
        <v>0</v>
      </c>
      <c r="F32" s="418">
        <v>0.05</v>
      </c>
      <c r="G32" s="113"/>
      <c r="H32" s="116" t="s">
        <v>180</v>
      </c>
      <c r="I32" s="418">
        <f>+J75</f>
        <v>0</v>
      </c>
      <c r="J32" s="418">
        <v>0.05</v>
      </c>
    </row>
    <row r="33" spans="2:10" ht="21.75" customHeight="1">
      <c r="D33" s="116" t="s">
        <v>316</v>
      </c>
      <c r="E33" s="418">
        <v>0</v>
      </c>
      <c r="F33" s="418">
        <v>0.05</v>
      </c>
      <c r="G33" s="113"/>
      <c r="H33" s="116" t="s">
        <v>181</v>
      </c>
      <c r="I33" s="418">
        <f>+J76</f>
        <v>0</v>
      </c>
      <c r="J33" s="418">
        <v>0.05</v>
      </c>
    </row>
    <row r="34" spans="2:10" ht="21.75" customHeight="1">
      <c r="D34" s="116"/>
      <c r="E34" s="419"/>
      <c r="F34" s="419"/>
      <c r="G34" s="113"/>
      <c r="H34" s="116"/>
      <c r="I34" s="419"/>
      <c r="J34" s="419"/>
    </row>
    <row r="35" spans="2:10" ht="21.75" customHeight="1">
      <c r="D35" s="114" t="s">
        <v>317</v>
      </c>
      <c r="E35" s="419">
        <f>AVERAGE(E36,E37,E38,E3,E39)</f>
        <v>0</v>
      </c>
      <c r="F35" s="419">
        <v>0.05</v>
      </c>
      <c r="G35" s="113"/>
      <c r="H35" s="114" t="s">
        <v>329</v>
      </c>
      <c r="I35" s="419">
        <f>AVERAGE(I36,I37,I38,I39)</f>
        <v>0</v>
      </c>
      <c r="J35" s="419">
        <v>0.05</v>
      </c>
    </row>
    <row r="36" spans="2:10" ht="21.75" customHeight="1">
      <c r="D36" s="116" t="s">
        <v>328</v>
      </c>
      <c r="E36" s="418">
        <f>+F79</f>
        <v>0</v>
      </c>
      <c r="F36" s="418">
        <v>0.05</v>
      </c>
      <c r="G36" s="113"/>
      <c r="H36" s="116" t="s">
        <v>326</v>
      </c>
      <c r="I36" s="418">
        <f>+J79</f>
        <v>0</v>
      </c>
      <c r="J36" s="418">
        <v>0.05</v>
      </c>
    </row>
    <row r="37" spans="2:10" ht="21.75" customHeight="1">
      <c r="D37" s="116" t="s">
        <v>328</v>
      </c>
      <c r="E37" s="418">
        <f>+F80</f>
        <v>0</v>
      </c>
      <c r="F37" s="418">
        <v>0.05</v>
      </c>
      <c r="G37" s="113"/>
      <c r="H37" s="116" t="s">
        <v>330</v>
      </c>
      <c r="I37" s="418">
        <f>+J80</f>
        <v>0</v>
      </c>
      <c r="J37" s="418">
        <v>0.05</v>
      </c>
    </row>
    <row r="38" spans="2:10" ht="21.75" customHeight="1">
      <c r="B38" s="108" t="s">
        <v>167</v>
      </c>
      <c r="D38" s="116" t="s">
        <v>328</v>
      </c>
      <c r="E38" s="418">
        <f>+F81</f>
        <v>0</v>
      </c>
      <c r="F38" s="418">
        <v>0.05</v>
      </c>
      <c r="G38" s="113"/>
      <c r="H38" s="116" t="s">
        <v>327</v>
      </c>
      <c r="I38" s="418">
        <f>+J81</f>
        <v>0</v>
      </c>
      <c r="J38" s="418">
        <v>0.05</v>
      </c>
    </row>
    <row r="39" spans="2:10" ht="21.75" customHeight="1">
      <c r="B39" s="108" t="s">
        <v>168</v>
      </c>
      <c r="D39" s="116" t="s">
        <v>328</v>
      </c>
      <c r="E39" s="418">
        <f>+F82</f>
        <v>0</v>
      </c>
      <c r="F39" s="418">
        <v>0.05</v>
      </c>
      <c r="G39" s="113"/>
      <c r="H39" s="116" t="s">
        <v>331</v>
      </c>
      <c r="I39" s="418">
        <f>+J82</f>
        <v>0</v>
      </c>
      <c r="J39" s="418">
        <v>0.05</v>
      </c>
    </row>
    <row r="40" spans="2:10" ht="21.75" customHeight="1">
      <c r="B40" s="108" t="s">
        <v>169</v>
      </c>
      <c r="G40" s="113"/>
    </row>
    <row r="41" spans="2:10" ht="21.75" customHeight="1">
      <c r="B41" s="108" t="s">
        <v>170</v>
      </c>
      <c r="D41" s="114" t="s">
        <v>318</v>
      </c>
      <c r="E41" s="419">
        <f>AVERAGE(E43,E42)</f>
        <v>0</v>
      </c>
      <c r="F41" s="419">
        <v>0.05</v>
      </c>
      <c r="G41" s="113"/>
      <c r="H41" s="114" t="s">
        <v>249</v>
      </c>
      <c r="I41" s="419">
        <f>AVERAGE(I42,I43,)</f>
        <v>0</v>
      </c>
      <c r="J41" s="419">
        <v>0.05</v>
      </c>
    </row>
    <row r="42" spans="2:10" ht="21.75" customHeight="1">
      <c r="D42" s="116" t="s">
        <v>332</v>
      </c>
      <c r="E42" s="418">
        <f>+F84</f>
        <v>0</v>
      </c>
      <c r="F42" s="418">
        <v>0.05</v>
      </c>
      <c r="G42" s="113"/>
      <c r="H42" s="116" t="s">
        <v>337</v>
      </c>
      <c r="I42" s="418">
        <f>+J84</f>
        <v>0</v>
      </c>
      <c r="J42" s="418">
        <v>0.05</v>
      </c>
    </row>
    <row r="43" spans="2:10" ht="21.75" customHeight="1">
      <c r="D43" s="116" t="s">
        <v>333</v>
      </c>
      <c r="E43" s="418">
        <f>+F85</f>
        <v>0</v>
      </c>
      <c r="F43" s="418">
        <v>0.05</v>
      </c>
      <c r="G43" s="113"/>
      <c r="H43" s="116" t="s">
        <v>337</v>
      </c>
      <c r="I43" s="418">
        <f>+J85</f>
        <v>0</v>
      </c>
      <c r="J43" s="418">
        <v>0.05</v>
      </c>
    </row>
    <row r="44" spans="2:10" ht="21.75" customHeight="1">
      <c r="D44" s="116"/>
      <c r="E44" s="115"/>
      <c r="G44" s="113"/>
    </row>
    <row r="45" spans="2:10" ht="21.75" customHeight="1">
      <c r="B45" s="108" t="s">
        <v>171</v>
      </c>
      <c r="D45" s="114" t="s">
        <v>1908</v>
      </c>
      <c r="E45" s="419">
        <f>AVERAGE(E46,E47)</f>
        <v>0</v>
      </c>
      <c r="F45" s="419"/>
      <c r="G45" s="113"/>
      <c r="H45" s="114" t="s">
        <v>1909</v>
      </c>
      <c r="I45" s="419">
        <f>AVERAGE(I46,I47)</f>
        <v>0</v>
      </c>
      <c r="J45" s="419"/>
    </row>
    <row r="46" spans="2:10" ht="21.75" customHeight="1">
      <c r="B46" s="108" t="s">
        <v>172</v>
      </c>
      <c r="D46" s="108" t="s">
        <v>1930</v>
      </c>
      <c r="E46" s="418">
        <f t="shared" ref="E46:E47" si="0">+F88</f>
        <v>0</v>
      </c>
      <c r="F46" s="418">
        <v>0.05</v>
      </c>
      <c r="G46" s="113"/>
      <c r="H46" s="108" t="s">
        <v>1929</v>
      </c>
      <c r="I46" s="418">
        <f t="shared" ref="I46:I47" si="1">+J88</f>
        <v>0</v>
      </c>
      <c r="J46" s="418">
        <v>0.05</v>
      </c>
    </row>
    <row r="47" spans="2:10" ht="21.75" customHeight="1">
      <c r="D47" s="108" t="s">
        <v>1931</v>
      </c>
      <c r="E47" s="418">
        <f t="shared" si="0"/>
        <v>0</v>
      </c>
      <c r="F47" s="418">
        <v>0.05</v>
      </c>
      <c r="G47" s="113"/>
      <c r="H47" s="108" t="s">
        <v>1928</v>
      </c>
      <c r="I47" s="418">
        <f t="shared" si="1"/>
        <v>0</v>
      </c>
      <c r="J47" s="418">
        <v>0.05</v>
      </c>
    </row>
    <row r="48" spans="2:10" ht="21.75" customHeight="1">
      <c r="G48" s="113"/>
    </row>
    <row r="49" spans="4:10" ht="21.75" customHeight="1">
      <c r="D49" s="116"/>
      <c r="E49" s="425"/>
      <c r="F49" s="426"/>
      <c r="G49" s="113"/>
      <c r="I49" s="117"/>
    </row>
    <row r="50" spans="4:10" ht="21.75" customHeight="1">
      <c r="D50" s="358"/>
      <c r="E50" s="358"/>
      <c r="F50" s="358"/>
      <c r="G50" s="358"/>
    </row>
    <row r="51" spans="4:10" ht="37.5" customHeight="1">
      <c r="D51" s="427" t="s">
        <v>1987</v>
      </c>
      <c r="E51" s="427"/>
      <c r="F51" s="427"/>
      <c r="G51" s="427"/>
      <c r="H51" s="427"/>
      <c r="I51" s="427"/>
    </row>
    <row r="52" spans="4:10" ht="5.25" customHeight="1">
      <c r="D52" s="109"/>
      <c r="E52" s="109"/>
      <c r="F52" s="109"/>
      <c r="G52" s="109"/>
      <c r="H52" s="109"/>
      <c r="I52" s="109"/>
    </row>
    <row r="53" spans="4:10" ht="21.75" customHeight="1">
      <c r="D53" s="420">
        <f>AVERAGE(E60,I60)</f>
        <v>0</v>
      </c>
      <c r="E53" s="421"/>
      <c r="F53" s="421"/>
      <c r="G53" s="421"/>
      <c r="H53" s="421"/>
      <c r="I53" s="421"/>
    </row>
    <row r="54" spans="4:10" ht="26.25" customHeight="1">
      <c r="D54" s="420"/>
      <c r="E54" s="421"/>
      <c r="F54" s="421"/>
      <c r="G54" s="421"/>
      <c r="H54" s="421"/>
      <c r="I54" s="421"/>
    </row>
    <row r="55" spans="4:10" ht="6" customHeight="1">
      <c r="D55" s="420"/>
      <c r="E55" s="421"/>
      <c r="F55" s="421"/>
      <c r="G55" s="421"/>
      <c r="H55" s="421"/>
      <c r="I55" s="421"/>
    </row>
    <row r="56" spans="4:10" ht="16.5" customHeight="1">
      <c r="D56" s="420"/>
      <c r="E56" s="421"/>
      <c r="F56" s="421"/>
      <c r="G56" s="421"/>
      <c r="H56" s="421"/>
      <c r="I56" s="421"/>
    </row>
    <row r="57" spans="4:10" ht="47.5" customHeight="1">
      <c r="D57" s="420"/>
      <c r="E57" s="421"/>
      <c r="F57" s="421"/>
      <c r="G57" s="421"/>
      <c r="H57" s="421"/>
      <c r="I57" s="421"/>
    </row>
    <row r="58" spans="4:10" ht="16.5" customHeight="1">
      <c r="D58" s="420"/>
      <c r="E58" s="421"/>
      <c r="F58" s="421"/>
      <c r="G58" s="421"/>
      <c r="H58" s="421"/>
      <c r="I58" s="421"/>
    </row>
    <row r="59" spans="4:10" ht="4.5" customHeight="1">
      <c r="D59" s="109"/>
      <c r="E59" s="109"/>
      <c r="F59" s="109"/>
      <c r="G59" s="112"/>
      <c r="H59" s="109"/>
      <c r="I59" s="109"/>
    </row>
    <row r="60" spans="4:10" ht="21.75" customHeight="1">
      <c r="D60" s="114" t="s">
        <v>1981</v>
      </c>
      <c r="E60" s="419">
        <f>AVERAGE(E61,E62,E63,E64)</f>
        <v>0</v>
      </c>
      <c r="F60" s="419">
        <v>0.05</v>
      </c>
      <c r="G60" s="113"/>
      <c r="H60" s="114" t="s">
        <v>1982</v>
      </c>
      <c r="I60" s="419">
        <f>AVERAGE(I63,I62,I61)</f>
        <v>0</v>
      </c>
      <c r="J60" s="419">
        <v>0.05</v>
      </c>
    </row>
    <row r="61" spans="4:10" ht="21.75" customHeight="1">
      <c r="D61" s="116" t="s">
        <v>1983</v>
      </c>
      <c r="E61" s="418">
        <v>0</v>
      </c>
      <c r="F61" s="418">
        <v>0.05</v>
      </c>
      <c r="G61" s="113"/>
      <c r="H61" s="116"/>
      <c r="I61" s="418">
        <f>+J111</f>
        <v>0</v>
      </c>
      <c r="J61" s="418">
        <v>0.05</v>
      </c>
    </row>
    <row r="62" spans="4:10" ht="21.75" customHeight="1">
      <c r="D62" s="116" t="s">
        <v>1984</v>
      </c>
      <c r="E62" s="418">
        <v>0</v>
      </c>
      <c r="F62" s="418">
        <v>0.05</v>
      </c>
      <c r="G62" s="113"/>
      <c r="H62" s="116"/>
      <c r="I62" s="418">
        <f>+J112</f>
        <v>0</v>
      </c>
      <c r="J62" s="418">
        <v>0.05</v>
      </c>
    </row>
    <row r="63" spans="4:10" ht="21.75" customHeight="1">
      <c r="D63" s="116" t="s">
        <v>1985</v>
      </c>
      <c r="E63" s="418">
        <v>0</v>
      </c>
      <c r="F63" s="418">
        <v>0.05</v>
      </c>
      <c r="G63" s="113"/>
      <c r="H63" s="116"/>
      <c r="I63" s="418">
        <f>+J113</f>
        <v>0</v>
      </c>
      <c r="J63" s="418">
        <v>0.05</v>
      </c>
    </row>
    <row r="64" spans="4:10" ht="21.75" customHeight="1">
      <c r="D64" s="116" t="s">
        <v>1986</v>
      </c>
      <c r="E64" s="418">
        <v>0</v>
      </c>
      <c r="F64" s="418">
        <v>0.05</v>
      </c>
      <c r="G64" s="113"/>
      <c r="H64" s="116"/>
      <c r="I64" s="419"/>
      <c r="J64" s="419"/>
    </row>
    <row r="65" spans="2:10" ht="21.75" customHeight="1">
      <c r="D65" s="114"/>
      <c r="E65" s="419"/>
      <c r="F65" s="419"/>
      <c r="G65" s="113"/>
      <c r="H65" s="114"/>
      <c r="I65" s="419"/>
      <c r="J65" s="419"/>
    </row>
    <row r="66" spans="2:10" ht="21.75" customHeight="1">
      <c r="D66" s="116"/>
      <c r="E66" s="418"/>
      <c r="F66" s="418"/>
      <c r="G66" s="113"/>
      <c r="H66" s="116"/>
      <c r="I66" s="418"/>
      <c r="J66" s="418"/>
    </row>
    <row r="67" spans="2:10" ht="21.75" customHeight="1">
      <c r="D67" s="116"/>
      <c r="E67" s="418"/>
      <c r="F67" s="418"/>
      <c r="G67" s="113"/>
      <c r="H67" s="116"/>
      <c r="I67" s="418"/>
      <c r="J67" s="418"/>
    </row>
    <row r="68" spans="2:10" ht="21.75" customHeight="1">
      <c r="B68" s="108" t="s">
        <v>167</v>
      </c>
      <c r="D68" s="116"/>
      <c r="E68" s="418"/>
      <c r="F68" s="418"/>
      <c r="G68" s="113"/>
      <c r="H68" s="116"/>
      <c r="I68" s="418"/>
      <c r="J68" s="418"/>
    </row>
    <row r="69" spans="2:10" ht="21.75" customHeight="1">
      <c r="B69" s="108" t="s">
        <v>168</v>
      </c>
      <c r="D69" s="116"/>
      <c r="E69" s="418"/>
      <c r="F69" s="418"/>
      <c r="G69" s="113"/>
      <c r="H69" s="116"/>
      <c r="I69" s="418"/>
      <c r="J69" s="418"/>
    </row>
  </sheetData>
  <mergeCells count="65">
    <mergeCell ref="E69:F69"/>
    <mergeCell ref="I69:J69"/>
    <mergeCell ref="D21:I21"/>
    <mergeCell ref="D51:I51"/>
    <mergeCell ref="E66:F66"/>
    <mergeCell ref="I66:J66"/>
    <mergeCell ref="E67:F67"/>
    <mergeCell ref="I67:J67"/>
    <mergeCell ref="E68:F68"/>
    <mergeCell ref="I68:J68"/>
    <mergeCell ref="E63:F63"/>
    <mergeCell ref="I63:J63"/>
    <mergeCell ref="E64:F64"/>
    <mergeCell ref="I64:J64"/>
    <mergeCell ref="E65:F65"/>
    <mergeCell ref="I65:J65"/>
    <mergeCell ref="E60:F60"/>
    <mergeCell ref="I60:J60"/>
    <mergeCell ref="E61:F61"/>
    <mergeCell ref="I61:J61"/>
    <mergeCell ref="E62:F62"/>
    <mergeCell ref="I62:J62"/>
    <mergeCell ref="H17:I17"/>
    <mergeCell ref="H19:I19"/>
    <mergeCell ref="E42:F42"/>
    <mergeCell ref="E49:F49"/>
    <mergeCell ref="I30:J30"/>
    <mergeCell ref="E30:F30"/>
    <mergeCell ref="I42:J42"/>
    <mergeCell ref="I43:J43"/>
    <mergeCell ref="I36:J36"/>
    <mergeCell ref="I37:J37"/>
    <mergeCell ref="I38:J38"/>
    <mergeCell ref="I39:J39"/>
    <mergeCell ref="I41:J41"/>
    <mergeCell ref="I33:J33"/>
    <mergeCell ref="I34:J34"/>
    <mergeCell ref="E37:F37"/>
    <mergeCell ref="D53:I58"/>
    <mergeCell ref="E43:F43"/>
    <mergeCell ref="E38:F38"/>
    <mergeCell ref="D1:I1"/>
    <mergeCell ref="D2:I2"/>
    <mergeCell ref="H9:I9"/>
    <mergeCell ref="H13:I13"/>
    <mergeCell ref="H15:I15"/>
    <mergeCell ref="D23:I28"/>
    <mergeCell ref="E31:F31"/>
    <mergeCell ref="E32:F32"/>
    <mergeCell ref="E33:F33"/>
    <mergeCell ref="E34:F34"/>
    <mergeCell ref="E35:F35"/>
    <mergeCell ref="E36:F36"/>
    <mergeCell ref="H11:I11"/>
    <mergeCell ref="I31:J31"/>
    <mergeCell ref="I32:J32"/>
    <mergeCell ref="I46:J46"/>
    <mergeCell ref="I47:J47"/>
    <mergeCell ref="I45:J45"/>
    <mergeCell ref="I35:J35"/>
    <mergeCell ref="E39:F39"/>
    <mergeCell ref="E41:F41"/>
    <mergeCell ref="E45:F45"/>
    <mergeCell ref="E46:F46"/>
    <mergeCell ref="E47:F47"/>
  </mergeCells>
  <conditionalFormatting sqref="H15:I15 H12:I13">
    <cfRule type="dataBar" priority="98">
      <dataBar>
        <cfvo type="min"/>
        <cfvo type="max"/>
        <color rgb="FF638EC6"/>
      </dataBar>
      <extLst>
        <ext xmlns:x14="http://schemas.microsoft.com/office/spreadsheetml/2009/9/main" uri="{B025F937-C7B1-47D3-B67F-A62EFF666E3E}">
          <x14:id>{CEBB0ED5-A526-4718-891F-5ED25FA27730}</x14:id>
        </ext>
      </extLst>
    </cfRule>
  </conditionalFormatting>
  <conditionalFormatting sqref="H19:I19 H17:I17">
    <cfRule type="dataBar" priority="15">
      <dataBar>
        <cfvo type="min"/>
        <cfvo type="max"/>
        <color rgb="FF638EC6"/>
      </dataBar>
      <extLst>
        <ext xmlns:x14="http://schemas.microsoft.com/office/spreadsheetml/2009/9/main" uri="{B025F937-C7B1-47D3-B67F-A62EFF666E3E}">
          <x14:id>{9B639C91-EB14-479D-BD95-E61DDB1D62BA}</x14:id>
        </ext>
      </extLst>
    </cfRule>
  </conditionalFormatting>
  <conditionalFormatting sqref="H11:I11 H9:I9">
    <cfRule type="dataBar" priority="14">
      <dataBar>
        <cfvo type="min"/>
        <cfvo type="max"/>
        <color rgb="FF638EC6"/>
      </dataBar>
      <extLst>
        <ext xmlns:x14="http://schemas.microsoft.com/office/spreadsheetml/2009/9/main" uri="{B025F937-C7B1-47D3-B67F-A62EFF666E3E}">
          <x14:id>{639A635F-3687-4035-A84A-52006E0B189B}</x14:id>
        </ext>
      </extLst>
    </cfRule>
  </conditionalFormatting>
  <conditionalFormatting sqref="I30:J30">
    <cfRule type="dataBar" priority="11">
      <dataBar>
        <cfvo type="min"/>
        <cfvo type="max"/>
        <color rgb="FF638EC6"/>
      </dataBar>
      <extLst>
        <ext xmlns:x14="http://schemas.microsoft.com/office/spreadsheetml/2009/9/main" uri="{B025F937-C7B1-47D3-B67F-A62EFF666E3E}">
          <x14:id>{AB661854-6273-44A9-A40D-98CD5A16AA70}</x14:id>
        </ext>
      </extLst>
    </cfRule>
  </conditionalFormatting>
  <conditionalFormatting sqref="E30:F39 E49:F49 E41:F43">
    <cfRule type="dataBar" priority="102">
      <dataBar>
        <cfvo type="min"/>
        <cfvo type="max"/>
        <color rgb="FF638EC6"/>
      </dataBar>
      <extLst>
        <ext xmlns:x14="http://schemas.microsoft.com/office/spreadsheetml/2009/9/main" uri="{B025F937-C7B1-47D3-B67F-A62EFF666E3E}">
          <x14:id>{59D54932-79A9-49C8-8E0E-67BC837098B2}</x14:id>
        </ext>
      </extLst>
    </cfRule>
  </conditionalFormatting>
  <conditionalFormatting sqref="I41:J43 I31:J39">
    <cfRule type="dataBar" priority="103">
      <dataBar>
        <cfvo type="min"/>
        <cfvo type="max"/>
        <color rgb="FF638EC6"/>
      </dataBar>
      <extLst>
        <ext xmlns:x14="http://schemas.microsoft.com/office/spreadsheetml/2009/9/main" uri="{B025F937-C7B1-47D3-B67F-A62EFF666E3E}">
          <x14:id>{25B6DF6D-BD02-4F6C-85D2-88D47CB4B6AA}</x14:id>
        </ext>
      </extLst>
    </cfRule>
  </conditionalFormatting>
  <conditionalFormatting sqref="N17:P24">
    <cfRule type="dataBar" priority="10">
      <dataBar>
        <cfvo type="min"/>
        <cfvo type="max"/>
        <color rgb="FF638EC6"/>
      </dataBar>
      <extLst>
        <ext xmlns:x14="http://schemas.microsoft.com/office/spreadsheetml/2009/9/main" uri="{B025F937-C7B1-47D3-B67F-A62EFF666E3E}">
          <x14:id>{2338741E-02A2-4897-B16B-817E51DD9146}</x14:id>
        </ext>
      </extLst>
    </cfRule>
  </conditionalFormatting>
  <conditionalFormatting sqref="E45:F45">
    <cfRule type="dataBar" priority="9">
      <dataBar>
        <cfvo type="min"/>
        <cfvo type="max"/>
        <color rgb="FF638EC6"/>
      </dataBar>
      <extLst>
        <ext xmlns:x14="http://schemas.microsoft.com/office/spreadsheetml/2009/9/main" uri="{B025F937-C7B1-47D3-B67F-A62EFF666E3E}">
          <x14:id>{FF051AAB-A2CE-4677-BD64-1B218AE34A00}</x14:id>
        </ext>
      </extLst>
    </cfRule>
  </conditionalFormatting>
  <conditionalFormatting sqref="E46:F47">
    <cfRule type="dataBar" priority="8">
      <dataBar>
        <cfvo type="min"/>
        <cfvo type="max"/>
        <color rgb="FF638EC6"/>
      </dataBar>
      <extLst>
        <ext xmlns:x14="http://schemas.microsoft.com/office/spreadsheetml/2009/9/main" uri="{B025F937-C7B1-47D3-B67F-A62EFF666E3E}">
          <x14:id>{B989EB6B-19E4-497B-BEA3-9A7FCFC51A60}</x14:id>
        </ext>
      </extLst>
    </cfRule>
  </conditionalFormatting>
  <conditionalFormatting sqref="I46:J47">
    <cfRule type="dataBar" priority="7">
      <dataBar>
        <cfvo type="min"/>
        <cfvo type="max"/>
        <color rgb="FF638EC6"/>
      </dataBar>
      <extLst>
        <ext xmlns:x14="http://schemas.microsoft.com/office/spreadsheetml/2009/9/main" uri="{B025F937-C7B1-47D3-B67F-A62EFF666E3E}">
          <x14:id>{90E4913A-F082-4830-951C-8EAE6EF5DF14}</x14:id>
        </ext>
      </extLst>
    </cfRule>
  </conditionalFormatting>
  <conditionalFormatting sqref="I45:J45">
    <cfRule type="dataBar" priority="6">
      <dataBar>
        <cfvo type="min"/>
        <cfvo type="max"/>
        <color rgb="FF638EC6"/>
      </dataBar>
      <extLst>
        <ext xmlns:x14="http://schemas.microsoft.com/office/spreadsheetml/2009/9/main" uri="{B025F937-C7B1-47D3-B67F-A62EFF666E3E}">
          <x14:id>{84941684-76AF-4A27-BD3C-27DC89938697}</x14:id>
        </ext>
      </extLst>
    </cfRule>
  </conditionalFormatting>
  <conditionalFormatting sqref="I60:J60">
    <cfRule type="dataBar" priority="2">
      <dataBar>
        <cfvo type="min"/>
        <cfvo type="max"/>
        <color rgb="FF638EC6"/>
      </dataBar>
      <extLst>
        <ext xmlns:x14="http://schemas.microsoft.com/office/spreadsheetml/2009/9/main" uri="{B025F937-C7B1-47D3-B67F-A62EFF666E3E}">
          <x14:id>{4166A830-739C-48DC-9A77-F22BE41D4290}</x14:id>
        </ext>
      </extLst>
    </cfRule>
  </conditionalFormatting>
  <conditionalFormatting sqref="E60:F69">
    <cfRule type="dataBar" priority="4">
      <dataBar>
        <cfvo type="min"/>
        <cfvo type="max"/>
        <color rgb="FF638EC6"/>
      </dataBar>
      <extLst>
        <ext xmlns:x14="http://schemas.microsoft.com/office/spreadsheetml/2009/9/main" uri="{B025F937-C7B1-47D3-B67F-A62EFF666E3E}">
          <x14:id>{A317D19C-BA4E-48BC-9CE2-1E627B6E3A7B}</x14:id>
        </ext>
      </extLst>
    </cfRule>
  </conditionalFormatting>
  <conditionalFormatting sqref="I61:J69">
    <cfRule type="dataBar" priority="5">
      <dataBar>
        <cfvo type="min"/>
        <cfvo type="max"/>
        <color rgb="FF638EC6"/>
      </dataBar>
      <extLst>
        <ext xmlns:x14="http://schemas.microsoft.com/office/spreadsheetml/2009/9/main" uri="{B025F937-C7B1-47D3-B67F-A62EFF666E3E}">
          <x14:id>{7C6F4FA5-A3D9-46E3-8361-D351E05C8AC6}</x14:id>
        </ext>
      </extLst>
    </cfRule>
  </conditionalFormatting>
  <conditionalFormatting sqref="N52:P54">
    <cfRule type="dataBar" priority="1">
      <dataBar>
        <cfvo type="min"/>
        <cfvo type="max"/>
        <color rgb="FF638EC6"/>
      </dataBar>
      <extLst>
        <ext xmlns:x14="http://schemas.microsoft.com/office/spreadsheetml/2009/9/main" uri="{B025F937-C7B1-47D3-B67F-A62EFF666E3E}">
          <x14:id>{4EAFF205-1586-4CCB-8574-FDEA6036FD38}</x14:id>
        </ext>
      </extLst>
    </cfRule>
  </conditionalFormatting>
  <printOptions horizontalCentered="1"/>
  <pageMargins left="0.45" right="0.45" top="0.5" bottom="0.5" header="0.3" footer="0.3"/>
  <pageSetup scale="38" orientation="portrait" r:id="rId1"/>
  <extLst>
    <ext xmlns:x14="http://schemas.microsoft.com/office/spreadsheetml/2009/9/main" uri="{78C0D931-6437-407d-A8EE-F0AAD7539E65}">
      <x14:conditionalFormattings>
        <x14:conditionalFormatting xmlns:xm="http://schemas.microsoft.com/office/excel/2006/main">
          <x14:cfRule type="dataBar" id="{CEBB0ED5-A526-4718-891F-5ED25FA27730}">
            <x14:dataBar minLength="0" maxLength="100" gradient="0">
              <x14:cfvo type="autoMin"/>
              <x14:cfvo type="autoMax"/>
              <x14:negativeFillColor rgb="FFFF0000"/>
              <x14:axisColor rgb="FF000000"/>
            </x14:dataBar>
          </x14:cfRule>
          <xm:sqref>H15:I15 H12:I13</xm:sqref>
        </x14:conditionalFormatting>
        <x14:conditionalFormatting xmlns:xm="http://schemas.microsoft.com/office/excel/2006/main">
          <x14:cfRule type="dataBar" id="{9B639C91-EB14-479D-BD95-E61DDB1D62BA}">
            <x14:dataBar minLength="0" maxLength="100" gradient="0">
              <x14:cfvo type="autoMin"/>
              <x14:cfvo type="autoMax"/>
              <x14:negativeFillColor rgb="FFFF0000"/>
              <x14:axisColor rgb="FF000000"/>
            </x14:dataBar>
          </x14:cfRule>
          <xm:sqref>H19:I19 H17:I17</xm:sqref>
        </x14:conditionalFormatting>
        <x14:conditionalFormatting xmlns:xm="http://schemas.microsoft.com/office/excel/2006/main">
          <x14:cfRule type="dataBar" id="{639A635F-3687-4035-A84A-52006E0B189B}">
            <x14:dataBar minLength="0" maxLength="100" gradient="0">
              <x14:cfvo type="autoMin"/>
              <x14:cfvo type="autoMax"/>
              <x14:negativeFillColor rgb="FFFF0000"/>
              <x14:axisColor rgb="FF000000"/>
            </x14:dataBar>
          </x14:cfRule>
          <xm:sqref>H11:I11 H9:I9</xm:sqref>
        </x14:conditionalFormatting>
        <x14:conditionalFormatting xmlns:xm="http://schemas.microsoft.com/office/excel/2006/main">
          <x14:cfRule type="dataBar" id="{AB661854-6273-44A9-A40D-98CD5A16AA70}">
            <x14:dataBar minLength="0" maxLength="100" gradient="0">
              <x14:cfvo type="autoMin"/>
              <x14:cfvo type="autoMax"/>
              <x14:negativeFillColor rgb="FFFF0000"/>
              <x14:axisColor rgb="FF000000"/>
            </x14:dataBar>
          </x14:cfRule>
          <xm:sqref>I30:J30</xm:sqref>
        </x14:conditionalFormatting>
        <x14:conditionalFormatting xmlns:xm="http://schemas.microsoft.com/office/excel/2006/main">
          <x14:cfRule type="dataBar" id="{59D54932-79A9-49C8-8E0E-67BC837098B2}">
            <x14:dataBar minLength="0" maxLength="100" gradient="0">
              <x14:cfvo type="autoMin"/>
              <x14:cfvo type="autoMax"/>
              <x14:negativeFillColor rgb="FFFF0000"/>
              <x14:axisColor rgb="FF000000"/>
            </x14:dataBar>
          </x14:cfRule>
          <xm:sqref>E30:F39 E49:F49 E41:F43</xm:sqref>
        </x14:conditionalFormatting>
        <x14:conditionalFormatting xmlns:xm="http://schemas.microsoft.com/office/excel/2006/main">
          <x14:cfRule type="dataBar" id="{25B6DF6D-BD02-4F6C-85D2-88D47CB4B6AA}">
            <x14:dataBar minLength="0" maxLength="100" gradient="0">
              <x14:cfvo type="autoMin"/>
              <x14:cfvo type="autoMax"/>
              <x14:negativeFillColor rgb="FFFF0000"/>
              <x14:axisColor rgb="FF000000"/>
            </x14:dataBar>
          </x14:cfRule>
          <xm:sqref>I41:J43 I31:J39</xm:sqref>
        </x14:conditionalFormatting>
        <x14:conditionalFormatting xmlns:xm="http://schemas.microsoft.com/office/excel/2006/main">
          <x14:cfRule type="dataBar" id="{2338741E-02A2-4897-B16B-817E51DD9146}">
            <x14:dataBar minLength="0" maxLength="100" gradient="0">
              <x14:cfvo type="autoMin"/>
              <x14:cfvo type="autoMax"/>
              <x14:negativeFillColor rgb="FFFF0000"/>
              <x14:axisColor rgb="FF000000"/>
            </x14:dataBar>
          </x14:cfRule>
          <xm:sqref>N17:P24</xm:sqref>
        </x14:conditionalFormatting>
        <x14:conditionalFormatting xmlns:xm="http://schemas.microsoft.com/office/excel/2006/main">
          <x14:cfRule type="dataBar" id="{FF051AAB-A2CE-4677-BD64-1B218AE34A00}">
            <x14:dataBar minLength="0" maxLength="100" gradient="0">
              <x14:cfvo type="autoMin"/>
              <x14:cfvo type="autoMax"/>
              <x14:negativeFillColor rgb="FFFF0000"/>
              <x14:axisColor rgb="FF000000"/>
            </x14:dataBar>
          </x14:cfRule>
          <xm:sqref>E45:F45</xm:sqref>
        </x14:conditionalFormatting>
        <x14:conditionalFormatting xmlns:xm="http://schemas.microsoft.com/office/excel/2006/main">
          <x14:cfRule type="dataBar" id="{B989EB6B-19E4-497B-BEA3-9A7FCFC51A60}">
            <x14:dataBar minLength="0" maxLength="100" gradient="0">
              <x14:cfvo type="autoMin"/>
              <x14:cfvo type="autoMax"/>
              <x14:negativeFillColor rgb="FFFF0000"/>
              <x14:axisColor rgb="FF000000"/>
            </x14:dataBar>
          </x14:cfRule>
          <xm:sqref>E46:F47</xm:sqref>
        </x14:conditionalFormatting>
        <x14:conditionalFormatting xmlns:xm="http://schemas.microsoft.com/office/excel/2006/main">
          <x14:cfRule type="dataBar" id="{90E4913A-F082-4830-951C-8EAE6EF5DF14}">
            <x14:dataBar minLength="0" maxLength="100" gradient="0">
              <x14:cfvo type="autoMin"/>
              <x14:cfvo type="autoMax"/>
              <x14:negativeFillColor rgb="FFFF0000"/>
              <x14:axisColor rgb="FF000000"/>
            </x14:dataBar>
          </x14:cfRule>
          <xm:sqref>I46:J47</xm:sqref>
        </x14:conditionalFormatting>
        <x14:conditionalFormatting xmlns:xm="http://schemas.microsoft.com/office/excel/2006/main">
          <x14:cfRule type="dataBar" id="{84941684-76AF-4A27-BD3C-27DC89938697}">
            <x14:dataBar minLength="0" maxLength="100" gradient="0">
              <x14:cfvo type="autoMin"/>
              <x14:cfvo type="autoMax"/>
              <x14:negativeFillColor rgb="FFFF0000"/>
              <x14:axisColor rgb="FF000000"/>
            </x14:dataBar>
          </x14:cfRule>
          <xm:sqref>I45:J45</xm:sqref>
        </x14:conditionalFormatting>
        <x14:conditionalFormatting xmlns:xm="http://schemas.microsoft.com/office/excel/2006/main">
          <x14:cfRule type="dataBar" id="{4166A830-739C-48DC-9A77-F22BE41D4290}">
            <x14:dataBar minLength="0" maxLength="100" gradient="0">
              <x14:cfvo type="autoMin"/>
              <x14:cfvo type="autoMax"/>
              <x14:negativeFillColor rgb="FFFF0000"/>
              <x14:axisColor rgb="FF000000"/>
            </x14:dataBar>
          </x14:cfRule>
          <xm:sqref>I60:J60</xm:sqref>
        </x14:conditionalFormatting>
        <x14:conditionalFormatting xmlns:xm="http://schemas.microsoft.com/office/excel/2006/main">
          <x14:cfRule type="dataBar" id="{A317D19C-BA4E-48BC-9CE2-1E627B6E3A7B}">
            <x14:dataBar minLength="0" maxLength="100" gradient="0">
              <x14:cfvo type="autoMin"/>
              <x14:cfvo type="autoMax"/>
              <x14:negativeFillColor rgb="FFFF0000"/>
              <x14:axisColor rgb="FF000000"/>
            </x14:dataBar>
          </x14:cfRule>
          <xm:sqref>E60:F69</xm:sqref>
        </x14:conditionalFormatting>
        <x14:conditionalFormatting xmlns:xm="http://schemas.microsoft.com/office/excel/2006/main">
          <x14:cfRule type="dataBar" id="{7C6F4FA5-A3D9-46E3-8361-D351E05C8AC6}">
            <x14:dataBar minLength="0" maxLength="100" gradient="0">
              <x14:cfvo type="autoMin"/>
              <x14:cfvo type="autoMax"/>
              <x14:negativeFillColor rgb="FFFF0000"/>
              <x14:axisColor rgb="FF000000"/>
            </x14:dataBar>
          </x14:cfRule>
          <xm:sqref>I61:J69</xm:sqref>
        </x14:conditionalFormatting>
        <x14:conditionalFormatting xmlns:xm="http://schemas.microsoft.com/office/excel/2006/main">
          <x14:cfRule type="dataBar" id="{4EAFF205-1586-4CCB-8574-FDEA6036FD38}">
            <x14:dataBar minLength="0" maxLength="100" gradient="0">
              <x14:cfvo type="autoMin"/>
              <x14:cfvo type="autoMax"/>
              <x14:negativeFillColor rgb="FFFF0000"/>
              <x14:axisColor rgb="FF000000"/>
            </x14:dataBar>
          </x14:cfRule>
          <xm:sqref>N52:P54</xm:sqref>
        </x14:conditionalFormatting>
        <x14:conditionalFormatting xmlns:xm="http://schemas.microsoft.com/office/excel/2006/main">
          <x14:cfRule type="iconSet" priority="16" id="{95D92BFD-8A57-4410-A4FD-B0D743792E12}">
            <x14:iconSet iconSet="3Triangles">
              <x14:cfvo type="percent">
                <xm:f>0</xm:f>
              </x14:cfvo>
              <x14:cfvo type="percent">
                <xm:f>33</xm:f>
              </x14:cfvo>
              <x14:cfvo type="percent">
                <xm:f>67</xm:f>
              </x14:cfvo>
            </x14:iconSet>
          </x14:cfRule>
          <xm:sqref>D23</xm:sqref>
        </x14:conditionalFormatting>
        <x14:conditionalFormatting xmlns:xm="http://schemas.microsoft.com/office/excel/2006/main">
          <x14:cfRule type="iconSet" priority="3" id="{10A3681D-8F00-4E3E-80B8-55B82B2E4BBE}">
            <x14:iconSet iconSet="3Triangles">
              <x14:cfvo type="percent">
                <xm:f>0</xm:f>
              </x14:cfvo>
              <x14:cfvo type="percent">
                <xm:f>33</xm:f>
              </x14:cfvo>
              <x14:cfvo type="percent">
                <xm:f>67</xm:f>
              </x14:cfvo>
            </x14:iconSet>
          </x14:cfRule>
          <xm:sqref>D53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B1:Y28"/>
  <sheetViews>
    <sheetView zoomScaleNormal="100" workbookViewId="0">
      <pane xSplit="5" ySplit="3" topLeftCell="H4" activePane="bottomRight" state="frozen"/>
      <selection pane="topRight" activeCell="I1" sqref="I1"/>
      <selection pane="bottomLeft" activeCell="A4" sqref="A4"/>
      <selection pane="bottomRight" activeCell="P9" sqref="P9"/>
    </sheetView>
  </sheetViews>
  <sheetFormatPr defaultRowHeight="13" outlineLevelRow="1"/>
  <cols>
    <col min="1" max="1" width="2.59765625" customWidth="1"/>
    <col min="2" max="2" width="13.09765625" style="5" customWidth="1"/>
    <col min="3" max="3" width="2.8984375" style="5" customWidth="1"/>
    <col min="4" max="4" width="33.09765625" bestFit="1" customWidth="1"/>
    <col min="5" max="5" width="26.296875" style="5" customWidth="1"/>
    <col min="6" max="6" width="8.8984375" style="31"/>
    <col min="11" max="11" width="12" customWidth="1"/>
  </cols>
  <sheetData>
    <row r="1" spans="2:25" ht="40" customHeight="1">
      <c r="B1" s="84"/>
      <c r="C1" s="74"/>
      <c r="G1" s="70"/>
      <c r="H1" s="70"/>
      <c r="I1" s="70"/>
      <c r="J1" s="70"/>
      <c r="K1" s="70"/>
      <c r="L1" s="70" t="s">
        <v>124</v>
      </c>
      <c r="M1" s="70"/>
      <c r="N1" s="70"/>
      <c r="O1" s="70"/>
      <c r="P1" s="70"/>
      <c r="Q1" s="70"/>
      <c r="R1" s="70"/>
      <c r="S1" s="70"/>
      <c r="T1" s="18"/>
      <c r="U1" s="18"/>
      <c r="V1" s="18"/>
      <c r="W1" s="18"/>
    </row>
    <row r="2" spans="2:25" ht="16" thickBot="1">
      <c r="B2" s="84"/>
      <c r="C2" s="74"/>
      <c r="G2" s="7"/>
      <c r="H2" s="430"/>
      <c r="I2" s="430"/>
      <c r="J2" s="430"/>
      <c r="K2" s="430"/>
      <c r="L2" s="430"/>
      <c r="M2" s="430"/>
      <c r="N2" s="430"/>
      <c r="O2" s="430"/>
      <c r="P2" s="430"/>
      <c r="Q2" s="430"/>
      <c r="R2" s="430"/>
      <c r="S2" s="430"/>
      <c r="T2" s="430"/>
      <c r="U2" s="430"/>
      <c r="V2" s="430"/>
      <c r="W2" s="430"/>
    </row>
    <row r="3" spans="2:25" ht="16" thickTop="1">
      <c r="B3" s="84"/>
      <c r="C3" s="87"/>
      <c r="D3" s="88"/>
      <c r="E3" s="89"/>
      <c r="F3" s="90" t="s">
        <v>165</v>
      </c>
      <c r="G3" s="93" t="s">
        <v>152</v>
      </c>
      <c r="H3" s="93" t="s">
        <v>1899</v>
      </c>
      <c r="I3" s="93" t="s">
        <v>1900</v>
      </c>
      <c r="J3" s="94" t="s">
        <v>359</v>
      </c>
      <c r="K3" s="94" t="s">
        <v>360</v>
      </c>
      <c r="L3" s="94" t="s">
        <v>357</v>
      </c>
      <c r="M3" s="94" t="s">
        <v>358</v>
      </c>
      <c r="N3" s="92" t="s">
        <v>363</v>
      </c>
      <c r="O3" s="92" t="s">
        <v>364</v>
      </c>
      <c r="P3" s="92" t="s">
        <v>361</v>
      </c>
      <c r="Q3" s="92" t="s">
        <v>362</v>
      </c>
      <c r="R3" s="96" t="s">
        <v>367</v>
      </c>
      <c r="S3" s="96" t="s">
        <v>368</v>
      </c>
      <c r="T3" s="96" t="s">
        <v>365</v>
      </c>
      <c r="U3" s="96" t="s">
        <v>366</v>
      </c>
      <c r="V3" s="95" t="s">
        <v>1901</v>
      </c>
      <c r="W3" s="95" t="s">
        <v>1902</v>
      </c>
      <c r="X3" s="95" t="s">
        <v>369</v>
      </c>
      <c r="Y3" s="95" t="s">
        <v>370</v>
      </c>
    </row>
    <row r="4" spans="2:25" ht="15.5">
      <c r="B4" s="338">
        <v>2006</v>
      </c>
      <c r="C4" s="79"/>
      <c r="D4" s="13"/>
      <c r="E4" s="335"/>
      <c r="F4" s="336"/>
      <c r="G4" s="429">
        <v>8</v>
      </c>
      <c r="H4" s="429"/>
      <c r="I4" s="429"/>
      <c r="J4" s="431">
        <v>9</v>
      </c>
      <c r="K4" s="432"/>
      <c r="L4" s="432"/>
      <c r="M4" s="433"/>
      <c r="N4" s="431">
        <v>10</v>
      </c>
      <c r="O4" s="432"/>
      <c r="P4" s="432"/>
      <c r="Q4" s="433"/>
      <c r="R4" s="431">
        <v>11</v>
      </c>
      <c r="S4" s="432"/>
      <c r="T4" s="432"/>
      <c r="U4" s="433"/>
      <c r="V4" s="431">
        <v>12</v>
      </c>
      <c r="W4" s="432"/>
      <c r="X4" s="432"/>
      <c r="Y4" s="433"/>
    </row>
    <row r="5" spans="2:25" ht="16" thickBot="1">
      <c r="B5" s="338">
        <v>2007</v>
      </c>
      <c r="C5" s="79"/>
      <c r="D5" s="13"/>
      <c r="E5" s="80"/>
      <c r="F5" s="82"/>
      <c r="G5" s="429">
        <v>9</v>
      </c>
      <c r="H5" s="429"/>
      <c r="I5" s="429"/>
      <c r="J5" s="429">
        <v>10</v>
      </c>
      <c r="K5" s="429"/>
      <c r="L5" s="429"/>
      <c r="M5" s="429"/>
      <c r="N5" s="429">
        <v>11</v>
      </c>
      <c r="O5" s="429"/>
      <c r="P5" s="429"/>
      <c r="Q5" s="429"/>
      <c r="R5" s="429">
        <v>12</v>
      </c>
      <c r="S5" s="429"/>
      <c r="T5" s="429"/>
      <c r="U5" s="429"/>
      <c r="V5" s="13"/>
      <c r="W5" s="13"/>
    </row>
    <row r="6" spans="2:25" ht="14.5">
      <c r="B6" s="76" t="s">
        <v>174</v>
      </c>
      <c r="C6" s="75"/>
      <c r="D6" s="76" t="s">
        <v>179</v>
      </c>
      <c r="E6" s="75"/>
      <c r="F6" s="77"/>
      <c r="G6" s="83"/>
      <c r="H6" s="83"/>
      <c r="I6" s="83"/>
      <c r="J6" s="83"/>
      <c r="K6" s="83"/>
      <c r="L6" s="83"/>
      <c r="M6" s="83"/>
      <c r="N6" s="83"/>
      <c r="O6" s="83"/>
      <c r="P6" s="83"/>
      <c r="Q6" s="83"/>
      <c r="R6" s="83"/>
      <c r="S6" s="83"/>
      <c r="T6" s="83"/>
      <c r="U6" s="83"/>
      <c r="V6" s="78"/>
      <c r="W6" s="78"/>
      <c r="X6" s="78"/>
      <c r="Y6" s="78"/>
    </row>
    <row r="7" spans="2:25" ht="19" customHeight="1">
      <c r="B7" s="84"/>
      <c r="C7" s="79"/>
      <c r="D7" s="80" t="s">
        <v>150</v>
      </c>
      <c r="F7" s="81"/>
      <c r="G7" s="350"/>
      <c r="H7" s="350"/>
      <c r="I7" s="350"/>
      <c r="J7" s="350"/>
      <c r="K7" s="350"/>
      <c r="L7" s="350"/>
      <c r="M7" s="350"/>
      <c r="N7" s="350"/>
      <c r="O7" s="350"/>
      <c r="P7" s="350"/>
      <c r="Q7" s="350"/>
      <c r="R7" s="350"/>
      <c r="S7" s="350"/>
      <c r="T7" s="350"/>
      <c r="U7" s="350"/>
      <c r="V7" s="350"/>
      <c r="W7" s="350"/>
      <c r="X7" s="351"/>
      <c r="Y7" s="351"/>
    </row>
    <row r="8" spans="2:25" ht="19" customHeight="1">
      <c r="B8" s="84"/>
      <c r="C8" s="79"/>
      <c r="D8" s="80" t="s">
        <v>329</v>
      </c>
      <c r="F8" s="81"/>
      <c r="G8" s="353"/>
      <c r="H8" s="353"/>
      <c r="I8" s="353"/>
      <c r="J8" s="353"/>
      <c r="K8" s="353"/>
      <c r="L8" s="353"/>
      <c r="M8" s="353"/>
      <c r="N8" s="352"/>
      <c r="O8" s="352"/>
      <c r="P8" s="352"/>
      <c r="Q8" s="352"/>
      <c r="R8" s="82"/>
      <c r="S8" s="82"/>
      <c r="T8" s="82"/>
      <c r="U8" s="82"/>
      <c r="V8" s="82"/>
      <c r="W8" s="82"/>
    </row>
    <row r="9" spans="2:25" ht="19" customHeight="1">
      <c r="B9" s="84"/>
      <c r="C9" s="79"/>
      <c r="D9" s="80" t="s">
        <v>356</v>
      </c>
      <c r="F9" s="81"/>
      <c r="G9" s="354"/>
      <c r="H9" s="82"/>
      <c r="I9" s="82"/>
      <c r="J9" s="82"/>
      <c r="K9" s="82"/>
      <c r="L9" s="82"/>
      <c r="M9" s="82"/>
      <c r="N9" s="82"/>
      <c r="O9" s="82"/>
      <c r="P9" s="82"/>
      <c r="Q9" s="82"/>
      <c r="R9" s="82"/>
      <c r="S9" s="82"/>
      <c r="T9" s="82"/>
      <c r="U9" s="82"/>
      <c r="V9" s="82"/>
      <c r="W9" s="82"/>
    </row>
    <row r="10" spans="2:25" ht="19" customHeight="1">
      <c r="B10" s="84"/>
      <c r="C10" s="79"/>
      <c r="D10" s="13"/>
      <c r="E10" s="80"/>
      <c r="F10" s="81"/>
      <c r="G10" s="82"/>
      <c r="H10" s="82"/>
      <c r="I10" s="82"/>
      <c r="J10" s="82"/>
      <c r="K10" s="82"/>
      <c r="L10" s="82"/>
      <c r="M10" s="82"/>
      <c r="N10" s="82"/>
      <c r="O10" s="82"/>
      <c r="P10" s="82"/>
      <c r="Q10" s="82"/>
      <c r="R10" s="82"/>
      <c r="S10" s="82"/>
      <c r="T10" s="82"/>
      <c r="U10" s="82"/>
      <c r="V10" s="82"/>
      <c r="W10" s="82"/>
    </row>
    <row r="11" spans="2:25" ht="19" customHeight="1">
      <c r="B11" s="84"/>
      <c r="C11" s="79"/>
      <c r="D11" s="13"/>
      <c r="E11" s="80"/>
      <c r="F11" s="81"/>
      <c r="G11" s="82"/>
      <c r="H11" s="82"/>
      <c r="I11" s="82"/>
      <c r="J11" s="82"/>
      <c r="K11" s="82"/>
      <c r="L11" s="82"/>
      <c r="M11" s="82"/>
      <c r="N11" s="82"/>
      <c r="O11" s="82"/>
      <c r="P11" s="82"/>
      <c r="Q11" s="82"/>
      <c r="R11" s="82"/>
      <c r="S11" s="82"/>
      <c r="T11" s="82"/>
      <c r="U11" s="82"/>
      <c r="V11" s="82"/>
      <c r="W11" s="82"/>
    </row>
    <row r="12" spans="2:25" ht="19" customHeight="1">
      <c r="B12" s="84"/>
      <c r="C12" s="79"/>
      <c r="D12" s="13"/>
      <c r="E12" s="80"/>
      <c r="F12" s="81"/>
      <c r="G12" s="82"/>
      <c r="H12" s="82"/>
      <c r="I12" s="82"/>
      <c r="J12" s="82"/>
      <c r="K12" s="82"/>
      <c r="L12" s="82"/>
      <c r="M12" s="82"/>
      <c r="N12" s="82"/>
      <c r="O12" s="82"/>
      <c r="P12" s="82"/>
      <c r="Q12" s="82"/>
      <c r="R12" s="82"/>
      <c r="S12" s="82"/>
      <c r="T12" s="82"/>
      <c r="U12" s="82"/>
      <c r="V12" s="82"/>
      <c r="W12" s="82"/>
    </row>
    <row r="13" spans="2:25">
      <c r="B13" s="80"/>
      <c r="C13" s="80"/>
      <c r="D13" s="80"/>
      <c r="E13" s="85"/>
      <c r="F13" s="91"/>
      <c r="G13" s="82"/>
      <c r="H13" s="82"/>
      <c r="I13" s="82"/>
      <c r="J13" s="82"/>
      <c r="K13" s="82"/>
      <c r="L13" s="82"/>
      <c r="M13" s="82"/>
      <c r="N13" s="82"/>
      <c r="O13" s="82"/>
      <c r="P13" s="82"/>
      <c r="Q13" s="82"/>
      <c r="R13" s="82"/>
      <c r="S13" s="82"/>
      <c r="T13" s="82"/>
      <c r="U13" s="82"/>
      <c r="V13" s="82"/>
      <c r="W13" s="82"/>
    </row>
    <row r="14" spans="2:25">
      <c r="B14" s="80"/>
      <c r="C14" s="80"/>
      <c r="G14" s="31"/>
      <c r="H14" s="31"/>
      <c r="I14" s="31"/>
      <c r="J14" s="31"/>
      <c r="K14" s="31"/>
      <c r="L14" s="31"/>
      <c r="M14" s="31"/>
      <c r="N14" s="31"/>
      <c r="O14" s="31"/>
      <c r="P14" s="31"/>
      <c r="Q14" s="31"/>
      <c r="R14" s="31"/>
      <c r="S14" s="31"/>
      <c r="T14" s="31"/>
      <c r="U14" s="31"/>
      <c r="V14" s="31"/>
      <c r="W14" s="31"/>
    </row>
    <row r="15" spans="2:25" ht="13.5" thickBot="1">
      <c r="B15" s="80" t="s">
        <v>313</v>
      </c>
      <c r="C15" s="80"/>
      <c r="F15" s="190"/>
      <c r="G15" s="190"/>
      <c r="H15" s="190"/>
      <c r="I15" s="190"/>
      <c r="J15" s="190"/>
      <c r="K15" s="190"/>
      <c r="L15" s="190"/>
      <c r="M15" s="190"/>
      <c r="N15" s="190"/>
      <c r="O15" s="190"/>
      <c r="P15" s="190"/>
      <c r="Q15" s="190"/>
      <c r="R15" s="190"/>
      <c r="S15" s="190"/>
      <c r="T15" s="190"/>
      <c r="U15" s="190"/>
      <c r="V15" s="190"/>
      <c r="W15" s="190"/>
    </row>
    <row r="16" spans="2:25" ht="14.5" outlineLevel="1">
      <c r="B16" s="99" t="s">
        <v>1896</v>
      </c>
      <c r="C16" s="100"/>
      <c r="D16" s="101" t="s">
        <v>1898</v>
      </c>
      <c r="E16" s="100" t="s">
        <v>1897</v>
      </c>
      <c r="F16" s="201" t="s">
        <v>371</v>
      </c>
      <c r="G16" s="201"/>
      <c r="H16" s="201"/>
      <c r="I16" s="201" t="s">
        <v>181</v>
      </c>
      <c r="J16" s="201"/>
      <c r="K16" s="201" t="s">
        <v>180</v>
      </c>
      <c r="L16" s="201"/>
      <c r="M16" s="201" t="s">
        <v>1915</v>
      </c>
      <c r="N16" s="201"/>
      <c r="O16" s="201"/>
      <c r="P16" s="201"/>
      <c r="Q16" s="201"/>
      <c r="R16" s="201"/>
      <c r="S16" s="201"/>
      <c r="T16" s="201"/>
      <c r="U16" s="201"/>
      <c r="V16" s="201"/>
      <c r="W16" s="202"/>
    </row>
    <row r="17" spans="2:23" outlineLevel="1">
      <c r="B17" s="337">
        <v>400</v>
      </c>
      <c r="C17" s="80"/>
      <c r="D17" s="98" t="s">
        <v>2</v>
      </c>
      <c r="E17" s="360">
        <f>'Congressional A. Analysis'!AO13</f>
        <v>0</v>
      </c>
      <c r="F17" s="97" t="s">
        <v>372</v>
      </c>
      <c r="G17" s="97"/>
      <c r="H17" s="97"/>
      <c r="I17" s="97" t="s">
        <v>373</v>
      </c>
      <c r="J17" s="97"/>
      <c r="K17" s="97" t="s">
        <v>375</v>
      </c>
      <c r="L17" s="97"/>
      <c r="M17" s="97" t="s">
        <v>1916</v>
      </c>
      <c r="N17" s="97"/>
      <c r="O17" s="97"/>
      <c r="P17" s="97"/>
      <c r="Q17" s="97"/>
      <c r="R17" s="97"/>
      <c r="S17" s="97"/>
      <c r="T17" s="97"/>
      <c r="U17" s="97"/>
      <c r="V17" s="97"/>
      <c r="W17" s="203"/>
    </row>
    <row r="18" spans="2:23" outlineLevel="1">
      <c r="B18" s="337">
        <v>200</v>
      </c>
      <c r="C18" s="80"/>
      <c r="D18" s="98" t="s">
        <v>3</v>
      </c>
      <c r="E18" s="360">
        <f>'Congressional A. Analysis'!AO14</f>
        <v>0</v>
      </c>
      <c r="F18" s="97" t="s">
        <v>377</v>
      </c>
      <c r="G18" s="97"/>
      <c r="H18" s="97"/>
      <c r="I18" s="97" t="s">
        <v>374</v>
      </c>
      <c r="J18" s="97"/>
      <c r="K18" s="97" t="s">
        <v>376</v>
      </c>
      <c r="L18" s="97"/>
      <c r="M18" s="97"/>
      <c r="N18" s="97"/>
      <c r="O18" s="97"/>
      <c r="P18" s="97"/>
      <c r="Q18" s="97"/>
      <c r="R18" s="97"/>
      <c r="S18" s="97"/>
      <c r="T18" s="97"/>
      <c r="U18" s="97"/>
      <c r="V18" s="97"/>
      <c r="W18" s="203"/>
    </row>
    <row r="19" spans="2:23" outlineLevel="1">
      <c r="B19" s="337">
        <v>200</v>
      </c>
      <c r="C19" s="80"/>
      <c r="D19" s="98" t="s">
        <v>4</v>
      </c>
      <c r="E19" s="360">
        <f>'Congressional A. Analysis'!AO15</f>
        <v>0</v>
      </c>
      <c r="F19" s="97"/>
      <c r="G19" s="97"/>
      <c r="H19" s="97"/>
      <c r="I19" s="97"/>
      <c r="J19" s="97"/>
      <c r="K19" s="97"/>
      <c r="L19" s="97"/>
      <c r="M19" s="97"/>
      <c r="N19" s="97"/>
      <c r="O19" s="97"/>
      <c r="P19" s="97"/>
      <c r="Q19" s="97"/>
      <c r="R19" s="97"/>
      <c r="S19" s="97"/>
      <c r="T19" s="97"/>
      <c r="U19" s="97"/>
      <c r="V19" s="97"/>
      <c r="W19" s="203"/>
    </row>
    <row r="20" spans="2:23" ht="13.5" outlineLevel="1" thickBot="1">
      <c r="B20" s="361">
        <v>800</v>
      </c>
      <c r="C20" s="102"/>
      <c r="D20" s="362" t="s">
        <v>1913</v>
      </c>
      <c r="E20" s="355" t="s">
        <v>1914</v>
      </c>
      <c r="F20" s="204"/>
      <c r="G20" s="204"/>
      <c r="H20" s="204"/>
      <c r="I20" s="204"/>
      <c r="J20" s="204"/>
      <c r="K20" s="204"/>
      <c r="L20" s="204"/>
      <c r="M20" s="204"/>
      <c r="N20" s="204"/>
      <c r="O20" s="204"/>
      <c r="P20" s="204"/>
      <c r="Q20" s="204"/>
      <c r="R20" s="204"/>
      <c r="S20" s="204"/>
      <c r="T20" s="204"/>
      <c r="U20" s="204"/>
      <c r="V20" s="204"/>
      <c r="W20" s="205"/>
    </row>
    <row r="22" spans="2:23" ht="129" customHeight="1">
      <c r="B22" s="428"/>
      <c r="C22" s="428"/>
      <c r="D22" s="428"/>
      <c r="E22" s="428"/>
      <c r="F22" s="428"/>
      <c r="G22" s="428"/>
      <c r="H22" s="428"/>
      <c r="I22" s="428"/>
      <c r="J22" s="428"/>
      <c r="K22" s="428"/>
      <c r="L22" s="428"/>
      <c r="M22" s="428"/>
      <c r="N22" s="428"/>
      <c r="O22" s="428"/>
      <c r="P22" s="428"/>
      <c r="Q22" s="428"/>
      <c r="R22" s="428"/>
      <c r="S22" s="428"/>
      <c r="T22" s="428"/>
      <c r="U22" s="428"/>
      <c r="V22" s="428"/>
      <c r="W22" s="428"/>
    </row>
    <row r="23" spans="2:23" ht="13.5" thickBot="1"/>
    <row r="24" spans="2:23">
      <c r="B24" s="339" t="s">
        <v>161</v>
      </c>
      <c r="C24" s="340"/>
      <c r="D24" s="341" t="s">
        <v>1907</v>
      </c>
      <c r="E24" s="340" t="s">
        <v>1906</v>
      </c>
      <c r="F24" s="120"/>
      <c r="G24" s="8"/>
      <c r="H24" s="8"/>
      <c r="I24" s="8"/>
      <c r="J24" s="8"/>
      <c r="K24" s="8"/>
      <c r="L24" s="8"/>
      <c r="M24" s="8"/>
      <c r="N24" s="8"/>
      <c r="O24" s="8"/>
      <c r="P24" s="8"/>
      <c r="Q24" s="8"/>
      <c r="R24" s="8"/>
      <c r="S24" s="8"/>
      <c r="T24" s="8"/>
      <c r="U24" s="8"/>
      <c r="V24" s="8"/>
      <c r="W24" s="9"/>
    </row>
    <row r="25" spans="2:23" ht="13.5" thickBot="1">
      <c r="B25" s="342" t="str" cm="1">
        <f t="array" ref="B25:B26">'Book List'!F3:F4</f>
        <v>Not Started</v>
      </c>
      <c r="C25" s="10"/>
      <c r="D25" s="10" t="str" cm="1">
        <f t="array" ref="D25:D26">'Book List'!D3:D4</f>
        <v>Crime and Punishment</v>
      </c>
      <c r="E25" s="10" t="s">
        <v>327</v>
      </c>
      <c r="F25" s="349"/>
      <c r="G25" s="349"/>
      <c r="H25" s="349"/>
      <c r="I25" s="349"/>
      <c r="J25" s="349"/>
      <c r="K25" s="349"/>
      <c r="L25" s="349"/>
      <c r="M25" s="349"/>
      <c r="N25" s="349"/>
      <c r="O25" s="349"/>
      <c r="P25" s="10"/>
      <c r="Q25" s="10"/>
      <c r="R25" s="10"/>
      <c r="S25" s="10"/>
      <c r="T25" s="10"/>
      <c r="U25" s="10"/>
      <c r="V25" s="10"/>
      <c r="W25" s="11"/>
    </row>
    <row r="26" spans="2:23" s="13" customFormat="1">
      <c r="B26" s="348">
        <v>0</v>
      </c>
      <c r="D26" s="348">
        <v>0</v>
      </c>
      <c r="F26" s="82"/>
    </row>
    <row r="27" spans="2:23" s="13" customFormat="1">
      <c r="F27" s="82"/>
    </row>
    <row r="28" spans="2:23" s="13" customFormat="1">
      <c r="F28" s="82"/>
    </row>
  </sheetData>
  <mergeCells count="14">
    <mergeCell ref="H2:K2"/>
    <mergeCell ref="L2:O2"/>
    <mergeCell ref="P2:S2"/>
    <mergeCell ref="T2:W2"/>
    <mergeCell ref="G4:I4"/>
    <mergeCell ref="J4:M4"/>
    <mergeCell ref="N4:Q4"/>
    <mergeCell ref="R4:U4"/>
    <mergeCell ref="V4:Y4"/>
    <mergeCell ref="B22:W22"/>
    <mergeCell ref="G5:I5"/>
    <mergeCell ref="J5:M5"/>
    <mergeCell ref="N5:Q5"/>
    <mergeCell ref="R5:U5"/>
  </mergeCells>
  <phoneticPr fontId="86" type="noConversion"/>
  <pageMargins left="0.7" right="0.7" top="0.75" bottom="0.75" header="0.3" footer="0.3"/>
  <pageSetup orientation="portrait"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16D84-AF85-40CF-95F3-B044F5F9FBED}">
  <sheetPr codeName="Sheet5">
    <tabColor rgb="FFFFC000"/>
  </sheetPr>
  <dimension ref="A1:BG83"/>
  <sheetViews>
    <sheetView topLeftCell="A34" zoomScale="85" zoomScaleNormal="85" workbookViewId="0">
      <pane xSplit="1" topLeftCell="B1" activePane="topRight" state="frozen"/>
      <selection pane="topRight" activeCell="O64" sqref="O64"/>
    </sheetView>
  </sheetViews>
  <sheetFormatPr defaultColWidth="9.09765625" defaultRowHeight="13" outlineLevelCol="1"/>
  <cols>
    <col min="1" max="1" width="3.3984375" style="43" customWidth="1"/>
    <col min="2" max="2" width="16.296875" style="43" customWidth="1"/>
    <col min="3" max="8" width="9.09765625" style="43" outlineLevel="1"/>
    <col min="9" max="14" width="9.09765625" style="43"/>
    <col min="15" max="20" width="9.09765625" style="43" outlineLevel="1"/>
    <col min="21" max="16384" width="9.09765625" style="43"/>
  </cols>
  <sheetData>
    <row r="1" spans="2:59" customFormat="1" ht="26">
      <c r="C1" s="435">
        <v>2021</v>
      </c>
      <c r="D1" s="436"/>
      <c r="E1" s="439" t="s">
        <v>296</v>
      </c>
      <c r="F1" s="439"/>
      <c r="G1" s="439"/>
      <c r="H1" s="439"/>
      <c r="I1" s="439"/>
      <c r="J1" s="439"/>
      <c r="K1" s="439"/>
      <c r="L1" s="439"/>
      <c r="M1" s="439"/>
      <c r="N1" s="439"/>
      <c r="O1" s="439"/>
      <c r="P1" s="439"/>
      <c r="Q1" s="439"/>
      <c r="R1" s="439"/>
      <c r="S1" s="439"/>
      <c r="T1" s="439"/>
      <c r="U1" s="439"/>
      <c r="V1" s="439"/>
      <c r="W1" s="439"/>
      <c r="X1" s="439"/>
      <c r="Y1" s="439"/>
      <c r="Z1" s="439"/>
      <c r="AA1" s="439"/>
      <c r="AB1" s="439"/>
      <c r="AC1" s="440"/>
      <c r="AE1" s="43"/>
      <c r="AF1" s="43"/>
      <c r="AG1" s="43"/>
      <c r="AH1" s="43"/>
      <c r="AI1" s="43"/>
      <c r="AJ1" s="43"/>
      <c r="AK1" s="43"/>
      <c r="AL1" s="43"/>
      <c r="AM1" s="43"/>
      <c r="AN1" s="43"/>
      <c r="AO1" s="43"/>
      <c r="AP1" s="43"/>
      <c r="AQ1" s="43"/>
      <c r="AR1" s="43"/>
      <c r="AS1" s="43"/>
      <c r="AT1" s="43"/>
      <c r="AU1" s="43"/>
      <c r="AV1" s="43"/>
      <c r="AW1" s="43"/>
      <c r="AX1" s="43"/>
      <c r="AY1" s="43"/>
      <c r="AZ1" s="43"/>
      <c r="BA1" s="43"/>
      <c r="BB1" s="43"/>
      <c r="BC1" s="43"/>
    </row>
    <row r="2" spans="2:59" customFormat="1" ht="18.5">
      <c r="B2" s="43"/>
      <c r="C2" s="437"/>
      <c r="D2" s="438"/>
      <c r="E2" s="438">
        <v>2021</v>
      </c>
      <c r="F2" s="438"/>
      <c r="G2" s="438"/>
      <c r="H2" s="438"/>
      <c r="I2" s="438"/>
      <c r="J2" s="438">
        <v>2022</v>
      </c>
      <c r="K2" s="438"/>
      <c r="L2" s="438"/>
      <c r="M2" s="438"/>
      <c r="N2" s="438"/>
      <c r="O2" s="438"/>
      <c r="P2" s="438"/>
      <c r="Q2" s="441"/>
      <c r="R2" s="441"/>
      <c r="S2" s="441"/>
      <c r="T2" s="441"/>
      <c r="U2" s="441"/>
      <c r="V2" s="441">
        <v>2023</v>
      </c>
      <c r="W2" s="441"/>
      <c r="X2" s="441"/>
      <c r="Y2" s="441"/>
      <c r="Z2" s="441"/>
      <c r="AA2" s="441"/>
      <c r="AB2" s="441"/>
      <c r="AC2" s="442"/>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s="43"/>
      <c r="BE2" s="43"/>
      <c r="BF2" s="43"/>
      <c r="BG2" s="43"/>
    </row>
    <row r="3" spans="2:59" s="6" customFormat="1" ht="15.65" customHeight="1">
      <c r="C3" s="437"/>
      <c r="D3" s="438"/>
      <c r="E3" s="135">
        <v>43313</v>
      </c>
      <c r="F3" s="136">
        <v>42979</v>
      </c>
      <c r="G3" s="135">
        <v>43009</v>
      </c>
      <c r="H3" s="136">
        <v>43040</v>
      </c>
      <c r="I3" s="135">
        <v>43070</v>
      </c>
      <c r="J3" s="136">
        <v>43101</v>
      </c>
      <c r="K3" s="135">
        <v>43132</v>
      </c>
      <c r="L3" s="136">
        <v>43160</v>
      </c>
      <c r="M3" s="135">
        <v>43191</v>
      </c>
      <c r="N3" s="136">
        <v>43221</v>
      </c>
      <c r="O3" s="135">
        <v>43252</v>
      </c>
      <c r="P3" s="136">
        <v>43282</v>
      </c>
      <c r="Q3" s="127">
        <v>43313</v>
      </c>
      <c r="R3" s="3">
        <v>42979</v>
      </c>
      <c r="S3" s="4">
        <v>43009</v>
      </c>
      <c r="T3" s="3">
        <v>43040</v>
      </c>
      <c r="U3" s="4">
        <v>43070</v>
      </c>
      <c r="V3" s="3">
        <v>43101</v>
      </c>
      <c r="W3" s="4">
        <v>43132</v>
      </c>
      <c r="X3" s="3">
        <v>43160</v>
      </c>
      <c r="Y3" s="4">
        <v>43191</v>
      </c>
      <c r="Z3" s="3">
        <v>43221</v>
      </c>
      <c r="AA3" s="4">
        <v>43252</v>
      </c>
      <c r="AB3" s="3">
        <v>43282</v>
      </c>
      <c r="AC3" s="131">
        <v>43313</v>
      </c>
      <c r="AD3" s="130"/>
    </row>
    <row r="4" spans="2:59" customFormat="1">
      <c r="B4" s="43"/>
      <c r="C4" s="434" t="s">
        <v>117</v>
      </c>
      <c r="D4" s="434"/>
      <c r="E4" s="129"/>
      <c r="F4" s="129"/>
      <c r="G4" s="129"/>
      <c r="H4" s="129"/>
      <c r="I4" s="129"/>
      <c r="J4" s="124">
        <v>1</v>
      </c>
      <c r="K4" s="129"/>
      <c r="L4" s="129"/>
      <c r="M4" s="129"/>
      <c r="N4" s="129"/>
      <c r="O4" s="129"/>
      <c r="P4" s="129"/>
      <c r="Q4" s="129"/>
      <c r="R4" s="129"/>
      <c r="S4" s="129">
        <v>1</v>
      </c>
      <c r="T4" s="129"/>
      <c r="U4" s="129"/>
      <c r="V4" s="129"/>
      <c r="W4" s="129"/>
      <c r="X4" s="129"/>
      <c r="Y4" s="129">
        <v>1</v>
      </c>
      <c r="Z4" s="129"/>
      <c r="AA4" s="129"/>
      <c r="AB4" s="129">
        <v>1</v>
      </c>
      <c r="AC4" s="121"/>
      <c r="AE4" s="43"/>
      <c r="AF4" s="43"/>
      <c r="AG4" s="43"/>
      <c r="AH4" s="43"/>
      <c r="AI4" s="43"/>
      <c r="AJ4" s="43"/>
      <c r="AK4" s="43"/>
      <c r="AL4" s="43"/>
      <c r="AM4" s="43"/>
      <c r="AN4" s="43"/>
      <c r="AO4" s="43"/>
      <c r="AP4" s="43"/>
      <c r="AQ4" s="43"/>
      <c r="AR4" s="43"/>
      <c r="AS4" s="43"/>
      <c r="AT4" s="43"/>
      <c r="AU4" s="43"/>
      <c r="AV4" s="43"/>
      <c r="AW4" s="43"/>
      <c r="AX4" s="43"/>
      <c r="AY4" s="43"/>
      <c r="AZ4" s="43"/>
      <c r="BA4" s="43"/>
      <c r="BB4" s="43"/>
      <c r="BC4" s="43"/>
      <c r="BD4" s="43"/>
      <c r="BE4" s="43"/>
      <c r="BF4" s="43"/>
      <c r="BG4" s="43"/>
    </row>
    <row r="5" spans="2:59" customFormat="1">
      <c r="B5" s="43"/>
      <c r="C5" s="434" t="s">
        <v>118</v>
      </c>
      <c r="D5" s="434"/>
      <c r="E5" s="129">
        <v>1</v>
      </c>
      <c r="F5" s="129"/>
      <c r="G5" s="129"/>
      <c r="H5" s="129"/>
      <c r="I5" s="129"/>
      <c r="J5" s="124">
        <v>2</v>
      </c>
      <c r="K5" s="129"/>
      <c r="L5" s="129"/>
      <c r="M5" s="129"/>
      <c r="N5" s="129">
        <v>1</v>
      </c>
      <c r="O5" s="129"/>
      <c r="P5" s="129"/>
      <c r="Q5" s="129"/>
      <c r="R5" s="129"/>
      <c r="S5" s="129">
        <v>2</v>
      </c>
      <c r="T5" s="129"/>
      <c r="U5" s="129"/>
      <c r="V5" s="124">
        <v>1</v>
      </c>
      <c r="W5" s="129"/>
      <c r="X5" s="129"/>
      <c r="Y5" s="129">
        <v>2</v>
      </c>
      <c r="Z5" s="129"/>
      <c r="AA5" s="129"/>
      <c r="AB5" s="129">
        <v>2</v>
      </c>
      <c r="AC5" s="121"/>
      <c r="AE5" s="43"/>
      <c r="AF5" s="43"/>
      <c r="AG5" s="43"/>
      <c r="AH5" s="43"/>
      <c r="AI5" s="43"/>
      <c r="AJ5" s="43"/>
      <c r="AK5" s="43"/>
      <c r="AL5" s="43"/>
      <c r="AM5" s="43"/>
      <c r="AN5" s="43"/>
      <c r="AO5" s="43"/>
      <c r="AP5" s="43"/>
      <c r="AQ5" s="43"/>
      <c r="AR5" s="43"/>
      <c r="AS5" s="43"/>
      <c r="AT5" s="43"/>
      <c r="AU5" s="43"/>
      <c r="AV5" s="43"/>
      <c r="AW5" s="43"/>
      <c r="AX5" s="43"/>
      <c r="AY5" s="43"/>
      <c r="AZ5" s="43"/>
      <c r="BA5" s="43"/>
      <c r="BB5" s="43"/>
      <c r="BC5" s="43"/>
      <c r="BD5" s="43"/>
      <c r="BE5" s="43"/>
      <c r="BF5" s="43"/>
      <c r="BG5" s="43"/>
    </row>
    <row r="6" spans="2:59" customFormat="1">
      <c r="B6" s="43"/>
      <c r="C6" s="434" t="s">
        <v>119</v>
      </c>
      <c r="D6" s="434"/>
      <c r="E6" s="129">
        <v>2</v>
      </c>
      <c r="F6" s="129"/>
      <c r="G6" s="129"/>
      <c r="H6" s="129">
        <v>1</v>
      </c>
      <c r="I6" s="129"/>
      <c r="J6" s="124">
        <v>3</v>
      </c>
      <c r="K6" s="129"/>
      <c r="L6" s="129"/>
      <c r="M6" s="129"/>
      <c r="N6" s="129">
        <v>2</v>
      </c>
      <c r="O6" s="129"/>
      <c r="P6" s="129"/>
      <c r="Q6" s="124">
        <v>1</v>
      </c>
      <c r="R6" s="129"/>
      <c r="S6" s="129">
        <v>3</v>
      </c>
      <c r="T6" s="129"/>
      <c r="U6" s="129"/>
      <c r="V6" s="124">
        <v>2</v>
      </c>
      <c r="W6" s="129"/>
      <c r="X6" s="129"/>
      <c r="Y6" s="129">
        <v>3</v>
      </c>
      <c r="Z6" s="129">
        <v>1</v>
      </c>
      <c r="AA6" s="129"/>
      <c r="AB6" s="129">
        <v>3</v>
      </c>
      <c r="AC6" s="121"/>
      <c r="AE6" s="43"/>
      <c r="AF6" s="43"/>
      <c r="AG6" s="43"/>
      <c r="AH6" s="43"/>
      <c r="AI6" s="43"/>
      <c r="AJ6" s="43"/>
      <c r="AK6" s="43"/>
      <c r="AL6" s="43"/>
      <c r="AM6" s="43"/>
      <c r="AN6" s="43"/>
      <c r="AO6" s="43"/>
      <c r="AP6" s="43"/>
      <c r="AQ6" s="43"/>
      <c r="AR6" s="43"/>
      <c r="AS6" s="43"/>
      <c r="AT6" s="43"/>
      <c r="AU6" s="43"/>
      <c r="AV6" s="43"/>
      <c r="AW6" s="43"/>
      <c r="AX6" s="43"/>
      <c r="AY6" s="43"/>
      <c r="AZ6" s="43"/>
      <c r="BA6" s="43"/>
      <c r="BB6" s="43"/>
      <c r="BC6" s="43"/>
      <c r="BD6" s="43"/>
      <c r="BE6" s="43"/>
      <c r="BF6" s="43"/>
      <c r="BG6" s="43"/>
    </row>
    <row r="7" spans="2:59" customFormat="1">
      <c r="B7" s="43"/>
      <c r="C7" s="434" t="s">
        <v>120</v>
      </c>
      <c r="D7" s="434"/>
      <c r="E7" s="129">
        <v>3</v>
      </c>
      <c r="F7" s="129"/>
      <c r="G7" s="129"/>
      <c r="H7" s="129">
        <v>2</v>
      </c>
      <c r="I7" s="129"/>
      <c r="J7" s="129">
        <v>4</v>
      </c>
      <c r="K7" s="129">
        <v>1</v>
      </c>
      <c r="L7" s="129">
        <v>1</v>
      </c>
      <c r="M7" s="129"/>
      <c r="N7" s="129">
        <v>3</v>
      </c>
      <c r="O7" s="129"/>
      <c r="P7" s="129"/>
      <c r="Q7" s="124">
        <v>2</v>
      </c>
      <c r="R7" s="129"/>
      <c r="S7" s="129">
        <v>4</v>
      </c>
      <c r="T7" s="129">
        <v>1</v>
      </c>
      <c r="U7" s="129"/>
      <c r="V7" s="124">
        <v>3</v>
      </c>
      <c r="W7" s="129"/>
      <c r="X7" s="129"/>
      <c r="Y7" s="129">
        <v>4</v>
      </c>
      <c r="Z7" s="129">
        <v>2</v>
      </c>
      <c r="AA7" s="129"/>
      <c r="AB7" s="129">
        <v>4</v>
      </c>
      <c r="AC7" s="121">
        <v>1</v>
      </c>
      <c r="AE7" s="43"/>
      <c r="AF7" s="43"/>
      <c r="AG7" s="43"/>
      <c r="AH7" s="43"/>
      <c r="AI7" s="43"/>
      <c r="AJ7" s="43"/>
      <c r="AK7" s="43"/>
      <c r="AL7" s="43"/>
      <c r="AM7" s="43"/>
      <c r="AN7" s="43"/>
      <c r="AO7" s="43"/>
      <c r="AP7" s="43"/>
      <c r="AQ7" s="43"/>
      <c r="AR7" s="43"/>
      <c r="AS7" s="43"/>
      <c r="AT7" s="43"/>
      <c r="AU7" s="43"/>
      <c r="AV7" s="43"/>
      <c r="AW7" s="43"/>
      <c r="AX7" s="43"/>
      <c r="AY7" s="43"/>
      <c r="AZ7" s="43"/>
      <c r="BA7" s="43"/>
      <c r="BB7" s="43"/>
      <c r="BC7" s="43"/>
      <c r="BD7" s="43"/>
      <c r="BE7" s="43"/>
      <c r="BF7" s="43"/>
      <c r="BG7" s="43"/>
    </row>
    <row r="8" spans="2:59" customFormat="1">
      <c r="B8" s="43"/>
      <c r="C8" s="434" t="s">
        <v>121</v>
      </c>
      <c r="D8" s="434"/>
      <c r="E8" s="129">
        <v>4</v>
      </c>
      <c r="F8" s="129">
        <v>1</v>
      </c>
      <c r="G8" s="129"/>
      <c r="H8" s="129">
        <v>3</v>
      </c>
      <c r="I8" s="129">
        <v>1</v>
      </c>
      <c r="J8" s="129">
        <v>5</v>
      </c>
      <c r="K8" s="129">
        <v>2</v>
      </c>
      <c r="L8" s="129">
        <v>2</v>
      </c>
      <c r="M8" s="129"/>
      <c r="N8" s="129">
        <v>4</v>
      </c>
      <c r="O8" s="124">
        <v>1</v>
      </c>
      <c r="P8" s="129"/>
      <c r="Q8" s="124">
        <v>3</v>
      </c>
      <c r="R8" s="129"/>
      <c r="S8" s="129">
        <v>5</v>
      </c>
      <c r="T8" s="129">
        <v>2</v>
      </c>
      <c r="U8" s="129"/>
      <c r="V8" s="124">
        <v>4</v>
      </c>
      <c r="W8" s="129">
        <v>1</v>
      </c>
      <c r="X8" s="129">
        <v>1</v>
      </c>
      <c r="Y8" s="129">
        <v>5</v>
      </c>
      <c r="Z8" s="129">
        <v>3</v>
      </c>
      <c r="AA8" s="129"/>
      <c r="AB8" s="129">
        <v>5</v>
      </c>
      <c r="AC8" s="121">
        <v>2</v>
      </c>
      <c r="AE8" s="43"/>
      <c r="AF8" s="43"/>
      <c r="AG8" s="43"/>
      <c r="AH8" s="43"/>
      <c r="AI8" s="43"/>
      <c r="AJ8" s="43"/>
      <c r="AK8" s="43"/>
      <c r="AL8" s="43"/>
      <c r="AM8" s="43"/>
      <c r="AN8" s="43"/>
      <c r="AO8" s="43"/>
      <c r="AP8" s="43"/>
      <c r="AQ8" s="43"/>
      <c r="AR8" s="43"/>
      <c r="AS8" s="43"/>
      <c r="AT8" s="43"/>
      <c r="AU8" s="43"/>
      <c r="AV8" s="43"/>
      <c r="AW8" s="43"/>
      <c r="AX8" s="43"/>
      <c r="AY8" s="43"/>
      <c r="AZ8" s="43"/>
      <c r="BA8" s="43"/>
      <c r="BB8" s="43"/>
      <c r="BC8" s="43"/>
      <c r="BD8" s="43"/>
      <c r="BE8" s="43"/>
      <c r="BF8" s="43"/>
      <c r="BG8" s="43"/>
    </row>
    <row r="9" spans="2:59" customFormat="1">
      <c r="B9" s="43"/>
      <c r="C9" s="434" t="s">
        <v>122</v>
      </c>
      <c r="D9" s="434"/>
      <c r="E9" s="86">
        <v>5</v>
      </c>
      <c r="F9" s="86">
        <v>2</v>
      </c>
      <c r="G9" s="86"/>
      <c r="H9" s="86">
        <v>4</v>
      </c>
      <c r="I9" s="86">
        <v>2</v>
      </c>
      <c r="J9" s="86">
        <v>6</v>
      </c>
      <c r="K9" s="86">
        <v>3</v>
      </c>
      <c r="L9" s="86">
        <v>3</v>
      </c>
      <c r="M9" s="86"/>
      <c r="N9" s="86">
        <v>5</v>
      </c>
      <c r="O9" s="124">
        <v>2</v>
      </c>
      <c r="P9" s="86"/>
      <c r="Q9" s="124">
        <v>4</v>
      </c>
      <c r="R9" s="86"/>
      <c r="S9" s="86">
        <v>6</v>
      </c>
      <c r="T9" s="86">
        <v>3</v>
      </c>
      <c r="U9" s="86">
        <v>1</v>
      </c>
      <c r="V9" s="86">
        <v>5</v>
      </c>
      <c r="W9" s="86">
        <v>2</v>
      </c>
      <c r="X9" s="86">
        <v>2</v>
      </c>
      <c r="Y9" s="86">
        <v>6</v>
      </c>
      <c r="Z9" s="86">
        <v>4</v>
      </c>
      <c r="AA9" s="86">
        <v>1</v>
      </c>
      <c r="AB9" s="86">
        <v>6</v>
      </c>
      <c r="AC9" s="122">
        <v>3</v>
      </c>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row>
    <row r="10" spans="2:59" customFormat="1">
      <c r="B10" s="43"/>
      <c r="C10" s="434" t="s">
        <v>123</v>
      </c>
      <c r="D10" s="434"/>
      <c r="E10" s="86">
        <v>6</v>
      </c>
      <c r="F10" s="86">
        <v>3</v>
      </c>
      <c r="G10" s="86">
        <v>1</v>
      </c>
      <c r="H10" s="86">
        <v>5</v>
      </c>
      <c r="I10" s="86">
        <v>3</v>
      </c>
      <c r="J10" s="86">
        <v>7</v>
      </c>
      <c r="K10" s="86">
        <v>4</v>
      </c>
      <c r="L10" s="86">
        <v>4</v>
      </c>
      <c r="M10" s="86">
        <v>1</v>
      </c>
      <c r="N10" s="86">
        <v>6</v>
      </c>
      <c r="O10" s="124">
        <v>3</v>
      </c>
      <c r="P10" s="124">
        <v>1</v>
      </c>
      <c r="Q10" s="124">
        <v>5</v>
      </c>
      <c r="R10" s="86">
        <v>1</v>
      </c>
      <c r="S10" s="86">
        <v>7</v>
      </c>
      <c r="T10" s="86">
        <v>4</v>
      </c>
      <c r="U10" s="86">
        <v>2</v>
      </c>
      <c r="V10" s="86">
        <v>6</v>
      </c>
      <c r="W10" s="86">
        <v>3</v>
      </c>
      <c r="X10" s="86">
        <v>3</v>
      </c>
      <c r="Y10" s="86">
        <v>7</v>
      </c>
      <c r="Z10" s="86">
        <v>5</v>
      </c>
      <c r="AA10" s="86">
        <v>2</v>
      </c>
      <c r="AB10" s="86">
        <v>7</v>
      </c>
      <c r="AC10" s="122">
        <v>4</v>
      </c>
      <c r="AE10" s="43"/>
      <c r="AF10" s="43"/>
      <c r="AG10" s="43"/>
      <c r="AH10" s="43"/>
      <c r="AI10" s="43"/>
      <c r="AJ10" s="43"/>
      <c r="AK10" s="43"/>
      <c r="AL10" s="43"/>
      <c r="AM10" s="43"/>
      <c r="AN10" s="43"/>
      <c r="AO10" s="43"/>
      <c r="AP10" s="43"/>
      <c r="AQ10" s="43"/>
      <c r="AR10" s="43"/>
      <c r="AS10" s="43"/>
      <c r="AT10" s="43"/>
      <c r="AU10" s="43"/>
      <c r="AV10" s="43"/>
      <c r="AW10" s="43"/>
      <c r="AX10" s="43"/>
      <c r="AY10" s="43"/>
      <c r="AZ10" s="43"/>
      <c r="BA10" s="43"/>
      <c r="BB10" s="43"/>
      <c r="BC10" s="43"/>
      <c r="BD10" s="43"/>
      <c r="BE10" s="43"/>
      <c r="BF10" s="43"/>
      <c r="BG10" s="43"/>
    </row>
    <row r="11" spans="2:59" customFormat="1">
      <c r="B11" s="43"/>
      <c r="C11" s="434" t="s">
        <v>117</v>
      </c>
      <c r="D11" s="434"/>
      <c r="E11" s="129">
        <v>7</v>
      </c>
      <c r="F11" s="124">
        <v>4</v>
      </c>
      <c r="G11" s="129">
        <v>2</v>
      </c>
      <c r="H11" s="129">
        <v>6</v>
      </c>
      <c r="I11" s="129">
        <v>4</v>
      </c>
      <c r="J11" s="129">
        <v>8</v>
      </c>
      <c r="K11" s="129">
        <v>5</v>
      </c>
      <c r="L11" s="129">
        <v>5</v>
      </c>
      <c r="M11" s="129">
        <v>2</v>
      </c>
      <c r="N11" s="129">
        <v>7</v>
      </c>
      <c r="O11" s="124">
        <v>4</v>
      </c>
      <c r="P11" s="124">
        <v>2</v>
      </c>
      <c r="Q11" s="124">
        <v>6</v>
      </c>
      <c r="R11" s="129">
        <v>2</v>
      </c>
      <c r="S11" s="124">
        <v>8</v>
      </c>
      <c r="T11" s="129">
        <v>5</v>
      </c>
      <c r="U11" s="129">
        <v>3</v>
      </c>
      <c r="V11" s="129">
        <v>7</v>
      </c>
      <c r="W11" s="129">
        <v>4</v>
      </c>
      <c r="X11" s="129">
        <v>4</v>
      </c>
      <c r="Y11" s="129">
        <v>8</v>
      </c>
      <c r="Z11" s="129">
        <v>6</v>
      </c>
      <c r="AA11" s="129">
        <v>3</v>
      </c>
      <c r="AB11" s="129">
        <v>8</v>
      </c>
      <c r="AC11" s="121">
        <v>5</v>
      </c>
      <c r="AE11" s="43"/>
      <c r="AF11" s="43"/>
      <c r="AG11" s="43"/>
      <c r="AH11" s="43"/>
      <c r="AI11" s="43"/>
      <c r="AJ11" s="43"/>
      <c r="AK11" s="43"/>
      <c r="AL11" s="43"/>
      <c r="AM11" s="43"/>
      <c r="AN11" s="43"/>
      <c r="AO11" s="43"/>
      <c r="AP11" s="43"/>
      <c r="AQ11" s="43"/>
      <c r="AR11" s="43"/>
      <c r="AS11" s="43"/>
      <c r="AT11" s="43"/>
      <c r="AU11" s="43"/>
      <c r="AV11" s="43"/>
      <c r="AW11" s="43"/>
      <c r="AX11" s="43"/>
      <c r="AY11" s="43"/>
      <c r="AZ11" s="43"/>
      <c r="BA11" s="43"/>
      <c r="BB11" s="43"/>
      <c r="BC11" s="43"/>
      <c r="BD11" s="43"/>
      <c r="BE11" s="43"/>
      <c r="BF11" s="43"/>
      <c r="BG11" s="43"/>
    </row>
    <row r="12" spans="2:59" customFormat="1">
      <c r="B12" s="43"/>
      <c r="C12" s="434" t="s">
        <v>118</v>
      </c>
      <c r="D12" s="434"/>
      <c r="E12" s="129">
        <v>8</v>
      </c>
      <c r="F12" s="129">
        <v>5</v>
      </c>
      <c r="G12" s="129">
        <v>3</v>
      </c>
      <c r="H12" s="129">
        <v>7</v>
      </c>
      <c r="I12" s="129">
        <v>5</v>
      </c>
      <c r="J12" s="129">
        <v>9</v>
      </c>
      <c r="K12" s="129">
        <v>6</v>
      </c>
      <c r="L12" s="129">
        <v>6</v>
      </c>
      <c r="M12" s="129">
        <v>3</v>
      </c>
      <c r="N12" s="129">
        <v>8</v>
      </c>
      <c r="O12" s="124">
        <v>5</v>
      </c>
      <c r="P12" s="124">
        <v>3</v>
      </c>
      <c r="Q12" s="124">
        <v>7</v>
      </c>
      <c r="R12" s="124">
        <v>3</v>
      </c>
      <c r="S12" s="129">
        <v>9</v>
      </c>
      <c r="T12" s="129">
        <v>6</v>
      </c>
      <c r="U12" s="129">
        <v>4</v>
      </c>
      <c r="V12" s="129">
        <v>8</v>
      </c>
      <c r="W12" s="129">
        <v>5</v>
      </c>
      <c r="X12" s="129">
        <v>5</v>
      </c>
      <c r="Y12" s="129">
        <v>9</v>
      </c>
      <c r="Z12" s="129">
        <v>7</v>
      </c>
      <c r="AA12" s="129">
        <v>4</v>
      </c>
      <c r="AB12" s="129">
        <v>9</v>
      </c>
      <c r="AC12" s="121">
        <v>6</v>
      </c>
      <c r="AE12" s="43"/>
      <c r="AF12" s="43"/>
      <c r="AG12" s="43"/>
      <c r="AH12" s="43"/>
      <c r="AI12" s="43"/>
      <c r="AJ12" s="43"/>
      <c r="AK12" s="43"/>
      <c r="AL12" s="43"/>
      <c r="AM12" s="43"/>
      <c r="AN12" s="43"/>
      <c r="AO12" s="43"/>
      <c r="AP12" s="43"/>
      <c r="AQ12" s="43"/>
      <c r="AR12" s="43"/>
      <c r="AS12" s="43"/>
      <c r="AT12" s="43"/>
      <c r="AU12" s="43"/>
      <c r="AV12" s="43"/>
      <c r="AW12" s="43"/>
      <c r="AX12" s="43"/>
      <c r="AY12" s="43"/>
      <c r="AZ12" s="43"/>
      <c r="BA12" s="43"/>
      <c r="BB12" s="43"/>
      <c r="BC12" s="43"/>
      <c r="BD12" s="43"/>
      <c r="BE12" s="43"/>
      <c r="BF12" s="43"/>
      <c r="BG12" s="43"/>
    </row>
    <row r="13" spans="2:59" customFormat="1">
      <c r="B13" s="43"/>
      <c r="C13" s="434" t="s">
        <v>119</v>
      </c>
      <c r="D13" s="434"/>
      <c r="E13" s="129">
        <v>9</v>
      </c>
      <c r="F13" s="129">
        <v>6</v>
      </c>
      <c r="G13" s="129">
        <v>4</v>
      </c>
      <c r="H13" s="129">
        <v>8</v>
      </c>
      <c r="I13" s="129">
        <v>6</v>
      </c>
      <c r="J13" s="129">
        <v>10</v>
      </c>
      <c r="K13" s="129">
        <v>7</v>
      </c>
      <c r="L13" s="129">
        <v>7</v>
      </c>
      <c r="M13" s="129">
        <v>4</v>
      </c>
      <c r="N13" s="129">
        <v>9</v>
      </c>
      <c r="O13" s="124">
        <v>6</v>
      </c>
      <c r="P13" s="124">
        <v>4</v>
      </c>
      <c r="Q13" s="124">
        <v>8</v>
      </c>
      <c r="R13" s="129">
        <v>4</v>
      </c>
      <c r="S13" s="129">
        <v>10</v>
      </c>
      <c r="T13" s="129">
        <v>7</v>
      </c>
      <c r="U13" s="129">
        <v>5</v>
      </c>
      <c r="V13" s="129">
        <v>9</v>
      </c>
      <c r="W13" s="129">
        <v>6</v>
      </c>
      <c r="X13" s="129">
        <v>6</v>
      </c>
      <c r="Y13" s="129">
        <v>10</v>
      </c>
      <c r="Z13" s="129">
        <v>8</v>
      </c>
      <c r="AA13" s="129">
        <v>5</v>
      </c>
      <c r="AB13" s="129">
        <v>10</v>
      </c>
      <c r="AC13" s="121">
        <v>7</v>
      </c>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row>
    <row r="14" spans="2:59" customFormat="1">
      <c r="B14" s="43"/>
      <c r="C14" s="434" t="s">
        <v>120</v>
      </c>
      <c r="D14" s="434"/>
      <c r="E14" s="129">
        <v>10</v>
      </c>
      <c r="F14" s="129">
        <v>7</v>
      </c>
      <c r="G14" s="129">
        <v>5</v>
      </c>
      <c r="H14" s="129">
        <v>9</v>
      </c>
      <c r="I14" s="129">
        <v>7</v>
      </c>
      <c r="J14" s="129">
        <v>11</v>
      </c>
      <c r="K14" s="129">
        <v>8</v>
      </c>
      <c r="L14" s="129">
        <v>8</v>
      </c>
      <c r="M14" s="129">
        <v>5</v>
      </c>
      <c r="N14" s="129">
        <v>10</v>
      </c>
      <c r="O14" s="124">
        <v>7</v>
      </c>
      <c r="P14" s="124">
        <v>5</v>
      </c>
      <c r="Q14" s="124">
        <v>9</v>
      </c>
      <c r="R14" s="129">
        <v>5</v>
      </c>
      <c r="S14" s="129">
        <v>11</v>
      </c>
      <c r="T14" s="129">
        <v>8</v>
      </c>
      <c r="U14" s="129">
        <v>6</v>
      </c>
      <c r="V14" s="129">
        <v>10</v>
      </c>
      <c r="W14" s="129">
        <v>7</v>
      </c>
      <c r="X14" s="129">
        <v>7</v>
      </c>
      <c r="Y14" s="129">
        <v>11</v>
      </c>
      <c r="Z14" s="129">
        <v>9</v>
      </c>
      <c r="AA14" s="129">
        <v>6</v>
      </c>
      <c r="AB14" s="129">
        <v>11</v>
      </c>
      <c r="AC14" s="121">
        <v>8</v>
      </c>
      <c r="AE14" s="43"/>
      <c r="AF14" s="43"/>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row>
    <row r="15" spans="2:59" customFormat="1">
      <c r="B15" s="43"/>
      <c r="C15" s="434" t="s">
        <v>121</v>
      </c>
      <c r="D15" s="434"/>
      <c r="E15" s="129">
        <v>11</v>
      </c>
      <c r="F15" s="129">
        <v>8</v>
      </c>
      <c r="G15" s="129">
        <v>6</v>
      </c>
      <c r="H15" s="129">
        <v>10</v>
      </c>
      <c r="I15" s="129">
        <v>8</v>
      </c>
      <c r="J15" s="129">
        <v>12</v>
      </c>
      <c r="K15" s="129">
        <v>9</v>
      </c>
      <c r="L15" s="129">
        <v>9</v>
      </c>
      <c r="M15" s="129">
        <v>6</v>
      </c>
      <c r="N15" s="129">
        <v>11</v>
      </c>
      <c r="O15" s="124">
        <v>8</v>
      </c>
      <c r="P15" s="124">
        <v>6</v>
      </c>
      <c r="Q15" s="124">
        <v>10</v>
      </c>
      <c r="R15" s="129">
        <v>6</v>
      </c>
      <c r="S15" s="129">
        <v>12</v>
      </c>
      <c r="T15" s="129">
        <v>9</v>
      </c>
      <c r="U15" s="129">
        <v>7</v>
      </c>
      <c r="V15" s="129">
        <v>11</v>
      </c>
      <c r="W15" s="129">
        <v>8</v>
      </c>
      <c r="X15" s="124">
        <v>8</v>
      </c>
      <c r="Y15" s="129">
        <v>12</v>
      </c>
      <c r="Z15" s="129">
        <v>10</v>
      </c>
      <c r="AA15" s="129">
        <v>7</v>
      </c>
      <c r="AB15" s="129">
        <v>12</v>
      </c>
      <c r="AC15" s="121">
        <v>9</v>
      </c>
      <c r="AE15" s="43"/>
      <c r="AF15" s="43"/>
      <c r="AG15" s="43"/>
      <c r="AH15" s="43"/>
      <c r="AI15" s="43"/>
      <c r="AJ15" s="43"/>
      <c r="AK15" s="43"/>
      <c r="AL15" s="43"/>
      <c r="AM15" s="43"/>
      <c r="AN15" s="43"/>
      <c r="AO15" s="43"/>
      <c r="AP15" s="43"/>
      <c r="AQ15" s="43"/>
      <c r="AR15" s="43"/>
      <c r="AS15" s="43"/>
      <c r="AT15" s="43"/>
      <c r="AU15" s="43"/>
      <c r="AV15" s="43"/>
      <c r="AW15" s="43"/>
      <c r="AX15" s="43"/>
      <c r="AY15" s="43"/>
      <c r="AZ15" s="43"/>
      <c r="BA15" s="43"/>
      <c r="BB15" s="43"/>
      <c r="BC15" s="43"/>
      <c r="BD15" s="43"/>
      <c r="BE15" s="43"/>
      <c r="BF15" s="43"/>
      <c r="BG15" s="43"/>
    </row>
    <row r="16" spans="2:59" customFormat="1">
      <c r="B16" s="43"/>
      <c r="C16" s="434" t="s">
        <v>122</v>
      </c>
      <c r="D16" s="434"/>
      <c r="E16" s="86">
        <v>12</v>
      </c>
      <c r="F16" s="86">
        <v>9</v>
      </c>
      <c r="G16" s="86">
        <v>7</v>
      </c>
      <c r="H16" s="86">
        <v>11</v>
      </c>
      <c r="I16" s="86">
        <v>9</v>
      </c>
      <c r="J16" s="86">
        <v>13</v>
      </c>
      <c r="K16" s="86">
        <v>10</v>
      </c>
      <c r="L16" s="86">
        <v>10</v>
      </c>
      <c r="M16" s="86">
        <v>7</v>
      </c>
      <c r="N16" s="86">
        <v>12</v>
      </c>
      <c r="O16" s="124">
        <v>9</v>
      </c>
      <c r="P16" s="124">
        <v>7</v>
      </c>
      <c r="Q16" s="124">
        <v>11</v>
      </c>
      <c r="R16" s="86">
        <v>7</v>
      </c>
      <c r="S16" s="86">
        <v>13</v>
      </c>
      <c r="T16" s="86">
        <v>10</v>
      </c>
      <c r="U16" s="86">
        <v>8</v>
      </c>
      <c r="V16" s="86">
        <v>12</v>
      </c>
      <c r="W16" s="86">
        <v>9</v>
      </c>
      <c r="X16" s="86">
        <v>9</v>
      </c>
      <c r="Y16" s="86">
        <v>13</v>
      </c>
      <c r="Z16" s="86">
        <v>11</v>
      </c>
      <c r="AA16" s="86">
        <v>8</v>
      </c>
      <c r="AB16" s="86">
        <v>13</v>
      </c>
      <c r="AC16" s="122">
        <v>10</v>
      </c>
      <c r="AE16" s="43"/>
      <c r="AF16" s="43"/>
      <c r="AG16" s="43"/>
      <c r="AH16" s="43"/>
      <c r="AI16" s="43"/>
      <c r="AJ16" s="43"/>
      <c r="AK16" s="43"/>
      <c r="AL16" s="43"/>
      <c r="AM16" s="43"/>
      <c r="AN16" s="43"/>
      <c r="AO16" s="43"/>
      <c r="AP16" s="43"/>
      <c r="AQ16" s="43"/>
      <c r="AR16" s="43"/>
      <c r="AS16" s="43"/>
      <c r="AT16" s="43"/>
      <c r="AU16" s="43"/>
      <c r="AV16" s="43"/>
      <c r="AW16" s="43"/>
      <c r="AX16" s="43"/>
      <c r="AY16" s="43"/>
      <c r="AZ16" s="43"/>
      <c r="BA16" s="43"/>
      <c r="BB16" s="43"/>
      <c r="BC16" s="43"/>
      <c r="BD16" s="43"/>
      <c r="BE16" s="43"/>
      <c r="BF16" s="43"/>
      <c r="BG16" s="43"/>
    </row>
    <row r="17" spans="2:59" customFormat="1">
      <c r="B17" s="43"/>
      <c r="C17" s="434" t="s">
        <v>123</v>
      </c>
      <c r="D17" s="434"/>
      <c r="E17" s="86">
        <v>13</v>
      </c>
      <c r="F17" s="86">
        <v>10</v>
      </c>
      <c r="G17" s="86">
        <v>8</v>
      </c>
      <c r="H17" s="86">
        <v>12</v>
      </c>
      <c r="I17" s="86">
        <v>10</v>
      </c>
      <c r="J17" s="86">
        <v>14</v>
      </c>
      <c r="K17" s="86">
        <v>11</v>
      </c>
      <c r="L17" s="86">
        <v>11</v>
      </c>
      <c r="M17" s="86">
        <v>8</v>
      </c>
      <c r="N17" s="86">
        <v>13</v>
      </c>
      <c r="O17" s="124">
        <v>10</v>
      </c>
      <c r="P17" s="124">
        <v>8</v>
      </c>
      <c r="Q17" s="124">
        <v>12</v>
      </c>
      <c r="R17" s="86">
        <v>8</v>
      </c>
      <c r="S17" s="86">
        <v>14</v>
      </c>
      <c r="T17" s="86">
        <v>11</v>
      </c>
      <c r="U17" s="86">
        <v>9</v>
      </c>
      <c r="V17" s="86">
        <v>13</v>
      </c>
      <c r="W17" s="86">
        <v>10</v>
      </c>
      <c r="X17" s="132">
        <v>10</v>
      </c>
      <c r="Y17" s="86">
        <v>14</v>
      </c>
      <c r="Z17" s="86">
        <v>12</v>
      </c>
      <c r="AA17" s="86">
        <v>9</v>
      </c>
      <c r="AB17" s="86">
        <v>14</v>
      </c>
      <c r="AC17" s="122">
        <v>11</v>
      </c>
      <c r="AE17" s="43"/>
      <c r="AF17" s="43"/>
      <c r="AG17" s="43"/>
      <c r="AH17" s="43"/>
      <c r="AI17" s="43"/>
      <c r="AJ17" s="43"/>
      <c r="AK17" s="43"/>
      <c r="AL17" s="43"/>
      <c r="AM17" s="43"/>
      <c r="AN17" s="43"/>
      <c r="AO17" s="43"/>
      <c r="AP17" s="43"/>
      <c r="AQ17" s="43"/>
      <c r="AR17" s="43"/>
      <c r="AS17" s="43"/>
      <c r="AT17" s="43"/>
      <c r="AU17" s="43"/>
      <c r="AV17" s="43"/>
      <c r="AW17" s="43"/>
      <c r="AX17" s="43"/>
      <c r="AY17" s="43"/>
      <c r="AZ17" s="43"/>
      <c r="BA17" s="43"/>
      <c r="BB17" s="43"/>
      <c r="BC17" s="43"/>
      <c r="BD17" s="43"/>
      <c r="BE17" s="43"/>
      <c r="BF17" s="43"/>
      <c r="BG17" s="43"/>
    </row>
    <row r="18" spans="2:59" customFormat="1">
      <c r="B18" s="43"/>
      <c r="C18" s="434" t="s">
        <v>117</v>
      </c>
      <c r="D18" s="434"/>
      <c r="E18" s="129">
        <v>14</v>
      </c>
      <c r="F18" s="129">
        <v>11</v>
      </c>
      <c r="G18" s="124">
        <v>9</v>
      </c>
      <c r="H18" s="129">
        <v>13</v>
      </c>
      <c r="I18" s="129">
        <v>11</v>
      </c>
      <c r="J18" s="124">
        <v>15</v>
      </c>
      <c r="K18" s="129">
        <v>12</v>
      </c>
      <c r="L18" s="124">
        <v>12</v>
      </c>
      <c r="M18" s="129">
        <v>9</v>
      </c>
      <c r="N18" s="129">
        <v>14</v>
      </c>
      <c r="O18" s="124">
        <v>11</v>
      </c>
      <c r="P18" s="124">
        <v>9</v>
      </c>
      <c r="Q18" s="124">
        <v>13</v>
      </c>
      <c r="R18" s="129">
        <v>9</v>
      </c>
      <c r="S18" s="129">
        <v>15</v>
      </c>
      <c r="T18" s="129">
        <v>12</v>
      </c>
      <c r="U18" s="129">
        <v>10</v>
      </c>
      <c r="V18" s="129">
        <v>14</v>
      </c>
      <c r="W18" s="129">
        <v>11</v>
      </c>
      <c r="X18" s="129">
        <v>11</v>
      </c>
      <c r="Y18" s="129">
        <v>15</v>
      </c>
      <c r="Z18" s="129">
        <v>13</v>
      </c>
      <c r="AA18" s="129">
        <v>10</v>
      </c>
      <c r="AB18" s="129">
        <v>15</v>
      </c>
      <c r="AC18" s="121">
        <v>12</v>
      </c>
      <c r="AE18" s="43"/>
      <c r="AF18" s="43"/>
      <c r="AG18" s="43"/>
      <c r="AH18" s="43"/>
      <c r="AI18" s="43"/>
      <c r="AJ18" s="43"/>
      <c r="AK18" s="43"/>
      <c r="AL18" s="43"/>
      <c r="AM18" s="43"/>
      <c r="AN18" s="43"/>
      <c r="AO18" s="43"/>
      <c r="AP18" s="43"/>
      <c r="AQ18" s="43"/>
      <c r="AR18" s="43"/>
      <c r="AS18" s="43"/>
      <c r="AT18" s="43"/>
      <c r="AU18" s="43"/>
      <c r="AV18" s="43"/>
      <c r="AW18" s="43"/>
      <c r="AX18" s="43"/>
      <c r="AY18" s="43"/>
      <c r="AZ18" s="43"/>
      <c r="BA18" s="43"/>
      <c r="BB18" s="43"/>
      <c r="BC18" s="43"/>
      <c r="BD18" s="43"/>
      <c r="BE18" s="43"/>
      <c r="BF18" s="43"/>
      <c r="BG18" s="43"/>
    </row>
    <row r="19" spans="2:59" customFormat="1">
      <c r="B19" s="43"/>
      <c r="C19" s="434" t="s">
        <v>118</v>
      </c>
      <c r="D19" s="434"/>
      <c r="E19" s="129">
        <v>15</v>
      </c>
      <c r="F19" s="129">
        <v>12</v>
      </c>
      <c r="G19" s="129">
        <v>10</v>
      </c>
      <c r="H19" s="129">
        <v>14</v>
      </c>
      <c r="I19" s="129">
        <v>12</v>
      </c>
      <c r="J19" s="129">
        <v>16</v>
      </c>
      <c r="K19" s="129">
        <v>13</v>
      </c>
      <c r="L19" s="124">
        <v>13</v>
      </c>
      <c r="M19" s="129">
        <v>10</v>
      </c>
      <c r="N19" s="129">
        <v>15</v>
      </c>
      <c r="O19" s="124">
        <v>12</v>
      </c>
      <c r="P19" s="124">
        <v>10</v>
      </c>
      <c r="Q19" s="124">
        <v>14</v>
      </c>
      <c r="R19" s="129">
        <v>10</v>
      </c>
      <c r="S19" s="129">
        <v>16</v>
      </c>
      <c r="T19" s="129">
        <v>13</v>
      </c>
      <c r="U19" s="129">
        <v>11</v>
      </c>
      <c r="V19" s="129">
        <v>15</v>
      </c>
      <c r="W19" s="129">
        <v>12</v>
      </c>
      <c r="X19" s="129">
        <v>12</v>
      </c>
      <c r="Y19" s="129">
        <v>16</v>
      </c>
      <c r="Z19" s="129">
        <v>14</v>
      </c>
      <c r="AA19" s="129">
        <v>11</v>
      </c>
      <c r="AB19" s="129">
        <v>16</v>
      </c>
      <c r="AC19" s="121">
        <v>13</v>
      </c>
      <c r="AE19" s="43"/>
      <c r="AF19" s="43"/>
      <c r="AG19" s="43"/>
      <c r="AH19" s="43"/>
      <c r="AI19" s="43"/>
      <c r="AJ19" s="43"/>
      <c r="AK19" s="43"/>
      <c r="AL19" s="43"/>
      <c r="AM19" s="43"/>
      <c r="AN19" s="43"/>
      <c r="AO19" s="43"/>
      <c r="AP19" s="43"/>
      <c r="AQ19" s="43"/>
      <c r="AR19" s="43"/>
      <c r="AS19" s="43"/>
      <c r="AT19" s="43"/>
      <c r="AU19" s="43"/>
      <c r="AV19" s="43"/>
      <c r="AW19" s="43"/>
      <c r="AX19" s="43"/>
      <c r="AY19" s="43"/>
      <c r="AZ19" s="43"/>
      <c r="BA19" s="43"/>
      <c r="BB19" s="43"/>
      <c r="BC19" s="43"/>
      <c r="BD19" s="43"/>
      <c r="BE19" s="43"/>
      <c r="BF19" s="43"/>
      <c r="BG19" s="43"/>
    </row>
    <row r="20" spans="2:59" customFormat="1">
      <c r="B20" s="43"/>
      <c r="C20" s="434" t="s">
        <v>119</v>
      </c>
      <c r="D20" s="434"/>
      <c r="E20" s="123">
        <v>16</v>
      </c>
      <c r="F20" s="129">
        <v>13</v>
      </c>
      <c r="G20" s="129">
        <v>11</v>
      </c>
      <c r="H20" s="129">
        <v>15</v>
      </c>
      <c r="I20" s="129">
        <v>13</v>
      </c>
      <c r="J20" s="129">
        <v>17</v>
      </c>
      <c r="K20" s="129">
        <v>14</v>
      </c>
      <c r="L20" s="124">
        <v>14</v>
      </c>
      <c r="M20" s="129">
        <v>11</v>
      </c>
      <c r="N20" s="129">
        <v>16</v>
      </c>
      <c r="O20" s="124">
        <v>13</v>
      </c>
      <c r="P20" s="124">
        <v>11</v>
      </c>
      <c r="Q20" s="124">
        <v>15</v>
      </c>
      <c r="R20" s="129">
        <v>11</v>
      </c>
      <c r="S20" s="129">
        <v>17</v>
      </c>
      <c r="T20" s="129">
        <v>14</v>
      </c>
      <c r="U20" s="129">
        <v>12</v>
      </c>
      <c r="V20" s="129">
        <v>16</v>
      </c>
      <c r="W20" s="129">
        <v>13</v>
      </c>
      <c r="X20" s="129">
        <v>13</v>
      </c>
      <c r="Y20" s="129">
        <v>17</v>
      </c>
      <c r="Z20" s="129">
        <v>15</v>
      </c>
      <c r="AA20" s="129">
        <v>12</v>
      </c>
      <c r="AB20" s="129">
        <v>17</v>
      </c>
      <c r="AC20" s="121">
        <v>14</v>
      </c>
      <c r="AE20" s="43"/>
      <c r="AF20" s="43"/>
      <c r="AG20" s="43"/>
      <c r="AH20" s="43"/>
      <c r="AI20" s="43"/>
      <c r="AJ20" s="43"/>
      <c r="AK20" s="43"/>
      <c r="AL20" s="43"/>
      <c r="AM20" s="43"/>
      <c r="AN20" s="43"/>
      <c r="AO20" s="43"/>
      <c r="AP20" s="43"/>
      <c r="AQ20" s="43"/>
      <c r="AR20" s="43"/>
      <c r="AS20" s="43"/>
      <c r="AT20" s="43"/>
      <c r="AU20" s="43"/>
      <c r="AV20" s="43"/>
      <c r="AW20" s="43"/>
      <c r="AX20" s="43"/>
      <c r="AY20" s="43"/>
      <c r="AZ20" s="43"/>
      <c r="BA20" s="43"/>
      <c r="BB20" s="43"/>
      <c r="BC20" s="43"/>
      <c r="BD20" s="43"/>
      <c r="BE20" s="43"/>
      <c r="BF20" s="43"/>
      <c r="BG20" s="43"/>
    </row>
    <row r="21" spans="2:59" customFormat="1">
      <c r="B21" s="43"/>
      <c r="C21" s="434" t="s">
        <v>120</v>
      </c>
      <c r="D21" s="434"/>
      <c r="E21" s="129">
        <v>17</v>
      </c>
      <c r="F21" s="129">
        <v>14</v>
      </c>
      <c r="G21" s="129">
        <v>12</v>
      </c>
      <c r="H21" s="129">
        <v>16</v>
      </c>
      <c r="I21" s="129">
        <v>14</v>
      </c>
      <c r="J21" s="129">
        <v>18</v>
      </c>
      <c r="K21" s="129">
        <v>15</v>
      </c>
      <c r="L21" s="124">
        <v>15</v>
      </c>
      <c r="M21" s="129">
        <v>12</v>
      </c>
      <c r="N21" s="129">
        <v>17</v>
      </c>
      <c r="O21" s="124">
        <v>14</v>
      </c>
      <c r="P21" s="124">
        <v>12</v>
      </c>
      <c r="Q21" s="129">
        <v>16</v>
      </c>
      <c r="R21" s="129">
        <v>12</v>
      </c>
      <c r="S21" s="129">
        <v>18</v>
      </c>
      <c r="T21" s="129">
        <v>15</v>
      </c>
      <c r="U21" s="129">
        <v>13</v>
      </c>
      <c r="V21" s="129">
        <v>17</v>
      </c>
      <c r="W21" s="129">
        <v>14</v>
      </c>
      <c r="X21" s="129">
        <v>14</v>
      </c>
      <c r="Y21" s="129">
        <v>18</v>
      </c>
      <c r="Z21" s="129">
        <v>16</v>
      </c>
      <c r="AA21" s="129">
        <v>13</v>
      </c>
      <c r="AB21" s="129">
        <v>18</v>
      </c>
      <c r="AC21" s="121">
        <v>15</v>
      </c>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row>
    <row r="22" spans="2:59" customFormat="1">
      <c r="B22" s="43"/>
      <c r="C22" s="434" t="s">
        <v>121</v>
      </c>
      <c r="D22" s="434"/>
      <c r="E22" s="129">
        <v>18</v>
      </c>
      <c r="F22" s="129">
        <v>15</v>
      </c>
      <c r="G22" s="129">
        <v>13</v>
      </c>
      <c r="H22" s="129">
        <v>17</v>
      </c>
      <c r="I22" s="129">
        <v>15</v>
      </c>
      <c r="J22" s="129">
        <v>19</v>
      </c>
      <c r="K22" s="129">
        <v>16</v>
      </c>
      <c r="L22" s="124">
        <v>16</v>
      </c>
      <c r="M22" s="129">
        <v>13</v>
      </c>
      <c r="N22" s="129">
        <v>18</v>
      </c>
      <c r="O22" s="124">
        <v>15</v>
      </c>
      <c r="P22" s="124">
        <v>13</v>
      </c>
      <c r="Q22" s="129">
        <v>17</v>
      </c>
      <c r="R22" s="129">
        <v>13</v>
      </c>
      <c r="S22" s="129">
        <v>19</v>
      </c>
      <c r="T22" s="129">
        <v>16</v>
      </c>
      <c r="U22" s="129">
        <v>14</v>
      </c>
      <c r="V22" s="129">
        <v>18</v>
      </c>
      <c r="W22" s="129">
        <v>15</v>
      </c>
      <c r="X22" s="129">
        <v>15</v>
      </c>
      <c r="Y22" s="124">
        <v>19</v>
      </c>
      <c r="Z22" s="129">
        <v>17</v>
      </c>
      <c r="AA22" s="129">
        <v>14</v>
      </c>
      <c r="AB22" s="129">
        <v>19</v>
      </c>
      <c r="AC22" s="121">
        <v>16</v>
      </c>
      <c r="AE22" s="43"/>
      <c r="AF22" s="43"/>
      <c r="AG22" s="43"/>
      <c r="AH22" s="43"/>
      <c r="AI22" s="43"/>
      <c r="AJ22" s="43"/>
      <c r="AK22" s="43"/>
      <c r="AL22" s="43"/>
      <c r="AM22" s="43"/>
      <c r="AN22" s="43"/>
      <c r="AO22" s="43"/>
      <c r="AP22" s="43"/>
      <c r="AQ22" s="43"/>
      <c r="AR22" s="43"/>
      <c r="AS22" s="43"/>
      <c r="AT22" s="43"/>
      <c r="AU22" s="43"/>
      <c r="AV22" s="43"/>
      <c r="AW22" s="43"/>
      <c r="AX22" s="43"/>
      <c r="AY22" s="43"/>
      <c r="AZ22" s="43"/>
      <c r="BA22" s="43"/>
      <c r="BB22" s="43"/>
      <c r="BC22" s="43"/>
      <c r="BD22" s="43"/>
      <c r="BE22" s="43"/>
      <c r="BF22" s="43"/>
      <c r="BG22" s="43"/>
    </row>
    <row r="23" spans="2:59" customFormat="1">
      <c r="B23" s="43"/>
      <c r="C23" s="434" t="s">
        <v>122</v>
      </c>
      <c r="D23" s="434"/>
      <c r="E23" s="86">
        <v>19</v>
      </c>
      <c r="F23" s="86">
        <v>16</v>
      </c>
      <c r="G23" s="86">
        <v>14</v>
      </c>
      <c r="H23" s="124">
        <v>18</v>
      </c>
      <c r="I23" s="86">
        <v>16</v>
      </c>
      <c r="J23" s="86">
        <v>20</v>
      </c>
      <c r="K23" s="86">
        <v>17</v>
      </c>
      <c r="L23" s="86">
        <v>17</v>
      </c>
      <c r="M23" s="86">
        <v>14</v>
      </c>
      <c r="N23" s="86">
        <v>19</v>
      </c>
      <c r="O23" s="124">
        <v>16</v>
      </c>
      <c r="P23" s="124">
        <v>14</v>
      </c>
      <c r="Q23" s="86">
        <v>18</v>
      </c>
      <c r="R23" s="86">
        <v>14</v>
      </c>
      <c r="S23" s="86">
        <v>20</v>
      </c>
      <c r="T23" s="124">
        <v>17</v>
      </c>
      <c r="U23" s="86">
        <v>15</v>
      </c>
      <c r="V23" s="86">
        <v>19</v>
      </c>
      <c r="W23" s="86">
        <v>16</v>
      </c>
      <c r="X23" s="86">
        <v>16</v>
      </c>
      <c r="Y23" s="86">
        <v>20</v>
      </c>
      <c r="Z23" s="86">
        <v>18</v>
      </c>
      <c r="AA23" s="86">
        <v>15</v>
      </c>
      <c r="AB23" s="86">
        <v>20</v>
      </c>
      <c r="AC23" s="122">
        <v>17</v>
      </c>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row>
    <row r="24" spans="2:59" customFormat="1">
      <c r="B24" s="43"/>
      <c r="C24" s="434" t="s">
        <v>123</v>
      </c>
      <c r="D24" s="434"/>
      <c r="E24" s="86">
        <v>20</v>
      </c>
      <c r="F24" s="86">
        <v>17</v>
      </c>
      <c r="G24" s="86">
        <v>15</v>
      </c>
      <c r="H24" s="124">
        <v>19</v>
      </c>
      <c r="I24" s="86">
        <v>17</v>
      </c>
      <c r="J24" s="86">
        <v>21</v>
      </c>
      <c r="K24" s="86">
        <v>18</v>
      </c>
      <c r="L24" s="86">
        <v>18</v>
      </c>
      <c r="M24" s="86">
        <v>15</v>
      </c>
      <c r="N24" s="86">
        <v>20</v>
      </c>
      <c r="O24" s="124">
        <v>17</v>
      </c>
      <c r="P24" s="124">
        <v>15</v>
      </c>
      <c r="Q24" s="86">
        <v>19</v>
      </c>
      <c r="R24" s="86">
        <v>15</v>
      </c>
      <c r="S24" s="86">
        <v>21</v>
      </c>
      <c r="T24" s="124">
        <v>18</v>
      </c>
      <c r="U24" s="86">
        <v>16</v>
      </c>
      <c r="V24" s="86">
        <v>20</v>
      </c>
      <c r="W24" s="86">
        <v>17</v>
      </c>
      <c r="X24" s="86">
        <v>17</v>
      </c>
      <c r="Y24" s="86">
        <v>21</v>
      </c>
      <c r="Z24" s="86">
        <v>19</v>
      </c>
      <c r="AA24" s="86">
        <v>16</v>
      </c>
      <c r="AB24" s="86">
        <v>21</v>
      </c>
      <c r="AC24" s="122">
        <v>18</v>
      </c>
      <c r="AE24" s="43"/>
      <c r="AF24" s="43"/>
      <c r="AG24" s="43"/>
      <c r="AH24" s="43"/>
      <c r="AI24" s="43"/>
      <c r="AJ24" s="43"/>
      <c r="AK24" s="43"/>
      <c r="AL24" s="43"/>
      <c r="AM24" s="43"/>
      <c r="AN24" s="43"/>
      <c r="AO24" s="43"/>
      <c r="AP24" s="43"/>
      <c r="AQ24" s="43"/>
      <c r="AR24" s="43"/>
      <c r="AS24" s="43"/>
      <c r="AT24" s="43"/>
      <c r="AU24" s="43"/>
      <c r="AV24" s="43"/>
      <c r="AW24" s="43"/>
      <c r="AX24" s="43"/>
      <c r="AY24" s="43"/>
      <c r="AZ24" s="43"/>
      <c r="BA24" s="43"/>
      <c r="BB24" s="43"/>
      <c r="BC24" s="43"/>
      <c r="BD24" s="43"/>
      <c r="BE24" s="43"/>
      <c r="BF24" s="43"/>
      <c r="BG24" s="43"/>
    </row>
    <row r="25" spans="2:59" customFormat="1">
      <c r="B25" s="43"/>
      <c r="C25" s="434" t="s">
        <v>117</v>
      </c>
      <c r="D25" s="434"/>
      <c r="E25" s="129">
        <v>21</v>
      </c>
      <c r="F25" s="129">
        <v>18</v>
      </c>
      <c r="G25" s="129">
        <v>16</v>
      </c>
      <c r="H25" s="124">
        <v>20</v>
      </c>
      <c r="I25" s="129">
        <v>18</v>
      </c>
      <c r="J25" s="129">
        <v>22</v>
      </c>
      <c r="K25" s="129">
        <v>19</v>
      </c>
      <c r="L25" s="129">
        <v>19</v>
      </c>
      <c r="M25" s="129">
        <v>16</v>
      </c>
      <c r="N25" s="129">
        <v>21</v>
      </c>
      <c r="O25" s="124">
        <v>18</v>
      </c>
      <c r="P25" s="124">
        <v>16</v>
      </c>
      <c r="Q25" s="129">
        <v>20</v>
      </c>
      <c r="R25" s="129">
        <v>16</v>
      </c>
      <c r="S25" s="129">
        <v>22</v>
      </c>
      <c r="T25" s="124">
        <v>19</v>
      </c>
      <c r="U25" s="129">
        <v>17</v>
      </c>
      <c r="V25" s="129">
        <v>21</v>
      </c>
      <c r="W25" s="124">
        <v>18</v>
      </c>
      <c r="X25" s="124">
        <v>18</v>
      </c>
      <c r="Y25" s="129">
        <v>22</v>
      </c>
      <c r="Z25" s="129">
        <v>20</v>
      </c>
      <c r="AA25" s="129">
        <v>17</v>
      </c>
      <c r="AB25" s="129">
        <v>22</v>
      </c>
      <c r="AC25" s="121">
        <v>19</v>
      </c>
      <c r="AE25" s="43"/>
      <c r="AF25" s="43"/>
      <c r="AG25" s="43"/>
      <c r="AH25" s="43"/>
      <c r="AI25" s="43"/>
      <c r="AJ25" s="43"/>
      <c r="AK25" s="43"/>
      <c r="AL25" s="43"/>
      <c r="AM25" s="43"/>
      <c r="AN25" s="43"/>
      <c r="AO25" s="43"/>
      <c r="AP25" s="43"/>
      <c r="AQ25" s="43"/>
      <c r="AR25" s="43"/>
      <c r="AS25" s="43"/>
      <c r="AT25" s="43"/>
      <c r="AU25" s="43"/>
      <c r="AV25" s="43"/>
      <c r="AW25" s="43"/>
      <c r="AX25" s="43"/>
      <c r="AY25" s="43"/>
      <c r="AZ25" s="43"/>
      <c r="BA25" s="43"/>
      <c r="BB25" s="43"/>
      <c r="BC25" s="43"/>
      <c r="BD25" s="43"/>
      <c r="BE25" s="43"/>
      <c r="BF25" s="43"/>
      <c r="BG25" s="43"/>
    </row>
    <row r="26" spans="2:59" customFormat="1">
      <c r="B26" s="43"/>
      <c r="C26" s="434" t="s">
        <v>118</v>
      </c>
      <c r="D26" s="434"/>
      <c r="E26" s="129">
        <v>22</v>
      </c>
      <c r="F26" s="129">
        <v>19</v>
      </c>
      <c r="G26" s="129">
        <v>17</v>
      </c>
      <c r="H26" s="124">
        <v>21</v>
      </c>
      <c r="I26" s="123">
        <v>19</v>
      </c>
      <c r="J26" s="129">
        <v>23</v>
      </c>
      <c r="K26" s="129">
        <v>20</v>
      </c>
      <c r="L26" s="129">
        <v>20</v>
      </c>
      <c r="M26" s="129">
        <v>17</v>
      </c>
      <c r="N26" s="129">
        <v>22</v>
      </c>
      <c r="O26" s="124">
        <v>19</v>
      </c>
      <c r="P26" s="124">
        <v>17</v>
      </c>
      <c r="Q26" s="129">
        <v>21</v>
      </c>
      <c r="R26" s="129">
        <v>17</v>
      </c>
      <c r="S26" s="129">
        <v>23</v>
      </c>
      <c r="T26" s="124">
        <v>20</v>
      </c>
      <c r="U26" s="129">
        <v>18</v>
      </c>
      <c r="V26" s="129">
        <v>22</v>
      </c>
      <c r="W26" s="129">
        <v>19</v>
      </c>
      <c r="X26" s="129">
        <v>19</v>
      </c>
      <c r="Y26" s="129">
        <v>23</v>
      </c>
      <c r="Z26" s="129">
        <v>21</v>
      </c>
      <c r="AA26" s="129">
        <v>18</v>
      </c>
      <c r="AB26" s="129">
        <v>23</v>
      </c>
      <c r="AC26" s="121">
        <v>20</v>
      </c>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row>
    <row r="27" spans="2:59" customFormat="1">
      <c r="B27" s="43"/>
      <c r="C27" s="434" t="s">
        <v>119</v>
      </c>
      <c r="D27" s="434"/>
      <c r="E27" s="129">
        <v>23</v>
      </c>
      <c r="F27" s="129">
        <v>20</v>
      </c>
      <c r="G27" s="129">
        <v>18</v>
      </c>
      <c r="H27" s="124">
        <v>22</v>
      </c>
      <c r="I27" s="124">
        <v>20</v>
      </c>
      <c r="J27" s="129">
        <v>24</v>
      </c>
      <c r="K27" s="129">
        <v>21</v>
      </c>
      <c r="L27" s="129">
        <v>21</v>
      </c>
      <c r="M27" s="129">
        <v>18</v>
      </c>
      <c r="N27" s="129">
        <v>23</v>
      </c>
      <c r="O27" s="124">
        <v>20</v>
      </c>
      <c r="P27" s="124">
        <v>18</v>
      </c>
      <c r="Q27" s="129">
        <v>22</v>
      </c>
      <c r="R27" s="129">
        <v>18</v>
      </c>
      <c r="S27" s="129">
        <v>24</v>
      </c>
      <c r="T27" s="124">
        <v>21</v>
      </c>
      <c r="U27" s="129">
        <v>19</v>
      </c>
      <c r="V27" s="129">
        <v>23</v>
      </c>
      <c r="W27" s="129">
        <v>20</v>
      </c>
      <c r="X27" s="129">
        <v>20</v>
      </c>
      <c r="Y27" s="129">
        <v>24</v>
      </c>
      <c r="Z27" s="129">
        <v>22</v>
      </c>
      <c r="AA27" s="129">
        <v>19</v>
      </c>
      <c r="AB27" s="129">
        <v>24</v>
      </c>
      <c r="AC27" s="121">
        <v>21</v>
      </c>
      <c r="AE27" s="43"/>
      <c r="AF27" s="43"/>
      <c r="AG27" s="43"/>
      <c r="AH27" s="43"/>
      <c r="AI27" s="43"/>
      <c r="AJ27" s="43"/>
      <c r="AK27" s="43"/>
      <c r="AL27" s="43"/>
      <c r="AM27" s="43"/>
      <c r="AN27" s="43"/>
      <c r="AO27" s="43"/>
      <c r="AP27" s="43"/>
      <c r="AQ27" s="43"/>
      <c r="AR27" s="43"/>
      <c r="AS27" s="43"/>
      <c r="AT27" s="43"/>
      <c r="AU27" s="43"/>
      <c r="AV27" s="43"/>
      <c r="AW27" s="43"/>
      <c r="AX27" s="43"/>
      <c r="AY27" s="43"/>
      <c r="AZ27" s="43"/>
      <c r="BA27" s="43"/>
      <c r="BB27" s="43"/>
      <c r="BC27" s="43"/>
      <c r="BD27" s="43"/>
      <c r="BE27" s="43"/>
      <c r="BF27" s="43"/>
      <c r="BG27" s="43"/>
    </row>
    <row r="28" spans="2:59" customFormat="1">
      <c r="B28" s="43"/>
      <c r="C28" s="434" t="s">
        <v>120</v>
      </c>
      <c r="D28" s="434"/>
      <c r="E28" s="129">
        <v>24</v>
      </c>
      <c r="F28" s="129">
        <v>21</v>
      </c>
      <c r="G28" s="129">
        <v>19</v>
      </c>
      <c r="H28" s="124">
        <v>23</v>
      </c>
      <c r="I28" s="124">
        <v>21</v>
      </c>
      <c r="J28" s="129">
        <v>25</v>
      </c>
      <c r="K28" s="129">
        <v>22</v>
      </c>
      <c r="L28" s="129">
        <v>22</v>
      </c>
      <c r="M28" s="129">
        <v>19</v>
      </c>
      <c r="N28" s="129">
        <v>24</v>
      </c>
      <c r="O28" s="124">
        <v>21</v>
      </c>
      <c r="P28" s="124">
        <v>19</v>
      </c>
      <c r="Q28" s="129">
        <v>23</v>
      </c>
      <c r="R28" s="129">
        <v>19</v>
      </c>
      <c r="S28" s="129">
        <v>25</v>
      </c>
      <c r="T28" s="124">
        <v>22</v>
      </c>
      <c r="U28" s="129">
        <v>20</v>
      </c>
      <c r="V28" s="129">
        <v>24</v>
      </c>
      <c r="W28" s="129">
        <v>21</v>
      </c>
      <c r="X28" s="129">
        <v>21</v>
      </c>
      <c r="Y28" s="129">
        <v>25</v>
      </c>
      <c r="Z28" s="129">
        <v>23</v>
      </c>
      <c r="AA28" s="129">
        <v>20</v>
      </c>
      <c r="AB28" s="129">
        <v>25</v>
      </c>
      <c r="AC28" s="121">
        <v>22</v>
      </c>
      <c r="AE28" s="43"/>
      <c r="AF28" s="43"/>
      <c r="AG28" s="43"/>
      <c r="AH28" s="43"/>
      <c r="AI28" s="43"/>
      <c r="AJ28" s="43"/>
      <c r="AK28" s="43"/>
      <c r="AL28" s="43"/>
      <c r="AM28" s="43"/>
      <c r="AN28" s="43"/>
      <c r="AO28" s="43"/>
      <c r="AP28" s="43"/>
      <c r="AQ28" s="43"/>
      <c r="AR28" s="43"/>
      <c r="AS28" s="43"/>
      <c r="AT28" s="43"/>
      <c r="AU28" s="43"/>
      <c r="AV28" s="43"/>
      <c r="AW28" s="43"/>
      <c r="AX28" s="43"/>
      <c r="AY28" s="43"/>
      <c r="AZ28" s="43"/>
      <c r="BA28" s="43"/>
      <c r="BB28" s="43"/>
      <c r="BC28" s="43"/>
      <c r="BD28" s="43"/>
      <c r="BE28" s="43"/>
      <c r="BF28" s="43"/>
      <c r="BG28" s="43"/>
    </row>
    <row r="29" spans="2:59" customFormat="1">
      <c r="B29" s="43"/>
      <c r="C29" s="434" t="s">
        <v>121</v>
      </c>
      <c r="D29" s="434"/>
      <c r="E29" s="129">
        <v>25</v>
      </c>
      <c r="F29" s="129">
        <v>22</v>
      </c>
      <c r="G29" s="129">
        <v>20</v>
      </c>
      <c r="H29" s="124">
        <v>24</v>
      </c>
      <c r="I29" s="124">
        <v>22</v>
      </c>
      <c r="J29" s="129">
        <v>26</v>
      </c>
      <c r="K29" s="129">
        <v>23</v>
      </c>
      <c r="L29" s="129">
        <v>23</v>
      </c>
      <c r="M29" s="129">
        <v>20</v>
      </c>
      <c r="N29" s="123">
        <v>25</v>
      </c>
      <c r="O29" s="124">
        <v>22</v>
      </c>
      <c r="P29" s="124">
        <v>20</v>
      </c>
      <c r="Q29" s="129">
        <v>24</v>
      </c>
      <c r="R29" s="129">
        <v>20</v>
      </c>
      <c r="S29" s="129">
        <v>26</v>
      </c>
      <c r="T29" s="124">
        <v>23</v>
      </c>
      <c r="U29" s="129">
        <v>21</v>
      </c>
      <c r="V29" s="129">
        <v>25</v>
      </c>
      <c r="W29" s="129">
        <v>22</v>
      </c>
      <c r="X29" s="124">
        <v>22</v>
      </c>
      <c r="Y29" s="129">
        <v>26</v>
      </c>
      <c r="Z29" s="129">
        <v>24</v>
      </c>
      <c r="AA29" s="129">
        <v>21</v>
      </c>
      <c r="AB29" s="129">
        <v>26</v>
      </c>
      <c r="AC29" s="121">
        <v>23</v>
      </c>
      <c r="AE29" s="43"/>
      <c r="AF29" s="43"/>
      <c r="AG29" s="43"/>
      <c r="AH29" s="43"/>
      <c r="AI29" s="43"/>
      <c r="AJ29" s="43"/>
      <c r="AK29" s="43"/>
      <c r="AL29" s="43"/>
      <c r="AM29" s="43"/>
      <c r="AN29" s="43"/>
      <c r="AO29" s="43"/>
      <c r="AP29" s="43"/>
      <c r="AQ29" s="43"/>
      <c r="AR29" s="43"/>
      <c r="AS29" s="43"/>
      <c r="AT29" s="43"/>
      <c r="AU29" s="43"/>
      <c r="AV29" s="43"/>
      <c r="AW29" s="43"/>
      <c r="AX29" s="43"/>
      <c r="AY29" s="43"/>
      <c r="AZ29" s="43"/>
      <c r="BA29" s="43"/>
      <c r="BB29" s="43"/>
      <c r="BC29" s="43"/>
      <c r="BD29" s="43"/>
      <c r="BE29" s="43"/>
      <c r="BF29" s="43"/>
      <c r="BG29" s="43"/>
    </row>
    <row r="30" spans="2:59" customFormat="1">
      <c r="B30" s="43"/>
      <c r="C30" s="434" t="s">
        <v>122</v>
      </c>
      <c r="D30" s="434"/>
      <c r="E30" s="86">
        <v>26</v>
      </c>
      <c r="F30" s="86">
        <v>23</v>
      </c>
      <c r="G30" s="86">
        <v>21</v>
      </c>
      <c r="H30" s="124">
        <v>25</v>
      </c>
      <c r="I30" s="124">
        <v>23</v>
      </c>
      <c r="J30" s="86">
        <v>27</v>
      </c>
      <c r="K30" s="86">
        <v>24</v>
      </c>
      <c r="L30" s="86">
        <v>24</v>
      </c>
      <c r="M30" s="86">
        <v>21</v>
      </c>
      <c r="N30" s="86">
        <v>26</v>
      </c>
      <c r="O30" s="124">
        <v>23</v>
      </c>
      <c r="P30" s="124">
        <v>21</v>
      </c>
      <c r="Q30" s="86">
        <v>25</v>
      </c>
      <c r="R30" s="86">
        <v>21</v>
      </c>
      <c r="S30" s="86">
        <v>27</v>
      </c>
      <c r="T30" s="124">
        <v>24</v>
      </c>
      <c r="U30" s="124">
        <v>22</v>
      </c>
      <c r="V30" s="86">
        <v>26</v>
      </c>
      <c r="W30" s="86">
        <v>23</v>
      </c>
      <c r="X30" s="86">
        <v>23</v>
      </c>
      <c r="Y30" s="86">
        <v>27</v>
      </c>
      <c r="Z30" s="86">
        <v>25</v>
      </c>
      <c r="AA30" s="86">
        <v>22</v>
      </c>
      <c r="AB30" s="86">
        <v>27</v>
      </c>
      <c r="AC30" s="122">
        <v>24</v>
      </c>
      <c r="AE30" s="43"/>
      <c r="AF30" s="43"/>
      <c r="AG30" s="43"/>
      <c r="AH30" s="43"/>
      <c r="AI30" s="43"/>
      <c r="AJ30" s="43"/>
      <c r="AK30" s="43"/>
      <c r="AL30" s="43"/>
      <c r="AM30" s="43"/>
      <c r="AN30" s="43"/>
      <c r="AO30" s="43"/>
      <c r="AP30" s="43"/>
      <c r="AQ30" s="43"/>
      <c r="AR30" s="43"/>
      <c r="AS30" s="43"/>
      <c r="AT30" s="43"/>
      <c r="AU30" s="43"/>
      <c r="AV30" s="43"/>
      <c r="AW30" s="43"/>
      <c r="AX30" s="43"/>
      <c r="AY30" s="43"/>
      <c r="AZ30" s="43"/>
      <c r="BA30" s="43"/>
      <c r="BB30" s="43"/>
      <c r="BC30" s="43"/>
      <c r="BD30" s="43"/>
      <c r="BE30" s="43"/>
      <c r="BF30" s="43"/>
      <c r="BG30" s="43"/>
    </row>
    <row r="31" spans="2:59" customFormat="1">
      <c r="B31" s="43"/>
      <c r="C31" s="434" t="s">
        <v>123</v>
      </c>
      <c r="D31" s="434"/>
      <c r="E31" s="86">
        <v>27</v>
      </c>
      <c r="F31" s="86">
        <v>24</v>
      </c>
      <c r="G31" s="86">
        <v>22</v>
      </c>
      <c r="H31" s="124">
        <v>26</v>
      </c>
      <c r="I31" s="124">
        <v>24</v>
      </c>
      <c r="J31" s="86">
        <v>28</v>
      </c>
      <c r="K31" s="86">
        <v>25</v>
      </c>
      <c r="L31" s="86">
        <v>25</v>
      </c>
      <c r="M31" s="86">
        <v>22</v>
      </c>
      <c r="N31" s="86">
        <v>27</v>
      </c>
      <c r="O31" s="124">
        <v>24</v>
      </c>
      <c r="P31" s="124">
        <v>22</v>
      </c>
      <c r="Q31" s="86">
        <v>26</v>
      </c>
      <c r="R31" s="86">
        <v>22</v>
      </c>
      <c r="S31" s="86">
        <v>28</v>
      </c>
      <c r="T31" s="124">
        <v>25</v>
      </c>
      <c r="U31" s="124">
        <v>23</v>
      </c>
      <c r="V31" s="86">
        <v>27</v>
      </c>
      <c r="W31" s="86">
        <v>24</v>
      </c>
      <c r="X31" s="86">
        <v>24</v>
      </c>
      <c r="Y31" s="86">
        <v>28</v>
      </c>
      <c r="Z31" s="86">
        <v>26</v>
      </c>
      <c r="AA31" s="86">
        <v>23</v>
      </c>
      <c r="AB31" s="86">
        <v>28</v>
      </c>
      <c r="AC31" s="122">
        <v>25</v>
      </c>
      <c r="AE31" s="43"/>
      <c r="AF31" s="43"/>
      <c r="AG31" s="43"/>
      <c r="AH31" s="43"/>
      <c r="AI31" s="43"/>
      <c r="AJ31" s="43"/>
      <c r="AK31" s="43"/>
      <c r="AL31" s="43"/>
      <c r="AM31" s="43"/>
      <c r="AN31" s="43"/>
      <c r="AO31" s="43"/>
      <c r="AP31" s="43"/>
      <c r="AQ31" s="43"/>
      <c r="AR31" s="43"/>
      <c r="AS31" s="43"/>
      <c r="AT31" s="43"/>
      <c r="AU31" s="43"/>
      <c r="AV31" s="43"/>
      <c r="AW31" s="43"/>
      <c r="AX31" s="43"/>
      <c r="AY31" s="43"/>
      <c r="AZ31" s="43"/>
      <c r="BA31" s="43"/>
      <c r="BB31" s="43"/>
      <c r="BC31" s="43"/>
      <c r="BD31" s="43"/>
      <c r="BE31" s="43"/>
      <c r="BF31" s="43"/>
      <c r="BG31" s="43"/>
    </row>
    <row r="32" spans="2:59" customFormat="1">
      <c r="B32" s="43"/>
      <c r="C32" s="434" t="s">
        <v>117</v>
      </c>
      <c r="D32" s="434"/>
      <c r="E32" s="129">
        <v>28</v>
      </c>
      <c r="F32" s="129">
        <v>25</v>
      </c>
      <c r="G32" s="129">
        <v>23</v>
      </c>
      <c r="H32" s="129">
        <v>27</v>
      </c>
      <c r="I32" s="124">
        <v>25</v>
      </c>
      <c r="J32" s="129">
        <v>29</v>
      </c>
      <c r="K32" s="129">
        <v>26</v>
      </c>
      <c r="L32" s="129">
        <v>26</v>
      </c>
      <c r="M32" s="129">
        <v>23</v>
      </c>
      <c r="N32" s="124">
        <v>28</v>
      </c>
      <c r="O32" s="124">
        <v>25</v>
      </c>
      <c r="P32" s="124">
        <v>23</v>
      </c>
      <c r="Q32" s="129">
        <v>27</v>
      </c>
      <c r="R32" s="129">
        <v>23</v>
      </c>
      <c r="S32" s="129">
        <v>29</v>
      </c>
      <c r="T32" s="129">
        <v>26</v>
      </c>
      <c r="U32" s="124">
        <v>24</v>
      </c>
      <c r="V32" s="129">
        <v>28</v>
      </c>
      <c r="W32" s="129">
        <v>25</v>
      </c>
      <c r="X32" s="129">
        <v>25</v>
      </c>
      <c r="Y32" s="129">
        <v>29</v>
      </c>
      <c r="Z32" s="129">
        <v>27</v>
      </c>
      <c r="AA32" s="129">
        <v>24</v>
      </c>
      <c r="AB32" s="129">
        <v>29</v>
      </c>
      <c r="AC32" s="121">
        <v>26</v>
      </c>
      <c r="AE32" s="43"/>
      <c r="AF32" s="43"/>
      <c r="AG32" s="43"/>
      <c r="AH32" s="43"/>
      <c r="AI32" s="43"/>
      <c r="AJ32" s="43"/>
      <c r="AK32" s="43"/>
      <c r="AL32" s="43"/>
      <c r="AM32" s="43"/>
      <c r="AN32" s="43"/>
      <c r="AO32" s="43"/>
      <c r="AP32" s="43"/>
      <c r="AQ32" s="43"/>
      <c r="AR32" s="43"/>
      <c r="AS32" s="43"/>
      <c r="AT32" s="43"/>
      <c r="AU32" s="43"/>
      <c r="AV32" s="43"/>
      <c r="AW32" s="43"/>
      <c r="AX32" s="43"/>
      <c r="AY32" s="43"/>
      <c r="AZ32" s="43"/>
      <c r="BA32" s="43"/>
      <c r="BB32" s="43"/>
      <c r="BC32" s="43"/>
      <c r="BD32" s="43"/>
      <c r="BE32" s="43"/>
      <c r="BF32" s="43"/>
      <c r="BG32" s="43"/>
    </row>
    <row r="33" spans="1:59" customFormat="1">
      <c r="B33" s="43"/>
      <c r="C33" s="434" t="s">
        <v>118</v>
      </c>
      <c r="D33" s="434"/>
      <c r="E33" s="129">
        <v>29</v>
      </c>
      <c r="F33" s="129">
        <v>26</v>
      </c>
      <c r="G33" s="129">
        <v>24</v>
      </c>
      <c r="H33" s="129">
        <v>28</v>
      </c>
      <c r="I33" s="124">
        <v>26</v>
      </c>
      <c r="J33" s="129">
        <v>30</v>
      </c>
      <c r="K33" s="129">
        <v>27</v>
      </c>
      <c r="L33" s="129">
        <v>27</v>
      </c>
      <c r="M33" s="129">
        <v>24</v>
      </c>
      <c r="N33" s="124">
        <v>29</v>
      </c>
      <c r="O33" s="124">
        <v>26</v>
      </c>
      <c r="P33" s="124">
        <v>24</v>
      </c>
      <c r="Q33" s="129">
        <v>28</v>
      </c>
      <c r="R33" s="129">
        <v>24</v>
      </c>
      <c r="S33" s="129">
        <v>30</v>
      </c>
      <c r="T33" s="129">
        <v>27</v>
      </c>
      <c r="U33" s="124">
        <v>25</v>
      </c>
      <c r="V33" s="129">
        <v>29</v>
      </c>
      <c r="W33" s="129">
        <v>26</v>
      </c>
      <c r="X33" s="129">
        <v>26</v>
      </c>
      <c r="Y33" s="129">
        <v>30</v>
      </c>
      <c r="Z33" s="129">
        <v>28</v>
      </c>
      <c r="AA33" s="129">
        <v>25</v>
      </c>
      <c r="AB33" s="129">
        <v>30</v>
      </c>
      <c r="AC33" s="121">
        <v>27</v>
      </c>
      <c r="AE33" s="43"/>
      <c r="AF33" s="43"/>
      <c r="AG33" s="43"/>
      <c r="AH33" s="43"/>
      <c r="AI33" s="43"/>
      <c r="AJ33" s="43"/>
      <c r="AK33" s="43"/>
      <c r="AL33" s="43"/>
      <c r="AM33" s="43"/>
      <c r="AN33" s="43"/>
      <c r="AO33" s="43"/>
      <c r="AP33" s="43"/>
      <c r="AQ33" s="43"/>
      <c r="AR33" s="43"/>
      <c r="AS33" s="43"/>
      <c r="AT33" s="43"/>
      <c r="AU33" s="43"/>
      <c r="AV33" s="43"/>
      <c r="AW33" s="43"/>
      <c r="AX33" s="43"/>
      <c r="AY33" s="43"/>
      <c r="AZ33" s="43"/>
      <c r="BA33" s="43"/>
      <c r="BB33" s="43"/>
      <c r="BC33" s="43"/>
      <c r="BD33" s="43"/>
      <c r="BE33" s="43"/>
      <c r="BF33" s="43"/>
      <c r="BG33" s="43"/>
    </row>
    <row r="34" spans="1:59" customFormat="1">
      <c r="B34" s="43"/>
      <c r="C34" s="434" t="s">
        <v>119</v>
      </c>
      <c r="D34" s="434"/>
      <c r="E34" s="129">
        <v>30</v>
      </c>
      <c r="F34" s="129">
        <v>27</v>
      </c>
      <c r="G34" s="129">
        <v>25</v>
      </c>
      <c r="H34" s="129">
        <v>29</v>
      </c>
      <c r="I34" s="124">
        <v>27</v>
      </c>
      <c r="J34" s="129">
        <v>31</v>
      </c>
      <c r="K34" s="129">
        <v>28</v>
      </c>
      <c r="L34" s="129">
        <v>28</v>
      </c>
      <c r="M34" s="129">
        <v>25</v>
      </c>
      <c r="N34" s="124">
        <v>30</v>
      </c>
      <c r="O34" s="124">
        <v>27</v>
      </c>
      <c r="P34" s="124">
        <v>25</v>
      </c>
      <c r="Q34" s="129">
        <v>29</v>
      </c>
      <c r="R34" s="129">
        <v>25</v>
      </c>
      <c r="S34" s="129">
        <v>31</v>
      </c>
      <c r="T34" s="129">
        <v>28</v>
      </c>
      <c r="U34" s="124">
        <v>26</v>
      </c>
      <c r="V34" s="129">
        <v>30</v>
      </c>
      <c r="W34" s="129">
        <v>27</v>
      </c>
      <c r="X34" s="129">
        <v>27</v>
      </c>
      <c r="Y34" s="129"/>
      <c r="Z34" s="129">
        <v>29</v>
      </c>
      <c r="AA34" s="129">
        <v>26</v>
      </c>
      <c r="AB34" s="129">
        <v>31</v>
      </c>
      <c r="AC34" s="121">
        <v>28</v>
      </c>
      <c r="AE34" s="43"/>
      <c r="AF34" s="43"/>
      <c r="AG34" s="43"/>
      <c r="AH34" s="43"/>
      <c r="AI34" s="43"/>
      <c r="AJ34" s="43"/>
      <c r="AK34" s="43"/>
      <c r="AL34" s="43"/>
      <c r="AM34" s="43"/>
      <c r="AN34" s="43"/>
      <c r="AO34" s="43"/>
      <c r="AP34" s="43"/>
      <c r="AQ34" s="43"/>
      <c r="AR34" s="43"/>
      <c r="AS34" s="43"/>
      <c r="AT34" s="43"/>
      <c r="AU34" s="43"/>
      <c r="AV34" s="43"/>
      <c r="AW34" s="43"/>
      <c r="AX34" s="43"/>
      <c r="AY34" s="43"/>
      <c r="AZ34" s="43"/>
      <c r="BA34" s="43"/>
      <c r="BB34" s="43"/>
      <c r="BC34" s="43"/>
      <c r="BD34" s="43"/>
      <c r="BE34" s="43"/>
      <c r="BF34" s="43"/>
      <c r="BG34" s="43"/>
    </row>
    <row r="35" spans="1:59" customFormat="1">
      <c r="B35" s="43"/>
      <c r="C35" s="434" t="s">
        <v>120</v>
      </c>
      <c r="D35" s="434"/>
      <c r="E35" s="129">
        <v>31</v>
      </c>
      <c r="F35" s="129">
        <v>28</v>
      </c>
      <c r="G35" s="129">
        <v>26</v>
      </c>
      <c r="H35" s="129">
        <v>30</v>
      </c>
      <c r="I35" s="124">
        <v>28</v>
      </c>
      <c r="J35" s="129"/>
      <c r="K35" s="129"/>
      <c r="L35" s="129">
        <v>29</v>
      </c>
      <c r="M35" s="129">
        <v>26</v>
      </c>
      <c r="N35" s="124">
        <v>31</v>
      </c>
      <c r="O35" s="124">
        <v>28</v>
      </c>
      <c r="P35" s="124">
        <v>26</v>
      </c>
      <c r="Q35" s="129">
        <v>30</v>
      </c>
      <c r="R35" s="129">
        <v>26</v>
      </c>
      <c r="S35" s="129"/>
      <c r="T35" s="129">
        <v>29</v>
      </c>
      <c r="U35" s="124">
        <v>27</v>
      </c>
      <c r="V35" s="129">
        <v>31</v>
      </c>
      <c r="W35" s="129">
        <v>28</v>
      </c>
      <c r="X35" s="129">
        <v>28</v>
      </c>
      <c r="Y35" s="129"/>
      <c r="Z35" s="129">
        <v>30</v>
      </c>
      <c r="AA35" s="129">
        <v>27</v>
      </c>
      <c r="AB35" s="129"/>
      <c r="AC35" s="121">
        <v>29</v>
      </c>
      <c r="AE35" s="43"/>
      <c r="AF35" s="43"/>
      <c r="AG35" s="43"/>
      <c r="AH35" s="43"/>
      <c r="AI35" s="43"/>
      <c r="AJ35" s="43"/>
      <c r="AK35" s="43"/>
      <c r="AL35" s="43"/>
      <c r="AM35" s="43"/>
      <c r="AN35" s="43"/>
      <c r="AO35" s="43"/>
      <c r="AP35" s="43"/>
      <c r="AQ35" s="43"/>
      <c r="AR35" s="43"/>
      <c r="AS35" s="43"/>
      <c r="AT35" s="43"/>
      <c r="AU35" s="43"/>
      <c r="AV35" s="43"/>
      <c r="AW35" s="43"/>
      <c r="AX35" s="43"/>
      <c r="AY35" s="43"/>
      <c r="AZ35" s="43"/>
      <c r="BA35" s="43"/>
      <c r="BB35" s="43"/>
      <c r="BC35" s="43"/>
      <c r="BD35" s="43"/>
      <c r="BE35" s="43"/>
      <c r="BF35" s="43"/>
      <c r="BG35" s="43"/>
    </row>
    <row r="36" spans="1:59" customFormat="1">
      <c r="B36" s="43"/>
      <c r="C36" s="434" t="s">
        <v>121</v>
      </c>
      <c r="D36" s="434"/>
      <c r="E36" s="129"/>
      <c r="F36" s="129">
        <v>29</v>
      </c>
      <c r="G36" s="129">
        <v>27</v>
      </c>
      <c r="H36" s="129"/>
      <c r="I36" s="124">
        <v>29</v>
      </c>
      <c r="J36" s="129"/>
      <c r="K36" s="129"/>
      <c r="L36" s="124">
        <v>30</v>
      </c>
      <c r="M36" s="129">
        <v>27</v>
      </c>
      <c r="N36" s="129"/>
      <c r="O36" s="124">
        <v>29</v>
      </c>
      <c r="P36" s="124">
        <v>27</v>
      </c>
      <c r="Q36" s="129">
        <v>31</v>
      </c>
      <c r="R36" s="129">
        <v>27</v>
      </c>
      <c r="S36" s="129"/>
      <c r="T36" s="129">
        <v>30</v>
      </c>
      <c r="U36" s="124">
        <v>28</v>
      </c>
      <c r="V36" s="129"/>
      <c r="W36" s="129"/>
      <c r="X36" s="129">
        <v>29</v>
      </c>
      <c r="Y36" s="129"/>
      <c r="Z36" s="129">
        <v>31</v>
      </c>
      <c r="AA36" s="129">
        <v>28</v>
      </c>
      <c r="AB36" s="129"/>
      <c r="AC36" s="121">
        <v>30</v>
      </c>
      <c r="AE36" s="43"/>
      <c r="AF36" s="43"/>
      <c r="AG36" s="43"/>
      <c r="AH36" s="43"/>
      <c r="AI36" s="43"/>
      <c r="AJ36" s="43"/>
      <c r="AK36" s="43"/>
      <c r="AL36" s="43"/>
      <c r="AM36" s="43"/>
      <c r="AN36" s="43"/>
      <c r="AO36" s="43"/>
      <c r="AP36" s="43"/>
      <c r="AQ36" s="43"/>
      <c r="AR36" s="43"/>
      <c r="AS36" s="43"/>
      <c r="AT36" s="43"/>
      <c r="AU36" s="43"/>
      <c r="AV36" s="43"/>
      <c r="AW36" s="43"/>
      <c r="AX36" s="43"/>
      <c r="AY36" s="43"/>
      <c r="AZ36" s="43"/>
      <c r="BA36" s="43"/>
      <c r="BB36" s="43"/>
      <c r="BC36" s="43"/>
      <c r="BD36" s="43"/>
      <c r="BE36" s="43"/>
      <c r="BF36" s="43"/>
      <c r="BG36" s="43"/>
    </row>
    <row r="37" spans="1:59" customFormat="1">
      <c r="B37" s="43"/>
      <c r="C37" s="434" t="s">
        <v>122</v>
      </c>
      <c r="D37" s="434"/>
      <c r="E37" s="86"/>
      <c r="F37" s="86">
        <v>30</v>
      </c>
      <c r="G37" s="86">
        <v>28</v>
      </c>
      <c r="H37" s="86"/>
      <c r="I37" s="86">
        <v>30</v>
      </c>
      <c r="J37" s="86"/>
      <c r="K37" s="86"/>
      <c r="L37" s="86">
        <v>31</v>
      </c>
      <c r="M37" s="86">
        <v>28</v>
      </c>
      <c r="N37" s="86"/>
      <c r="O37" s="124">
        <v>30</v>
      </c>
      <c r="P37" s="124">
        <v>28</v>
      </c>
      <c r="Q37" s="86"/>
      <c r="R37" s="86">
        <v>28</v>
      </c>
      <c r="S37" s="86"/>
      <c r="T37" s="86"/>
      <c r="U37" s="124">
        <v>29</v>
      </c>
      <c r="V37" s="86"/>
      <c r="W37" s="86"/>
      <c r="X37" s="86">
        <v>30</v>
      </c>
      <c r="Y37" s="86"/>
      <c r="Z37" s="86"/>
      <c r="AA37" s="86">
        <v>29</v>
      </c>
      <c r="AB37" s="86"/>
      <c r="AC37" s="122">
        <v>31</v>
      </c>
      <c r="AE37" s="43"/>
      <c r="AF37" s="43"/>
      <c r="AG37" s="43"/>
      <c r="AH37" s="43"/>
      <c r="AI37" s="43"/>
      <c r="AJ37" s="43"/>
      <c r="AK37" s="43"/>
      <c r="AL37" s="43"/>
      <c r="AM37" s="43"/>
      <c r="AN37" s="43"/>
      <c r="AO37" s="43"/>
      <c r="AP37" s="43"/>
      <c r="AQ37" s="43"/>
      <c r="AR37" s="43"/>
      <c r="AS37" s="43"/>
      <c r="AT37" s="43"/>
      <c r="AU37" s="43"/>
      <c r="AV37" s="43"/>
      <c r="AW37" s="43"/>
      <c r="AX37" s="43"/>
      <c r="AY37" s="43"/>
      <c r="AZ37" s="43"/>
      <c r="BA37" s="43"/>
      <c r="BB37" s="43"/>
      <c r="BC37" s="43"/>
      <c r="BD37" s="43"/>
      <c r="BE37" s="43"/>
      <c r="BF37" s="43"/>
      <c r="BG37" s="43"/>
    </row>
    <row r="38" spans="1:59" customFormat="1">
      <c r="B38" s="43"/>
      <c r="C38" s="434" t="s">
        <v>123</v>
      </c>
      <c r="D38" s="434"/>
      <c r="E38" s="86"/>
      <c r="F38" s="86"/>
      <c r="G38" s="86">
        <v>29</v>
      </c>
      <c r="H38" s="86"/>
      <c r="I38" s="86">
        <v>31</v>
      </c>
      <c r="J38" s="86"/>
      <c r="K38" s="86"/>
      <c r="L38" s="86"/>
      <c r="M38" s="86">
        <v>29</v>
      </c>
      <c r="N38" s="86"/>
      <c r="O38" s="86"/>
      <c r="P38" s="124">
        <v>29</v>
      </c>
      <c r="Q38" s="86"/>
      <c r="R38" s="86">
        <v>29</v>
      </c>
      <c r="S38" s="86"/>
      <c r="T38" s="86"/>
      <c r="U38" s="124">
        <v>30</v>
      </c>
      <c r="V38" s="86"/>
      <c r="W38" s="86"/>
      <c r="X38" s="86">
        <v>31</v>
      </c>
      <c r="Y38" s="86"/>
      <c r="Z38" s="86"/>
      <c r="AA38" s="86">
        <v>30</v>
      </c>
      <c r="AB38" s="86"/>
      <c r="AC38" s="122"/>
      <c r="AE38" s="43"/>
      <c r="AF38" s="43"/>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c r="BE38" s="43"/>
      <c r="BF38" s="43"/>
      <c r="BG38" s="43"/>
    </row>
    <row r="39" spans="1:59" customFormat="1">
      <c r="B39" s="43"/>
      <c r="C39" s="434" t="s">
        <v>117</v>
      </c>
      <c r="D39" s="434"/>
      <c r="E39" s="129"/>
      <c r="F39" s="129"/>
      <c r="G39" s="129">
        <v>30</v>
      </c>
      <c r="H39" s="129"/>
      <c r="I39" s="129"/>
      <c r="J39" s="129"/>
      <c r="K39" s="129"/>
      <c r="L39" s="129"/>
      <c r="M39" s="129">
        <v>30</v>
      </c>
      <c r="N39" s="129"/>
      <c r="O39" s="129"/>
      <c r="P39" s="124">
        <v>30</v>
      </c>
      <c r="Q39" s="129"/>
      <c r="R39" s="124">
        <v>30</v>
      </c>
      <c r="S39" s="129"/>
      <c r="T39" s="129"/>
      <c r="U39" s="124">
        <v>31</v>
      </c>
      <c r="V39" s="129"/>
      <c r="W39" s="129"/>
      <c r="X39" s="129"/>
      <c r="Y39" s="129"/>
      <c r="Z39" s="129"/>
      <c r="AA39" s="129"/>
      <c r="AB39" s="129"/>
      <c r="AC39" s="121"/>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row>
    <row r="40" spans="1:59" customFormat="1" ht="13.5" thickBot="1">
      <c r="B40" s="43"/>
      <c r="C40" s="434" t="s">
        <v>118</v>
      </c>
      <c r="D40" s="434"/>
      <c r="E40" s="133"/>
      <c r="F40" s="133"/>
      <c r="G40" s="133">
        <v>31</v>
      </c>
      <c r="H40" s="133"/>
      <c r="I40" s="133"/>
      <c r="J40" s="133"/>
      <c r="K40" s="133"/>
      <c r="L40" s="133"/>
      <c r="M40" s="133"/>
      <c r="N40" s="133"/>
      <c r="O40" s="133"/>
      <c r="P40" s="137">
        <v>31</v>
      </c>
      <c r="Q40" s="133"/>
      <c r="R40" s="133"/>
      <c r="S40" s="133"/>
      <c r="T40" s="133"/>
      <c r="U40" s="133"/>
      <c r="V40" s="133"/>
      <c r="W40" s="133"/>
      <c r="X40" s="133"/>
      <c r="Y40" s="133"/>
      <c r="Z40" s="133"/>
      <c r="AA40" s="133"/>
      <c r="AB40" s="133"/>
      <c r="AC40" s="134"/>
      <c r="AE40" s="43"/>
      <c r="AF40" s="43"/>
      <c r="AG40" s="43"/>
      <c r="AH40" s="43"/>
      <c r="AI40" s="43"/>
      <c r="AJ40" s="43"/>
      <c r="AK40" s="43"/>
      <c r="AL40" s="43"/>
      <c r="AM40" s="43"/>
      <c r="AN40" s="43"/>
      <c r="AO40" s="43"/>
      <c r="AP40" s="43"/>
      <c r="AQ40" s="43"/>
      <c r="AR40" s="43"/>
      <c r="AS40" s="43"/>
      <c r="AT40" s="43"/>
      <c r="AU40" s="43"/>
      <c r="AV40" s="43"/>
      <c r="AW40" s="43"/>
      <c r="AX40" s="43"/>
      <c r="AY40" s="43"/>
      <c r="AZ40" s="43"/>
      <c r="BA40" s="43"/>
      <c r="BB40" s="43"/>
      <c r="BC40" s="43"/>
      <c r="BD40" s="43"/>
      <c r="BE40" s="43"/>
      <c r="BF40" s="43"/>
      <c r="BG40" s="43"/>
    </row>
    <row r="41" spans="1:59" customFormat="1" ht="13.5" thickBot="1">
      <c r="B41" s="43"/>
      <c r="C41" s="43"/>
      <c r="D41" s="43"/>
      <c r="E41" s="43"/>
      <c r="F41" s="43"/>
      <c r="G41" s="43"/>
      <c r="H41" s="43"/>
      <c r="I41" s="43"/>
      <c r="J41" s="43"/>
      <c r="K41" s="43"/>
      <c r="L41" s="43"/>
      <c r="M41" s="43"/>
      <c r="N41" s="43"/>
      <c r="O41" s="43"/>
      <c r="P41" s="43"/>
      <c r="Q41" s="43"/>
      <c r="R41" s="43"/>
      <c r="S41" s="43"/>
      <c r="T41" s="43"/>
      <c r="U41" s="43"/>
      <c r="V41" s="43"/>
      <c r="W41" s="43"/>
      <c r="X41" s="43"/>
      <c r="Y41" s="43"/>
      <c r="Z41" s="43"/>
      <c r="AA41" s="43"/>
      <c r="AH41" s="43"/>
      <c r="AI41" s="43"/>
      <c r="AJ41" s="43"/>
      <c r="AK41" s="43"/>
      <c r="AL41" s="43"/>
      <c r="AM41" s="43"/>
      <c r="AN41" s="43"/>
      <c r="AO41" s="43"/>
      <c r="AP41" s="43"/>
      <c r="AQ41" s="43"/>
      <c r="AR41" s="43"/>
      <c r="AS41" s="43"/>
      <c r="AT41" s="43"/>
      <c r="AU41" s="43"/>
      <c r="AV41" s="43"/>
      <c r="AW41" s="43"/>
      <c r="AX41" s="43"/>
      <c r="AY41" s="43"/>
      <c r="AZ41" s="43"/>
      <c r="BA41" s="43"/>
      <c r="BB41" s="43"/>
      <c r="BC41" s="43"/>
      <c r="BD41" s="43"/>
      <c r="BE41" s="43"/>
      <c r="BF41" s="43"/>
      <c r="BG41" s="43"/>
    </row>
    <row r="42" spans="1:59" ht="26.25" customHeight="1">
      <c r="C42" s="443" t="s">
        <v>304</v>
      </c>
      <c r="D42" s="444"/>
      <c r="E42" s="444"/>
      <c r="F42" s="444"/>
      <c r="G42" s="444"/>
      <c r="H42" s="444"/>
      <c r="I42" s="444"/>
      <c r="J42" s="444"/>
      <c r="K42" s="444"/>
      <c r="L42" s="444"/>
      <c r="M42" s="444"/>
      <c r="N42" s="444"/>
      <c r="O42" s="444"/>
      <c r="P42" s="444"/>
      <c r="Q42" s="444"/>
      <c r="R42" s="444"/>
      <c r="S42" s="444"/>
      <c r="T42" s="444"/>
      <c r="U42" s="444"/>
      <c r="V42" s="444"/>
      <c r="W42" s="444"/>
      <c r="X42" s="444"/>
      <c r="Y42" s="444"/>
      <c r="Z42" s="444"/>
      <c r="AA42" s="444"/>
      <c r="AB42" s="444"/>
      <c r="AC42" s="444"/>
      <c r="AD42" s="444"/>
      <c r="AE42" s="444"/>
      <c r="AF42" s="445"/>
    </row>
    <row r="43" spans="1:59" ht="18" customHeight="1">
      <c r="A43" s="452" t="s">
        <v>238</v>
      </c>
      <c r="B43" s="466"/>
      <c r="C43" s="450">
        <v>2020</v>
      </c>
      <c r="D43" s="451"/>
      <c r="E43" s="448">
        <v>2021</v>
      </c>
      <c r="F43" s="448"/>
      <c r="G43" s="448"/>
      <c r="H43" s="448"/>
      <c r="I43" s="448"/>
      <c r="J43" s="448"/>
      <c r="K43" s="449">
        <v>2022</v>
      </c>
      <c r="L43" s="449"/>
      <c r="M43" s="449"/>
      <c r="N43" s="449"/>
      <c r="O43" s="449"/>
      <c r="P43" s="449"/>
      <c r="Q43" s="448">
        <v>2023</v>
      </c>
      <c r="R43" s="448"/>
      <c r="S43" s="448"/>
      <c r="T43" s="448"/>
      <c r="U43" s="448"/>
      <c r="V43" s="448"/>
      <c r="W43" s="449">
        <v>2024</v>
      </c>
      <c r="X43" s="449"/>
      <c r="Y43" s="449"/>
      <c r="Z43" s="449"/>
      <c r="AA43" s="449"/>
      <c r="AB43" s="449"/>
      <c r="AC43" s="470">
        <v>2025</v>
      </c>
      <c r="AD43" s="471"/>
      <c r="AE43" s="471"/>
      <c r="AF43" s="472"/>
    </row>
    <row r="44" spans="1:59" ht="7.5" customHeight="1">
      <c r="A44" s="452" t="s">
        <v>239</v>
      </c>
      <c r="B44" s="466"/>
      <c r="C44" s="446" t="s">
        <v>196</v>
      </c>
      <c r="D44" s="446"/>
      <c r="E44" s="446"/>
      <c r="F44" s="446"/>
      <c r="G44" s="446"/>
      <c r="H44" s="446"/>
      <c r="I44" s="447" t="s">
        <v>197</v>
      </c>
      <c r="J44" s="447"/>
      <c r="K44" s="447"/>
      <c r="L44" s="447"/>
      <c r="M44" s="447"/>
      <c r="N44" s="447"/>
      <c r="O44" s="446" t="s">
        <v>198</v>
      </c>
      <c r="P44" s="446"/>
      <c r="Q44" s="446"/>
      <c r="R44" s="446"/>
      <c r="S44" s="446"/>
      <c r="T44" s="446"/>
      <c r="U44" s="447" t="s">
        <v>199</v>
      </c>
      <c r="V44" s="447"/>
      <c r="W44" s="447"/>
      <c r="X44" s="447"/>
      <c r="Y44" s="447"/>
      <c r="Z44" s="447"/>
      <c r="AA44" s="446" t="s">
        <v>200</v>
      </c>
      <c r="AB44" s="446"/>
      <c r="AC44" s="446"/>
      <c r="AD44" s="446"/>
      <c r="AE44" s="446"/>
      <c r="AF44" s="446"/>
    </row>
    <row r="45" spans="1:59" ht="7.5" customHeight="1">
      <c r="A45" s="452"/>
      <c r="B45" s="466"/>
      <c r="C45" s="446"/>
      <c r="D45" s="446"/>
      <c r="E45" s="446"/>
      <c r="F45" s="446"/>
      <c r="G45" s="446"/>
      <c r="H45" s="446"/>
      <c r="I45" s="447"/>
      <c r="J45" s="447"/>
      <c r="K45" s="447"/>
      <c r="L45" s="447"/>
      <c r="M45" s="447"/>
      <c r="N45" s="447"/>
      <c r="O45" s="446"/>
      <c r="P45" s="446"/>
      <c r="Q45" s="446"/>
      <c r="R45" s="446"/>
      <c r="S45" s="446"/>
      <c r="T45" s="446"/>
      <c r="U45" s="447"/>
      <c r="V45" s="447"/>
      <c r="W45" s="447"/>
      <c r="X45" s="447"/>
      <c r="Y45" s="447"/>
      <c r="Z45" s="447"/>
      <c r="AA45" s="446"/>
      <c r="AB45" s="446"/>
      <c r="AC45" s="446"/>
      <c r="AD45" s="446"/>
      <c r="AE45" s="446"/>
      <c r="AF45" s="446"/>
    </row>
    <row r="46" spans="1:59">
      <c r="A46" s="452" t="s">
        <v>240</v>
      </c>
      <c r="B46" s="466"/>
      <c r="C46" s="454" t="s">
        <v>201</v>
      </c>
      <c r="D46" s="454"/>
      <c r="E46" s="454" t="s">
        <v>202</v>
      </c>
      <c r="F46" s="454"/>
      <c r="G46" s="455" t="s">
        <v>203</v>
      </c>
      <c r="H46" s="455"/>
      <c r="I46" s="454" t="s">
        <v>201</v>
      </c>
      <c r="J46" s="454"/>
      <c r="K46" s="454" t="s">
        <v>202</v>
      </c>
      <c r="L46" s="454"/>
      <c r="M46" s="455" t="s">
        <v>203</v>
      </c>
      <c r="N46" s="455"/>
      <c r="O46" s="454" t="s">
        <v>201</v>
      </c>
      <c r="P46" s="454"/>
      <c r="Q46" s="454" t="s">
        <v>202</v>
      </c>
      <c r="R46" s="454"/>
      <c r="S46" s="455" t="s">
        <v>203</v>
      </c>
      <c r="T46" s="455"/>
      <c r="U46" s="454" t="s">
        <v>201</v>
      </c>
      <c r="V46" s="454"/>
      <c r="W46" s="454" t="s">
        <v>202</v>
      </c>
      <c r="X46" s="454"/>
      <c r="Y46" s="455" t="s">
        <v>203</v>
      </c>
      <c r="Z46" s="455"/>
      <c r="AA46" s="454" t="s">
        <v>201</v>
      </c>
      <c r="AB46" s="454"/>
      <c r="AC46" s="454" t="s">
        <v>202</v>
      </c>
      <c r="AD46" s="454"/>
      <c r="AE46" s="455" t="s">
        <v>203</v>
      </c>
      <c r="AF46" s="455"/>
    </row>
    <row r="47" spans="1:59">
      <c r="A47" s="452"/>
      <c r="B47" s="466"/>
      <c r="C47" s="140"/>
      <c r="D47" s="140"/>
      <c r="E47" s="43" t="s">
        <v>204</v>
      </c>
      <c r="G47" s="452" t="s">
        <v>205</v>
      </c>
      <c r="H47" s="452"/>
      <c r="K47" s="43" t="s">
        <v>204</v>
      </c>
      <c r="N47" s="456" t="s">
        <v>354</v>
      </c>
      <c r="Q47" s="43" t="s">
        <v>204</v>
      </c>
      <c r="S47" s="473" t="s">
        <v>355</v>
      </c>
      <c r="T47" s="200"/>
      <c r="W47" s="43" t="s">
        <v>204</v>
      </c>
      <c r="AC47" s="43" t="s">
        <v>204</v>
      </c>
    </row>
    <row r="48" spans="1:59">
      <c r="A48" s="452"/>
      <c r="B48" s="466"/>
      <c r="C48" s="140"/>
      <c r="D48" s="140"/>
      <c r="E48" s="452" t="s">
        <v>206</v>
      </c>
      <c r="F48" s="452"/>
      <c r="G48" s="452"/>
      <c r="H48" s="452" t="s">
        <v>207</v>
      </c>
      <c r="I48" s="452"/>
      <c r="N48" s="456"/>
      <c r="S48" s="474"/>
      <c r="T48" s="200"/>
    </row>
    <row r="49" spans="1:32">
      <c r="A49" s="452"/>
      <c r="B49" s="466"/>
      <c r="C49" s="140"/>
      <c r="D49" s="140"/>
      <c r="H49" s="452" t="s">
        <v>208</v>
      </c>
      <c r="I49" s="452"/>
      <c r="S49"/>
      <c r="T49"/>
    </row>
    <row r="50" spans="1:32">
      <c r="A50" s="452"/>
      <c r="B50" s="466"/>
      <c r="C50" s="140"/>
      <c r="D50" s="140"/>
      <c r="I50" s="460" t="s">
        <v>209</v>
      </c>
      <c r="J50" s="460"/>
      <c r="K50" s="460"/>
      <c r="L50" s="460"/>
      <c r="M50" s="460"/>
      <c r="N50" s="460"/>
      <c r="O50" s="460"/>
      <c r="P50" s="460"/>
      <c r="Q50" s="460"/>
      <c r="R50" s="460"/>
      <c r="S50" s="460"/>
      <c r="T50" s="460"/>
      <c r="U50" s="460"/>
      <c r="V50" s="460"/>
      <c r="W50" s="460"/>
      <c r="X50" s="460"/>
      <c r="Y50" s="460"/>
      <c r="Z50" s="460"/>
    </row>
    <row r="51" spans="1:32">
      <c r="C51" s="140"/>
      <c r="D51" s="140"/>
      <c r="H51" s="452" t="s">
        <v>210</v>
      </c>
      <c r="I51" s="452"/>
      <c r="J51" s="452"/>
      <c r="M51" s="453" t="s">
        <v>211</v>
      </c>
      <c r="N51" s="453"/>
      <c r="S51" s="453" t="s">
        <v>211</v>
      </c>
      <c r="T51" s="453"/>
      <c r="Y51" s="453" t="s">
        <v>211</v>
      </c>
      <c r="Z51" s="453"/>
      <c r="AA51" s="452"/>
      <c r="AB51" s="452"/>
      <c r="AC51" s="452"/>
      <c r="AD51" s="452"/>
      <c r="AE51" s="453" t="s">
        <v>211</v>
      </c>
      <c r="AF51" s="453"/>
    </row>
    <row r="52" spans="1:32">
      <c r="C52" s="140"/>
      <c r="D52" s="140"/>
      <c r="E52" s="462" t="s">
        <v>122</v>
      </c>
      <c r="F52" s="462"/>
      <c r="G52" s="462"/>
      <c r="H52" s="462"/>
      <c r="I52" s="462"/>
      <c r="J52" s="462"/>
      <c r="K52" s="462"/>
      <c r="L52" s="462"/>
      <c r="M52" s="462"/>
      <c r="N52" s="462"/>
      <c r="O52" s="462"/>
      <c r="P52" s="462"/>
      <c r="Q52" s="462"/>
      <c r="R52" s="462"/>
      <c r="S52" s="462"/>
      <c r="T52" s="462"/>
    </row>
    <row r="53" spans="1:32">
      <c r="C53" s="468" t="s">
        <v>212</v>
      </c>
      <c r="D53" s="468"/>
      <c r="E53" s="468"/>
      <c r="F53" s="468"/>
      <c r="G53" s="468"/>
      <c r="H53" s="468"/>
      <c r="I53" s="468"/>
      <c r="J53" s="468"/>
      <c r="K53" s="468"/>
      <c r="L53" s="468"/>
      <c r="M53" s="468"/>
      <c r="N53" s="468"/>
      <c r="O53" s="468"/>
      <c r="P53" s="468"/>
      <c r="Q53" s="468"/>
      <c r="R53" s="468"/>
      <c r="S53" s="468"/>
      <c r="T53" s="468"/>
      <c r="U53" s="468"/>
      <c r="V53" s="468"/>
      <c r="W53" s="469" t="s">
        <v>213</v>
      </c>
      <c r="X53" s="469"/>
      <c r="Y53" s="469"/>
      <c r="Z53" s="469"/>
      <c r="AA53" s="469"/>
      <c r="AB53" s="469"/>
    </row>
    <row r="54" spans="1:32">
      <c r="C54" s="468" t="s">
        <v>214</v>
      </c>
      <c r="D54" s="468"/>
      <c r="E54" s="468"/>
      <c r="F54" s="468"/>
      <c r="G54" s="468"/>
      <c r="H54" s="468"/>
      <c r="I54" s="468"/>
      <c r="J54" s="468"/>
      <c r="K54" s="468"/>
      <c r="L54" s="468"/>
      <c r="M54" s="468"/>
      <c r="N54" s="468"/>
      <c r="O54" s="468"/>
      <c r="P54" s="468"/>
      <c r="Q54" s="469" t="s">
        <v>213</v>
      </c>
      <c r="R54" s="469"/>
      <c r="S54" s="469"/>
      <c r="T54" s="469"/>
      <c r="U54" s="469"/>
      <c r="V54" s="469"/>
    </row>
    <row r="55" spans="1:32">
      <c r="E55" s="465" t="s">
        <v>215</v>
      </c>
      <c r="F55" s="465"/>
      <c r="G55" s="465"/>
      <c r="H55" s="465"/>
      <c r="I55" s="465"/>
      <c r="J55" s="465"/>
      <c r="K55" s="465"/>
      <c r="L55" s="465"/>
      <c r="M55" s="465"/>
      <c r="N55" s="465"/>
      <c r="O55" s="465"/>
      <c r="P55" s="465"/>
      <c r="Q55" s="465"/>
      <c r="R55" s="465"/>
      <c r="S55" s="465"/>
    </row>
    <row r="56" spans="1:32">
      <c r="E56" s="460" t="s">
        <v>178</v>
      </c>
      <c r="F56" s="460"/>
      <c r="G56" s="460"/>
      <c r="H56" s="460"/>
      <c r="I56" s="460"/>
      <c r="J56" s="460"/>
      <c r="K56" s="460"/>
      <c r="L56" s="460"/>
      <c r="M56" s="460"/>
      <c r="N56" s="460"/>
      <c r="O56" s="460"/>
      <c r="P56" s="460"/>
      <c r="Q56" s="460"/>
      <c r="R56" s="460"/>
      <c r="S56" s="460"/>
      <c r="T56" s="460"/>
      <c r="U56" s="460"/>
      <c r="V56" s="460"/>
      <c r="W56" s="460"/>
      <c r="X56" s="460"/>
      <c r="Y56" s="460"/>
      <c r="Z56" s="460"/>
      <c r="AA56" s="460"/>
      <c r="AB56" s="460"/>
      <c r="AC56" s="460"/>
      <c r="AD56" s="460"/>
      <c r="AE56" s="460"/>
      <c r="AF56" s="460"/>
    </row>
    <row r="57" spans="1:32">
      <c r="C57" s="460" t="s">
        <v>216</v>
      </c>
      <c r="D57" s="460"/>
      <c r="E57" s="460"/>
      <c r="F57" s="460"/>
      <c r="G57" s="460"/>
      <c r="H57" s="460"/>
      <c r="I57" s="460"/>
      <c r="J57" s="460"/>
      <c r="K57" s="460"/>
      <c r="L57" s="460"/>
      <c r="M57" s="460"/>
      <c r="N57" s="460"/>
      <c r="O57" s="460"/>
      <c r="P57" s="460"/>
      <c r="Q57" s="460"/>
      <c r="R57" s="460"/>
      <c r="S57" s="460"/>
      <c r="T57" s="460"/>
      <c r="U57" s="460"/>
      <c r="V57" s="460"/>
      <c r="W57" s="460"/>
      <c r="X57" s="460"/>
      <c r="Y57" s="460"/>
      <c r="Z57" s="460"/>
      <c r="AA57" s="460"/>
      <c r="AB57" s="460"/>
      <c r="AC57" s="460"/>
      <c r="AD57" s="460"/>
      <c r="AE57" s="460"/>
      <c r="AF57" s="460"/>
    </row>
    <row r="58" spans="1:32">
      <c r="D58" s="460" t="s">
        <v>217</v>
      </c>
      <c r="E58" s="460"/>
      <c r="F58" s="460"/>
      <c r="G58" s="460"/>
      <c r="H58" s="460"/>
      <c r="I58" s="460"/>
      <c r="J58" s="460"/>
      <c r="K58" s="460"/>
      <c r="L58" s="460"/>
      <c r="M58" s="460"/>
      <c r="N58" s="460"/>
      <c r="O58" s="460"/>
      <c r="P58" s="460"/>
      <c r="Q58" s="460"/>
      <c r="R58" s="460"/>
      <c r="S58" s="460"/>
      <c r="T58" s="460"/>
      <c r="U58" s="460"/>
      <c r="V58" s="460"/>
      <c r="W58" s="460"/>
      <c r="X58" s="460"/>
      <c r="Y58" s="460"/>
      <c r="Z58" s="460"/>
      <c r="AA58" s="460"/>
      <c r="AB58" s="460"/>
      <c r="AC58" s="460"/>
      <c r="AD58" s="460"/>
      <c r="AE58" s="460"/>
      <c r="AF58" s="460"/>
    </row>
    <row r="59" spans="1:32">
      <c r="D59" s="460" t="s">
        <v>218</v>
      </c>
      <c r="E59" s="460"/>
      <c r="F59" s="460"/>
      <c r="G59" s="460"/>
      <c r="H59" s="460"/>
      <c r="I59" s="460"/>
      <c r="J59" s="460"/>
      <c r="K59" s="460"/>
      <c r="L59" s="460"/>
      <c r="M59" s="460"/>
      <c r="N59" s="460"/>
      <c r="O59" s="460"/>
      <c r="P59" s="460"/>
      <c r="Q59" s="460"/>
      <c r="R59" s="460"/>
      <c r="S59" s="460"/>
      <c r="T59" s="460"/>
      <c r="U59" s="460"/>
      <c r="V59" s="460"/>
      <c r="W59" s="460"/>
      <c r="X59" s="460"/>
      <c r="Y59" s="460"/>
      <c r="Z59" s="460"/>
      <c r="AA59" s="460"/>
      <c r="AB59" s="460"/>
      <c r="AC59" s="460"/>
      <c r="AD59" s="460"/>
      <c r="AE59" s="460"/>
      <c r="AF59" s="460"/>
    </row>
    <row r="60" spans="1:32" ht="14.5">
      <c r="C60" s="467" t="s">
        <v>219</v>
      </c>
      <c r="D60" s="467"/>
      <c r="E60" s="467"/>
      <c r="F60" s="467"/>
      <c r="G60" s="467"/>
      <c r="H60" s="467"/>
      <c r="I60" s="467"/>
      <c r="J60" s="467"/>
      <c r="K60" s="467"/>
      <c r="L60" s="467"/>
      <c r="M60" s="467"/>
      <c r="N60" s="467"/>
      <c r="O60" s="467"/>
      <c r="P60" s="467"/>
      <c r="Q60" s="467"/>
      <c r="R60" s="467"/>
      <c r="S60" s="467"/>
      <c r="T60" s="467"/>
      <c r="U60" s="467"/>
      <c r="V60" s="467"/>
      <c r="W60" s="467"/>
      <c r="X60" s="467"/>
      <c r="Y60" s="467"/>
      <c r="Z60" s="467"/>
      <c r="AA60" s="467"/>
      <c r="AB60" s="467"/>
      <c r="AC60" s="467"/>
      <c r="AD60" s="467"/>
      <c r="AE60" s="467"/>
      <c r="AF60" s="467"/>
    </row>
    <row r="61" spans="1:32">
      <c r="C61" s="141"/>
      <c r="D61" s="141"/>
      <c r="E61" s="141"/>
      <c r="F61" s="141"/>
      <c r="G61" s="141"/>
      <c r="H61" s="460" t="s">
        <v>208</v>
      </c>
      <c r="I61" s="460"/>
      <c r="J61" s="461" t="s">
        <v>220</v>
      </c>
      <c r="K61" s="462"/>
      <c r="L61" s="462"/>
      <c r="M61" s="462"/>
      <c r="N61" s="460" t="s">
        <v>221</v>
      </c>
      <c r="O61" s="460"/>
      <c r="P61" s="460"/>
      <c r="Q61" s="460"/>
      <c r="R61" s="460"/>
      <c r="S61" s="141"/>
      <c r="T61" s="141"/>
      <c r="U61" s="141"/>
      <c r="V61" s="141"/>
      <c r="W61" s="141"/>
      <c r="X61" s="141"/>
      <c r="Y61" s="141"/>
      <c r="Z61" s="141"/>
      <c r="AA61" s="141"/>
      <c r="AB61" s="141"/>
      <c r="AC61" s="141"/>
      <c r="AD61" s="141"/>
      <c r="AE61" s="141"/>
      <c r="AF61" s="141"/>
    </row>
    <row r="62" spans="1:32">
      <c r="C62" s="141"/>
      <c r="D62" s="141"/>
      <c r="E62" s="460" t="s">
        <v>206</v>
      </c>
      <c r="F62" s="460"/>
      <c r="G62" s="460"/>
      <c r="H62" s="463" t="s">
        <v>222</v>
      </c>
      <c r="I62" s="463"/>
      <c r="J62" s="463"/>
      <c r="K62" s="463"/>
      <c r="L62" s="460" t="s">
        <v>223</v>
      </c>
      <c r="M62" s="460"/>
      <c r="N62" s="460"/>
      <c r="O62" s="141"/>
      <c r="P62" s="141"/>
      <c r="Q62" s="141"/>
      <c r="R62" s="141"/>
      <c r="S62" s="141"/>
      <c r="T62" s="141"/>
      <c r="U62" s="141"/>
      <c r="V62" s="141"/>
      <c r="W62" s="141"/>
      <c r="X62" s="141"/>
      <c r="Y62" s="141"/>
      <c r="Z62" s="141"/>
      <c r="AA62" s="141"/>
      <c r="AB62" s="141"/>
      <c r="AC62" s="141"/>
      <c r="AD62" s="141"/>
      <c r="AE62" s="141"/>
      <c r="AF62" s="141"/>
    </row>
    <row r="63" spans="1:32" ht="13.5" thickBot="1">
      <c r="C63" s="141"/>
      <c r="D63" s="141"/>
      <c r="E63" s="141"/>
      <c r="F63" s="141"/>
      <c r="G63" s="142"/>
      <c r="H63" s="464"/>
      <c r="I63" s="464"/>
      <c r="J63" s="464"/>
      <c r="K63" s="464"/>
      <c r="L63" s="465" t="s">
        <v>224</v>
      </c>
      <c r="M63" s="460"/>
      <c r="N63" s="460"/>
      <c r="O63" s="460"/>
      <c r="P63" s="460"/>
      <c r="Q63" s="460"/>
      <c r="R63" s="460"/>
      <c r="S63" s="460"/>
      <c r="T63" s="460"/>
      <c r="U63" s="141"/>
      <c r="V63" s="141"/>
      <c r="W63" s="141"/>
      <c r="X63" s="141"/>
      <c r="Y63" s="141"/>
      <c r="Z63" s="141"/>
      <c r="AA63" s="141"/>
      <c r="AB63" s="141"/>
      <c r="AC63" s="141"/>
      <c r="AD63" s="141"/>
      <c r="AE63" s="141"/>
      <c r="AF63" s="141"/>
    </row>
    <row r="64" spans="1:32" ht="13.5" thickBot="1">
      <c r="C64" s="141"/>
      <c r="D64" s="141"/>
      <c r="E64" s="141"/>
      <c r="F64" s="143"/>
      <c r="G64" s="457" t="s">
        <v>225</v>
      </c>
      <c r="H64" s="458"/>
      <c r="I64" s="458"/>
      <c r="J64" s="458"/>
      <c r="K64" s="458"/>
      <c r="L64" s="459"/>
      <c r="M64" s="144"/>
      <c r="N64" s="141"/>
      <c r="O64" s="141"/>
      <c r="P64" s="141"/>
      <c r="Q64" s="141"/>
      <c r="R64" s="141"/>
      <c r="S64" s="141"/>
      <c r="T64" s="141"/>
      <c r="U64" s="141"/>
      <c r="V64" s="141"/>
      <c r="W64" s="141"/>
      <c r="X64" s="141"/>
      <c r="Y64" s="141"/>
      <c r="Z64" s="141"/>
      <c r="AA64" s="141"/>
      <c r="AB64" s="141"/>
      <c r="AC64" s="141"/>
      <c r="AD64" s="141"/>
      <c r="AE64" s="141"/>
      <c r="AF64" s="141"/>
    </row>
    <row r="71" spans="3:23">
      <c r="C71"/>
      <c r="D71"/>
      <c r="E71"/>
      <c r="F71"/>
      <c r="G71"/>
      <c r="H71"/>
      <c r="I71"/>
      <c r="J71"/>
      <c r="K71"/>
      <c r="L71"/>
      <c r="M71"/>
      <c r="N71"/>
      <c r="O71"/>
      <c r="P71"/>
      <c r="Q71"/>
      <c r="R71"/>
      <c r="S71"/>
      <c r="T71"/>
      <c r="U71"/>
      <c r="V71"/>
      <c r="W71"/>
    </row>
    <row r="72" spans="3:23">
      <c r="C72" t="s">
        <v>122</v>
      </c>
      <c r="D72" t="s">
        <v>242</v>
      </c>
      <c r="E72"/>
      <c r="F72"/>
      <c r="G72"/>
      <c r="H72"/>
      <c r="I72"/>
      <c r="J72"/>
      <c r="K72"/>
      <c r="L72"/>
      <c r="M72"/>
      <c r="N72"/>
      <c r="O72" t="s">
        <v>244</v>
      </c>
      <c r="P72"/>
      <c r="Q72"/>
      <c r="R72"/>
      <c r="S72"/>
      <c r="T72"/>
      <c r="U72"/>
      <c r="V72"/>
      <c r="W72"/>
    </row>
    <row r="73" spans="3:23">
      <c r="C73" t="s">
        <v>243</v>
      </c>
      <c r="D73" t="s">
        <v>248</v>
      </c>
      <c r="E73"/>
      <c r="F73"/>
      <c r="G73"/>
      <c r="H73"/>
      <c r="I73"/>
      <c r="J73"/>
      <c r="K73"/>
      <c r="L73"/>
      <c r="M73"/>
      <c r="N73"/>
      <c r="O73" t="s">
        <v>245</v>
      </c>
      <c r="P73"/>
      <c r="Q73"/>
      <c r="R73"/>
      <c r="S73"/>
      <c r="T73"/>
      <c r="U73"/>
      <c r="V73"/>
      <c r="W73"/>
    </row>
    <row r="74" spans="3:23">
      <c r="C74" t="s">
        <v>249</v>
      </c>
      <c r="D74" t="s">
        <v>250</v>
      </c>
      <c r="E74"/>
      <c r="F74"/>
      <c r="G74"/>
      <c r="H74"/>
      <c r="I74"/>
      <c r="J74"/>
      <c r="K74"/>
      <c r="L74"/>
      <c r="M74"/>
      <c r="N74"/>
      <c r="O74" t="s">
        <v>246</v>
      </c>
      <c r="P74" t="s">
        <v>247</v>
      </c>
      <c r="Q74"/>
      <c r="R74"/>
      <c r="S74"/>
      <c r="T74"/>
      <c r="U74"/>
      <c r="V74"/>
      <c r="W74"/>
    </row>
    <row r="75" spans="3:23">
      <c r="C75" t="s">
        <v>251</v>
      </c>
      <c r="D75"/>
      <c r="E75"/>
      <c r="F75"/>
      <c r="G75"/>
      <c r="H75"/>
      <c r="I75"/>
      <c r="J75"/>
      <c r="K75"/>
      <c r="L75"/>
      <c r="M75"/>
      <c r="N75"/>
      <c r="O75"/>
      <c r="P75"/>
      <c r="Q75"/>
      <c r="R75"/>
      <c r="S75"/>
      <c r="T75"/>
      <c r="U75"/>
      <c r="V75"/>
      <c r="W75"/>
    </row>
    <row r="76" spans="3:23">
      <c r="C76" t="s">
        <v>252</v>
      </c>
      <c r="D76"/>
      <c r="E76"/>
      <c r="F76"/>
      <c r="G76"/>
      <c r="H76"/>
      <c r="I76"/>
      <c r="J76"/>
      <c r="K76"/>
      <c r="L76"/>
      <c r="M76"/>
      <c r="N76"/>
      <c r="O76"/>
      <c r="P76"/>
      <c r="Q76"/>
      <c r="R76"/>
      <c r="S76"/>
      <c r="T76"/>
      <c r="U76"/>
      <c r="V76"/>
      <c r="W76"/>
    </row>
    <row r="77" spans="3:23">
      <c r="C77" t="s">
        <v>253</v>
      </c>
      <c r="D77"/>
      <c r="E77"/>
      <c r="F77"/>
      <c r="G77"/>
      <c r="H77"/>
      <c r="I77"/>
      <c r="J77"/>
      <c r="K77"/>
      <c r="L77"/>
      <c r="M77"/>
      <c r="N77"/>
      <c r="O77"/>
      <c r="P77"/>
      <c r="Q77"/>
      <c r="R77"/>
      <c r="S77"/>
      <c r="T77"/>
      <c r="U77"/>
      <c r="V77"/>
      <c r="W77"/>
    </row>
    <row r="78" spans="3:23">
      <c r="C78" t="s">
        <v>254</v>
      </c>
      <c r="D78"/>
      <c r="E78"/>
      <c r="F78"/>
      <c r="G78"/>
      <c r="H78"/>
      <c r="I78"/>
      <c r="J78"/>
      <c r="K78"/>
      <c r="L78"/>
      <c r="M78"/>
      <c r="N78"/>
      <c r="O78"/>
      <c r="P78"/>
      <c r="Q78"/>
      <c r="R78"/>
      <c r="S78"/>
      <c r="T78"/>
      <c r="U78"/>
      <c r="V78"/>
      <c r="W78"/>
    </row>
    <row r="79" spans="3:23">
      <c r="C79" t="s">
        <v>204</v>
      </c>
      <c r="D79"/>
      <c r="E79"/>
      <c r="F79"/>
      <c r="G79"/>
      <c r="H79"/>
      <c r="I79"/>
      <c r="J79"/>
      <c r="K79"/>
      <c r="L79"/>
      <c r="M79"/>
      <c r="N79"/>
      <c r="O79"/>
      <c r="P79"/>
      <c r="Q79"/>
      <c r="R79"/>
      <c r="S79"/>
      <c r="T79"/>
      <c r="U79"/>
      <c r="V79"/>
      <c r="W79"/>
    </row>
    <row r="80" spans="3:23">
      <c r="C80"/>
      <c r="D80"/>
      <c r="E80"/>
      <c r="F80"/>
      <c r="G80"/>
      <c r="H80"/>
      <c r="I80"/>
      <c r="J80"/>
      <c r="K80" t="s">
        <v>1991</v>
      </c>
      <c r="L80"/>
      <c r="M80"/>
      <c r="N80"/>
      <c r="O80"/>
      <c r="P80"/>
      <c r="Q80"/>
      <c r="R80"/>
      <c r="S80"/>
      <c r="T80"/>
      <c r="U80"/>
      <c r="V80"/>
      <c r="W80"/>
    </row>
    <row r="81" spans="3:23">
      <c r="C81"/>
      <c r="D81"/>
      <c r="E81"/>
      <c r="F81"/>
      <c r="G81"/>
      <c r="H81"/>
      <c r="I81"/>
      <c r="J81"/>
      <c r="K81" t="s">
        <v>1989</v>
      </c>
      <c r="L81"/>
      <c r="M81"/>
      <c r="N81"/>
      <c r="O81"/>
      <c r="P81"/>
      <c r="Q81"/>
      <c r="R81"/>
      <c r="S81"/>
      <c r="T81"/>
      <c r="U81"/>
      <c r="V81"/>
      <c r="W81"/>
    </row>
    <row r="82" spans="3:23">
      <c r="C82"/>
      <c r="D82"/>
      <c r="E82"/>
      <c r="F82"/>
      <c r="G82"/>
      <c r="H82"/>
      <c r="I82"/>
      <c r="J82"/>
      <c r="K82" t="s">
        <v>1957</v>
      </c>
      <c r="L82"/>
      <c r="M82"/>
      <c r="N82"/>
      <c r="O82"/>
      <c r="P82"/>
      <c r="Q82"/>
      <c r="R82"/>
      <c r="S82"/>
      <c r="T82"/>
      <c r="U82"/>
      <c r="V82"/>
      <c r="W82"/>
    </row>
    <row r="83" spans="3:23">
      <c r="K83" s="43" t="s">
        <v>1990</v>
      </c>
    </row>
  </sheetData>
  <mergeCells count="109">
    <mergeCell ref="A44:B45"/>
    <mergeCell ref="AC43:AF43"/>
    <mergeCell ref="A43:B43"/>
    <mergeCell ref="A46:B46"/>
    <mergeCell ref="A47:B47"/>
    <mergeCell ref="H49:I49"/>
    <mergeCell ref="I50:Z50"/>
    <mergeCell ref="C46:D46"/>
    <mergeCell ref="E46:F46"/>
    <mergeCell ref="G46:H46"/>
    <mergeCell ref="I46:J46"/>
    <mergeCell ref="K46:L46"/>
    <mergeCell ref="S47:S48"/>
    <mergeCell ref="G64:L64"/>
    <mergeCell ref="H61:I61"/>
    <mergeCell ref="J61:M61"/>
    <mergeCell ref="N61:R61"/>
    <mergeCell ref="E62:G62"/>
    <mergeCell ref="H62:K63"/>
    <mergeCell ref="L62:N62"/>
    <mergeCell ref="L63:T63"/>
    <mergeCell ref="A48:B48"/>
    <mergeCell ref="A49:B49"/>
    <mergeCell ref="A50:B50"/>
    <mergeCell ref="C60:AF60"/>
    <mergeCell ref="AA51:AD51"/>
    <mergeCell ref="AE51:AF51"/>
    <mergeCell ref="E52:T52"/>
    <mergeCell ref="C53:V53"/>
    <mergeCell ref="W53:AB53"/>
    <mergeCell ref="C54:P54"/>
    <mergeCell ref="Q54:V54"/>
    <mergeCell ref="E55:S55"/>
    <mergeCell ref="E56:AF56"/>
    <mergeCell ref="C57:AF57"/>
    <mergeCell ref="D58:AF58"/>
    <mergeCell ref="D59:AF59"/>
    <mergeCell ref="H51:J51"/>
    <mergeCell ref="M51:N51"/>
    <mergeCell ref="S51:T51"/>
    <mergeCell ref="Y51:Z51"/>
    <mergeCell ref="AA46:AB46"/>
    <mergeCell ref="AC46:AD46"/>
    <mergeCell ref="AE46:AF46"/>
    <mergeCell ref="G47:H47"/>
    <mergeCell ref="N47:N48"/>
    <mergeCell ref="E48:G48"/>
    <mergeCell ref="H48:I48"/>
    <mergeCell ref="O46:P46"/>
    <mergeCell ref="Q46:R46"/>
    <mergeCell ref="S46:T46"/>
    <mergeCell ref="U46:V46"/>
    <mergeCell ref="W46:X46"/>
    <mergeCell ref="Y46:Z46"/>
    <mergeCell ref="M46:N46"/>
    <mergeCell ref="C42:AF42"/>
    <mergeCell ref="C44:H45"/>
    <mergeCell ref="I44:N45"/>
    <mergeCell ref="O44:T45"/>
    <mergeCell ref="U44:Z45"/>
    <mergeCell ref="AA44:AF45"/>
    <mergeCell ref="E43:J43"/>
    <mergeCell ref="K43:P43"/>
    <mergeCell ref="Q43:V43"/>
    <mergeCell ref="W43:AB43"/>
    <mergeCell ref="C43:D43"/>
    <mergeCell ref="C5:D5"/>
    <mergeCell ref="C6:D6"/>
    <mergeCell ref="C7:D7"/>
    <mergeCell ref="C8:D8"/>
    <mergeCell ref="C9:D9"/>
    <mergeCell ref="E1:AC1"/>
    <mergeCell ref="E2:I2"/>
    <mergeCell ref="J2:U2"/>
    <mergeCell ref="V2:AC2"/>
    <mergeCell ref="C4:D4"/>
    <mergeCell ref="C16:D16"/>
    <mergeCell ref="C17:D17"/>
    <mergeCell ref="C18:D18"/>
    <mergeCell ref="C19:D19"/>
    <mergeCell ref="C10:D10"/>
    <mergeCell ref="C11:D11"/>
    <mergeCell ref="C12:D12"/>
    <mergeCell ref="C13:D13"/>
    <mergeCell ref="C14:D14"/>
    <mergeCell ref="C40:D40"/>
    <mergeCell ref="C1:D1"/>
    <mergeCell ref="C2:D3"/>
    <mergeCell ref="C35:D35"/>
    <mergeCell ref="C36:D36"/>
    <mergeCell ref="C37:D37"/>
    <mergeCell ref="C38:D38"/>
    <mergeCell ref="C39:D39"/>
    <mergeCell ref="C30:D30"/>
    <mergeCell ref="C31:D31"/>
    <mergeCell ref="C32:D32"/>
    <mergeCell ref="C33:D33"/>
    <mergeCell ref="C34:D34"/>
    <mergeCell ref="C25:D25"/>
    <mergeCell ref="C26:D26"/>
    <mergeCell ref="C27:D27"/>
    <mergeCell ref="C28:D28"/>
    <mergeCell ref="C29:D29"/>
    <mergeCell ref="C20:D20"/>
    <mergeCell ref="C21:D21"/>
    <mergeCell ref="C22:D22"/>
    <mergeCell ref="C23:D23"/>
    <mergeCell ref="C24:D24"/>
    <mergeCell ref="C15:D15"/>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5" tint="0.79998168889431442"/>
    <pageSetUpPr fitToPage="1"/>
  </sheetPr>
  <dimension ref="B1:K37"/>
  <sheetViews>
    <sheetView showGridLines="0" topLeftCell="A2" zoomScale="80" zoomScaleNormal="80" workbookViewId="0">
      <pane xSplit="2" ySplit="6" topLeftCell="C8" activePane="bottomRight" state="frozen"/>
      <selection activeCell="A2" sqref="A2"/>
      <selection pane="topRight" activeCell="C2" sqref="C2"/>
      <selection pane="bottomLeft" activeCell="A8" sqref="A8"/>
      <selection pane="bottomRight" activeCell="C27" sqref="C27"/>
    </sheetView>
  </sheetViews>
  <sheetFormatPr defaultColWidth="10.09765625" defaultRowHeight="31.5" customHeight="1"/>
  <cols>
    <col min="1" max="1" width="3.8984375" style="38" customWidth="1"/>
    <col min="2" max="2" width="25" style="38" customWidth="1"/>
    <col min="3" max="3" width="34.8984375" style="38" customWidth="1"/>
    <col min="4" max="4" width="65.3984375" style="38" customWidth="1"/>
    <col min="5" max="5" width="13" style="39" customWidth="1"/>
    <col min="6" max="6" width="17" style="40" customWidth="1"/>
    <col min="7" max="7" width="12.69921875" style="38" customWidth="1"/>
    <col min="8" max="8" width="32.09765625" style="41" customWidth="1"/>
    <col min="9" max="10" width="10.09765625" style="38"/>
    <col min="11" max="11" width="102.69921875" style="38" bestFit="1" customWidth="1"/>
    <col min="12" max="16384" width="10.09765625" style="38"/>
  </cols>
  <sheetData>
    <row r="1" spans="2:11" s="32" customFormat="1" ht="14.5">
      <c r="B1" s="42"/>
      <c r="C1" s="43"/>
      <c r="D1" s="43"/>
      <c r="E1" s="44"/>
      <c r="F1" s="45"/>
      <c r="G1" s="43"/>
      <c r="H1" s="46"/>
    </row>
    <row r="2" spans="2:11" s="32" customFormat="1" ht="3.75" customHeight="1">
      <c r="B2" s="47"/>
      <c r="C2" s="48"/>
      <c r="D2" s="49"/>
      <c r="E2" s="50"/>
      <c r="F2" s="51"/>
      <c r="G2" s="49"/>
      <c r="H2" s="52"/>
    </row>
    <row r="3" spans="2:11" s="32" customFormat="1" ht="23.25" customHeight="1">
      <c r="B3" s="42" t="s">
        <v>163</v>
      </c>
      <c r="C3" s="475" t="s">
        <v>153</v>
      </c>
      <c r="D3" s="475"/>
      <c r="E3" s="44"/>
      <c r="F3" s="45"/>
      <c r="G3" s="43"/>
      <c r="H3" s="46"/>
    </row>
    <row r="4" spans="2:11" s="32" customFormat="1" ht="23.5">
      <c r="B4" s="33">
        <v>44317</v>
      </c>
      <c r="C4" s="475"/>
      <c r="D4" s="475"/>
      <c r="E4" s="44"/>
      <c r="F4" s="45"/>
      <c r="G4" s="43"/>
      <c r="H4" s="46"/>
    </row>
    <row r="5" spans="2:11" s="32" customFormat="1" ht="15" thickBot="1">
      <c r="B5" s="42"/>
      <c r="C5" s="53"/>
      <c r="D5" s="53"/>
      <c r="E5" s="54"/>
      <c r="F5" s="55"/>
      <c r="G5" s="53"/>
      <c r="H5" s="56"/>
    </row>
    <row r="6" spans="2:11" s="32" customFormat="1" ht="22.5" customHeight="1">
      <c r="B6" s="42"/>
      <c r="C6" s="34" t="s">
        <v>155</v>
      </c>
      <c r="D6" s="34" t="s">
        <v>156</v>
      </c>
      <c r="E6" s="35"/>
      <c r="F6" s="36"/>
      <c r="G6" s="34"/>
      <c r="H6" s="37"/>
    </row>
    <row r="7" spans="2:11" s="32" customFormat="1" ht="31.5" customHeight="1">
      <c r="B7" s="42"/>
      <c r="C7" s="72" t="s">
        <v>164</v>
      </c>
      <c r="D7" s="73"/>
      <c r="E7" s="44"/>
      <c r="F7" s="45"/>
      <c r="G7" s="43"/>
      <c r="H7" s="46"/>
    </row>
    <row r="8" spans="2:11" s="32" customFormat="1" ht="31.5" customHeight="1">
      <c r="B8" s="42"/>
      <c r="C8" s="67" t="s">
        <v>236</v>
      </c>
      <c r="D8" s="43"/>
      <c r="E8" s="44"/>
      <c r="F8" s="45"/>
      <c r="G8" s="43"/>
      <c r="H8" s="46"/>
      <c r="K8" s="38"/>
    </row>
    <row r="9" spans="2:11" ht="28.5" customHeight="1">
      <c r="B9" s="12"/>
      <c r="C9" s="57" t="s">
        <v>157</v>
      </c>
      <c r="D9" s="57" t="s">
        <v>158</v>
      </c>
      <c r="E9" s="57" t="s">
        <v>159</v>
      </c>
      <c r="F9" s="58" t="s">
        <v>160</v>
      </c>
      <c r="G9" s="57" t="s">
        <v>161</v>
      </c>
      <c r="H9" s="59" t="s">
        <v>129</v>
      </c>
    </row>
    <row r="10" spans="2:11" ht="31.5" customHeight="1">
      <c r="B10" s="12"/>
      <c r="C10" s="30" t="s">
        <v>150</v>
      </c>
      <c r="D10" s="64"/>
      <c r="E10" s="65"/>
      <c r="F10" s="66"/>
      <c r="G10" s="63" t="s">
        <v>151</v>
      </c>
      <c r="H10" s="64"/>
    </row>
    <row r="11" spans="2:11" ht="31.5" customHeight="1">
      <c r="B11" s="12"/>
      <c r="C11" s="30" t="s">
        <v>122</v>
      </c>
      <c r="D11" s="64"/>
      <c r="E11" s="65"/>
      <c r="F11" s="66"/>
      <c r="G11" s="63" t="s">
        <v>162</v>
      </c>
      <c r="H11" s="64"/>
    </row>
    <row r="12" spans="2:11" ht="31.5" customHeight="1">
      <c r="B12" s="12"/>
      <c r="C12" s="30" t="s">
        <v>319</v>
      </c>
      <c r="D12" s="64"/>
      <c r="E12" s="65"/>
      <c r="F12" s="66"/>
      <c r="G12" s="62" t="s">
        <v>130</v>
      </c>
      <c r="H12" s="64"/>
    </row>
    <row r="13" spans="2:11" ht="31.5" customHeight="1">
      <c r="B13" s="12"/>
      <c r="C13" s="30" t="s">
        <v>320</v>
      </c>
      <c r="D13" s="64"/>
      <c r="E13" s="65"/>
      <c r="F13" s="66"/>
      <c r="G13" s="63" t="s">
        <v>162</v>
      </c>
      <c r="H13" s="64"/>
    </row>
    <row r="14" spans="2:11" ht="31.5" customHeight="1">
      <c r="B14" s="12"/>
      <c r="C14" s="30" t="s">
        <v>321</v>
      </c>
      <c r="D14" s="64"/>
      <c r="E14" s="65"/>
      <c r="F14" s="66"/>
      <c r="G14" s="63"/>
      <c r="H14" s="64"/>
    </row>
    <row r="15" spans="2:11" ht="31.5" customHeight="1">
      <c r="B15" s="12"/>
      <c r="C15" s="30"/>
      <c r="D15" s="64"/>
      <c r="E15" s="65"/>
      <c r="F15" s="66"/>
      <c r="G15" s="63"/>
      <c r="H15" s="64"/>
    </row>
    <row r="16" spans="2:11" ht="31.5" customHeight="1">
      <c r="B16" s="12"/>
      <c r="C16" s="30"/>
      <c r="D16" s="64"/>
      <c r="E16" s="65"/>
      <c r="F16" s="66"/>
      <c r="G16" s="63"/>
      <c r="H16" s="64"/>
    </row>
    <row r="17" spans="3:8" ht="31.5" customHeight="1">
      <c r="C17" s="68" t="s">
        <v>154</v>
      </c>
      <c r="D17" s="60" t="s">
        <v>341</v>
      </c>
      <c r="E17" s="31"/>
      <c r="F17" s="61"/>
      <c r="G17" s="63"/>
      <c r="H17" s="60"/>
    </row>
    <row r="18" spans="3:8" ht="31.5" customHeight="1">
      <c r="C18" s="57" t="s">
        <v>157</v>
      </c>
      <c r="D18" s="57" t="s">
        <v>158</v>
      </c>
      <c r="E18" s="57" t="s">
        <v>159</v>
      </c>
      <c r="F18" s="58" t="s">
        <v>160</v>
      </c>
      <c r="G18" s="57" t="s">
        <v>161</v>
      </c>
      <c r="H18" s="59" t="s">
        <v>129</v>
      </c>
    </row>
    <row r="19" spans="3:8" ht="31.5" customHeight="1">
      <c r="C19" s="30" t="s">
        <v>322</v>
      </c>
      <c r="D19" s="71" t="s">
        <v>323</v>
      </c>
      <c r="E19" s="65"/>
      <c r="F19" s="66"/>
      <c r="G19" s="62"/>
      <c r="H19" s="64"/>
    </row>
    <row r="20" spans="3:8" ht="31.5" customHeight="1">
      <c r="C20" s="30" t="s">
        <v>344</v>
      </c>
      <c r="D20" s="71" t="s">
        <v>345</v>
      </c>
      <c r="E20" s="65"/>
      <c r="F20" s="66"/>
      <c r="G20" s="62"/>
      <c r="H20" s="64"/>
    </row>
    <row r="21" spans="3:8" ht="31.5" customHeight="1">
      <c r="C21" s="30" t="s">
        <v>1917</v>
      </c>
      <c r="D21" s="71"/>
      <c r="E21" s="65"/>
      <c r="F21" s="66"/>
      <c r="G21" s="62"/>
      <c r="H21" s="64"/>
    </row>
    <row r="22" spans="3:8" ht="31.5" customHeight="1">
      <c r="C22" s="30" t="s">
        <v>1918</v>
      </c>
      <c r="D22" s="71"/>
      <c r="E22" s="65"/>
      <c r="F22" s="66"/>
      <c r="G22" s="62"/>
      <c r="H22" s="64"/>
    </row>
    <row r="23" spans="3:8" ht="31.5" customHeight="1">
      <c r="C23" s="30" t="s">
        <v>1923</v>
      </c>
      <c r="D23" s="71"/>
      <c r="E23" s="65"/>
      <c r="F23" s="66"/>
      <c r="G23" s="62"/>
      <c r="H23" s="64"/>
    </row>
    <row r="24" spans="3:8" ht="31.5" customHeight="1">
      <c r="C24" s="356" t="s">
        <v>1924</v>
      </c>
      <c r="D24" s="71"/>
      <c r="E24" s="65"/>
      <c r="F24" s="66"/>
      <c r="G24" s="62"/>
      <c r="H24" s="64"/>
    </row>
    <row r="25" spans="3:8" ht="31.5" customHeight="1">
      <c r="C25" s="356" t="s">
        <v>1925</v>
      </c>
      <c r="D25" s="71"/>
      <c r="E25" s="65"/>
      <c r="F25" s="66"/>
      <c r="G25" s="62"/>
      <c r="H25" s="64"/>
    </row>
    <row r="26" spans="3:8" ht="31.5" customHeight="1">
      <c r="C26" s="356" t="s">
        <v>1926</v>
      </c>
      <c r="D26" s="71"/>
      <c r="E26" s="65"/>
      <c r="F26" s="66"/>
      <c r="G26" s="62"/>
      <c r="H26" s="64"/>
    </row>
    <row r="27" spans="3:8" ht="31.5" customHeight="1">
      <c r="C27" s="356"/>
      <c r="D27" s="71"/>
      <c r="E27" s="65"/>
      <c r="F27" s="66"/>
      <c r="G27" s="62"/>
      <c r="H27" s="64"/>
    </row>
    <row r="28" spans="3:8" ht="31.5" customHeight="1">
      <c r="C28" s="68" t="s">
        <v>300</v>
      </c>
      <c r="D28" s="60" t="s">
        <v>342</v>
      </c>
      <c r="E28" s="31"/>
      <c r="F28" s="61"/>
      <c r="G28" s="12"/>
      <c r="H28" s="60"/>
    </row>
    <row r="29" spans="3:8" ht="31.5" customHeight="1">
      <c r="C29" s="57" t="s">
        <v>157</v>
      </c>
      <c r="D29" s="57" t="s">
        <v>158</v>
      </c>
      <c r="E29" s="57" t="s">
        <v>159</v>
      </c>
      <c r="F29" s="58" t="s">
        <v>160</v>
      </c>
      <c r="G29" s="57" t="s">
        <v>161</v>
      </c>
      <c r="H29" s="59" t="s">
        <v>129</v>
      </c>
    </row>
    <row r="30" spans="3:8" ht="31.5" customHeight="1">
      <c r="C30" s="30" t="s">
        <v>324</v>
      </c>
      <c r="D30" s="71"/>
      <c r="E30" s="65"/>
      <c r="F30" s="66"/>
      <c r="H30" s="64"/>
    </row>
    <row r="31" spans="3:8" ht="31.5" customHeight="1">
      <c r="C31" s="30" t="s">
        <v>343</v>
      </c>
      <c r="D31" s="71"/>
      <c r="E31" s="65"/>
      <c r="F31" s="66"/>
      <c r="G31" s="63"/>
      <c r="H31" s="64"/>
    </row>
    <row r="32" spans="3:8" ht="31.5" customHeight="1">
      <c r="C32" s="356" t="s">
        <v>1922</v>
      </c>
      <c r="D32" s="71"/>
      <c r="E32" s="65"/>
      <c r="F32" s="66"/>
      <c r="G32" s="63"/>
      <c r="H32" s="64"/>
    </row>
    <row r="33" spans="3:8" ht="31.5" customHeight="1">
      <c r="C33" s="356"/>
      <c r="D33" s="71"/>
      <c r="E33" s="65"/>
      <c r="F33" s="66"/>
      <c r="G33" s="63"/>
      <c r="H33" s="64"/>
    </row>
    <row r="34" spans="3:8" ht="31.5" customHeight="1">
      <c r="C34" s="68" t="s">
        <v>299</v>
      </c>
      <c r="D34" s="60"/>
      <c r="E34" s="156"/>
      <c r="F34" s="61"/>
      <c r="G34" s="12"/>
      <c r="H34" s="60"/>
    </row>
    <row r="35" spans="3:8" ht="31.5" customHeight="1">
      <c r="C35" s="57" t="s">
        <v>157</v>
      </c>
      <c r="D35" s="57" t="s">
        <v>158</v>
      </c>
      <c r="E35" s="57" t="s">
        <v>159</v>
      </c>
      <c r="F35" s="58" t="s">
        <v>160</v>
      </c>
      <c r="G35" s="57" t="s">
        <v>161</v>
      </c>
      <c r="H35" s="59" t="s">
        <v>129</v>
      </c>
    </row>
    <row r="36" spans="3:8" ht="31.5" customHeight="1">
      <c r="C36" s="30" t="s">
        <v>325</v>
      </c>
      <c r="D36" s="71"/>
      <c r="E36" s="65"/>
      <c r="F36" s="66"/>
      <c r="G36" s="63"/>
      <c r="H36" s="64"/>
    </row>
    <row r="37" spans="3:8" ht="31.5" customHeight="1">
      <c r="C37" s="30" t="s">
        <v>346</v>
      </c>
      <c r="D37" s="41"/>
    </row>
  </sheetData>
  <mergeCells count="1">
    <mergeCell ref="C3:D4"/>
  </mergeCells>
  <phoneticPr fontId="86" type="noConversion"/>
  <conditionalFormatting sqref="G31:G33 G11">
    <cfRule type="expression" dxfId="281" priority="64">
      <formula>G11="Not Started"</formula>
    </cfRule>
    <cfRule type="expression" dxfId="280" priority="65">
      <formula>G11="In Progress"</formula>
    </cfRule>
    <cfRule type="expression" dxfId="279" priority="66">
      <formula>G11="Complete"</formula>
    </cfRule>
  </conditionalFormatting>
  <conditionalFormatting sqref="G10:G11">
    <cfRule type="expression" dxfId="278" priority="79">
      <formula>G10="Not Started"</formula>
    </cfRule>
    <cfRule type="expression" dxfId="277" priority="80">
      <formula>G10="In Progress"</formula>
    </cfRule>
    <cfRule type="expression" dxfId="276" priority="81">
      <formula>G10="Complete"</formula>
    </cfRule>
  </conditionalFormatting>
  <conditionalFormatting sqref="G28">
    <cfRule type="expression" dxfId="275" priority="70">
      <formula>G28="Not Started"</formula>
    </cfRule>
    <cfRule type="expression" dxfId="274" priority="71">
      <formula>G28="In Progress"</formula>
    </cfRule>
    <cfRule type="expression" dxfId="273" priority="72">
      <formula>G28="Complete"</formula>
    </cfRule>
  </conditionalFormatting>
  <conditionalFormatting sqref="G12">
    <cfRule type="expression" dxfId="272" priority="55">
      <formula>G12="Not Started"</formula>
    </cfRule>
    <cfRule type="expression" dxfId="271" priority="56">
      <formula>G12="In Progress"</formula>
    </cfRule>
    <cfRule type="expression" dxfId="270" priority="57">
      <formula>G12="Complete"</formula>
    </cfRule>
  </conditionalFormatting>
  <conditionalFormatting sqref="G36:G37">
    <cfRule type="expression" dxfId="269" priority="43">
      <formula>G36="Not Started"</formula>
    </cfRule>
    <cfRule type="expression" dxfId="268" priority="44">
      <formula>G36="In Progress"</formula>
    </cfRule>
    <cfRule type="expression" dxfId="267" priority="45">
      <formula>G36="Complete"</formula>
    </cfRule>
  </conditionalFormatting>
  <conditionalFormatting sqref="G34">
    <cfRule type="expression" dxfId="266" priority="52">
      <formula>G34="Not Started"</formula>
    </cfRule>
    <cfRule type="expression" dxfId="265" priority="53">
      <formula>G34="In Progress"</formula>
    </cfRule>
    <cfRule type="expression" dxfId="264" priority="54">
      <formula>G34="Complete"</formula>
    </cfRule>
  </conditionalFormatting>
  <conditionalFormatting sqref="G19:G27">
    <cfRule type="expression" dxfId="263" priority="37">
      <formula>G19="Not Started"</formula>
    </cfRule>
    <cfRule type="expression" dxfId="262" priority="38">
      <formula>G19="In Progress"</formula>
    </cfRule>
    <cfRule type="expression" dxfId="261" priority="39">
      <formula>G19="Complete"</formula>
    </cfRule>
  </conditionalFormatting>
  <conditionalFormatting sqref="G13:G17">
    <cfRule type="expression" dxfId="260" priority="10">
      <formula>G13="Not Started"</formula>
    </cfRule>
    <cfRule type="expression" dxfId="259" priority="11">
      <formula>G13="In Progress"</formula>
    </cfRule>
    <cfRule type="expression" dxfId="258" priority="12">
      <formula>G13="Complete"</formula>
    </cfRule>
  </conditionalFormatting>
  <conditionalFormatting sqref="G13:G17">
    <cfRule type="expression" dxfId="257" priority="13">
      <formula>G13="Not Started"</formula>
    </cfRule>
    <cfRule type="expression" dxfId="256" priority="14">
      <formula>G13="In Progress"</formula>
    </cfRule>
    <cfRule type="expression" dxfId="255" priority="15">
      <formula>G13="Complete"</formula>
    </cfRule>
  </conditionalFormatting>
  <hyperlinks>
    <hyperlink ref="D19" r:id="rId1" xr:uid="{CCE72471-1A65-4980-8FDD-D1C7ACE35226}"/>
  </hyperlinks>
  <printOptions horizontalCentered="1"/>
  <pageMargins left="0.7" right="0.7" top="0.75" bottom="0.75" header="0.3" footer="0.3"/>
  <pageSetup scale="41" fitToHeight="0" orientation="landscape" r:id="rId2"/>
  <headerFooter differentFirst="1">
    <oddFooter>Page &amp;P of &amp;N</oddFooter>
  </headerFooter>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theme="9" tint="0.39997558519241921"/>
    <pageSetUpPr autoPageBreaks="0" fitToPage="1"/>
  </sheetPr>
  <dimension ref="B1:AC148"/>
  <sheetViews>
    <sheetView showGridLines="0" zoomScale="70" zoomScaleNormal="70" workbookViewId="0">
      <selection activeCell="E18" sqref="E18"/>
    </sheetView>
  </sheetViews>
  <sheetFormatPr defaultColWidth="9.09765625" defaultRowHeight="13"/>
  <cols>
    <col min="1" max="1" width="3.09765625" style="21" customWidth="1"/>
    <col min="2" max="2" width="23.69921875" style="21" customWidth="1"/>
    <col min="3" max="3" width="14.59765625" style="21" customWidth="1"/>
    <col min="4" max="4" width="95.69921875" style="21" customWidth="1"/>
    <col min="5" max="5" width="28.09765625" style="21" customWidth="1"/>
    <col min="6" max="6" width="16" style="21" bestFit="1" customWidth="1"/>
    <col min="7" max="7" width="17.09765625" style="21" bestFit="1" customWidth="1"/>
    <col min="8" max="8" width="17.296875" style="21" customWidth="1"/>
    <col min="9" max="9" width="12.8984375" style="21" customWidth="1"/>
    <col min="10" max="17" width="9.09765625" style="21"/>
    <col min="18" max="20" width="6.296875" style="21" customWidth="1"/>
    <col min="21" max="16384" width="9.09765625" style="21"/>
  </cols>
  <sheetData>
    <row r="1" spans="2:29" s="19" customFormat="1" ht="14.5">
      <c r="N1" s="22"/>
      <c r="O1" s="22"/>
      <c r="P1" s="22"/>
      <c r="Q1" s="22"/>
      <c r="R1" s="22"/>
      <c r="S1" s="22"/>
      <c r="T1" s="22"/>
      <c r="U1" s="22"/>
      <c r="V1" s="22"/>
    </row>
    <row r="2" spans="2:29" s="19" customFormat="1" ht="31.5" thickBot="1">
      <c r="B2" s="20" t="s">
        <v>338</v>
      </c>
      <c r="C2" s="20"/>
      <c r="D2" s="20"/>
      <c r="E2" s="20"/>
      <c r="F2" s="20"/>
      <c r="G2" s="20"/>
      <c r="H2" s="20"/>
      <c r="I2" s="20"/>
    </row>
    <row r="3" spans="2:29" ht="13.5" thickTop="1">
      <c r="B3" s="488" t="s">
        <v>1911</v>
      </c>
      <c r="C3" s="488"/>
      <c r="D3" s="486" t="str" cm="1">
        <f t="array" ref="D3">LOOKUP(2,1/(D:D&lt;&gt;""),D:D)</f>
        <v>Crime and Punishment</v>
      </c>
      <c r="E3" s="488" t="s">
        <v>1912</v>
      </c>
      <c r="F3" s="486" t="str" cm="1">
        <f t="array" ref="F3">LOOKUP(2,1/(C:C&lt;&gt;""),C:C)</f>
        <v>Not Started</v>
      </c>
      <c r="G3" s="486"/>
    </row>
    <row r="4" spans="2:29" s="22" customFormat="1" ht="15" customHeight="1">
      <c r="B4" s="489"/>
      <c r="C4" s="489"/>
      <c r="D4" s="487"/>
      <c r="E4" s="489"/>
      <c r="F4" s="487"/>
      <c r="G4" s="487"/>
    </row>
    <row r="5" spans="2:29" s="23" customFormat="1" ht="45.75" customHeight="1">
      <c r="B5" s="27" t="s">
        <v>340</v>
      </c>
      <c r="C5" s="27" t="s">
        <v>161</v>
      </c>
      <c r="D5" s="24" t="s">
        <v>227</v>
      </c>
      <c r="E5" s="25" t="s">
        <v>1904</v>
      </c>
      <c r="F5" s="25" t="s">
        <v>163</v>
      </c>
      <c r="G5" s="25" t="s">
        <v>339</v>
      </c>
      <c r="H5" s="25" t="s">
        <v>352</v>
      </c>
      <c r="I5" s="199" t="s">
        <v>353</v>
      </c>
      <c r="J5" s="27"/>
      <c r="K5" s="477" t="s">
        <v>241</v>
      </c>
      <c r="L5" s="478"/>
      <c r="M5" s="478"/>
      <c r="N5" s="478"/>
      <c r="O5" s="478"/>
      <c r="P5" s="478"/>
      <c r="Q5" s="478"/>
      <c r="R5" s="478"/>
      <c r="S5" s="478"/>
      <c r="T5" s="478"/>
      <c r="U5" s="478"/>
      <c r="V5" s="478"/>
      <c r="W5" s="478"/>
      <c r="X5" s="478"/>
      <c r="Y5" s="478"/>
      <c r="Z5" s="478"/>
      <c r="AA5" s="478"/>
      <c r="AB5" s="478"/>
      <c r="AC5" s="479"/>
    </row>
    <row r="6" spans="2:29" s="22" customFormat="1" ht="18.75" customHeight="1">
      <c r="B6" s="69" t="s">
        <v>1905</v>
      </c>
      <c r="C6" s="69" t="s">
        <v>162</v>
      </c>
      <c r="D6" s="29" t="s">
        <v>1903</v>
      </c>
      <c r="E6" s="29" t="s">
        <v>1910</v>
      </c>
      <c r="F6" s="198"/>
      <c r="G6" s="198"/>
      <c r="H6" s="26">
        <v>4</v>
      </c>
      <c r="I6" s="28">
        <v>5</v>
      </c>
      <c r="K6" s="480"/>
      <c r="L6" s="481"/>
      <c r="M6" s="481"/>
      <c r="N6" s="481"/>
      <c r="O6" s="481"/>
      <c r="P6" s="481"/>
      <c r="Q6" s="481"/>
      <c r="R6" s="481"/>
      <c r="S6" s="481"/>
      <c r="T6" s="481"/>
      <c r="U6" s="481"/>
      <c r="V6" s="481"/>
      <c r="W6" s="481"/>
      <c r="X6" s="481"/>
      <c r="Y6" s="481"/>
      <c r="Z6" s="481"/>
      <c r="AA6" s="481"/>
      <c r="AB6" s="481"/>
      <c r="AC6" s="482"/>
    </row>
    <row r="7" spans="2:29" s="22" customFormat="1" ht="18.75" customHeight="1">
      <c r="B7" s="69"/>
      <c r="C7" s="69"/>
      <c r="D7" s="29"/>
      <c r="E7" s="29"/>
      <c r="F7" s="198"/>
      <c r="G7" s="198"/>
      <c r="H7" s="26"/>
      <c r="I7" s="28"/>
      <c r="K7" s="483"/>
      <c r="L7" s="484"/>
      <c r="M7" s="484"/>
      <c r="N7" s="484"/>
      <c r="O7" s="484"/>
      <c r="P7" s="484"/>
      <c r="Q7" s="484"/>
      <c r="R7" s="484"/>
      <c r="S7" s="484"/>
      <c r="T7" s="484"/>
      <c r="U7" s="484"/>
      <c r="V7" s="484"/>
      <c r="W7" s="484"/>
      <c r="X7" s="484"/>
      <c r="Y7" s="484"/>
      <c r="Z7" s="484"/>
      <c r="AA7" s="484"/>
      <c r="AB7" s="484"/>
      <c r="AC7" s="485"/>
    </row>
    <row r="8" spans="2:29" s="22" customFormat="1" ht="18.75" customHeight="1">
      <c r="B8" s="69"/>
      <c r="C8" s="69"/>
      <c r="D8" s="29"/>
      <c r="E8" s="29"/>
      <c r="F8" s="198"/>
      <c r="G8" s="198"/>
      <c r="H8" s="26"/>
      <c r="I8" s="28"/>
      <c r="K8" s="197" t="s">
        <v>347</v>
      </c>
      <c r="L8" s="147"/>
      <c r="M8" s="147"/>
      <c r="N8" s="147"/>
      <c r="O8" s="147"/>
      <c r="P8" s="147"/>
      <c r="Q8" s="147"/>
      <c r="R8" s="147"/>
      <c r="S8" s="147"/>
      <c r="T8" s="147"/>
      <c r="U8" s="147"/>
      <c r="V8" s="147"/>
      <c r="W8" s="147"/>
      <c r="X8" s="147"/>
      <c r="Y8" s="147"/>
      <c r="Z8" s="147"/>
      <c r="AA8" s="147"/>
      <c r="AB8" s="147"/>
      <c r="AC8" s="147"/>
    </row>
    <row r="9" spans="2:29" s="22" customFormat="1" ht="18.75" customHeight="1">
      <c r="B9" s="69"/>
      <c r="C9" s="69"/>
      <c r="D9" s="29"/>
      <c r="E9" s="29"/>
      <c r="F9" s="198"/>
      <c r="G9" s="198"/>
      <c r="H9" s="26"/>
      <c r="I9" s="28"/>
      <c r="K9" s="146" t="s">
        <v>348</v>
      </c>
      <c r="L9" s="146"/>
      <c r="M9" s="146"/>
      <c r="N9" s="146"/>
      <c r="O9" s="146"/>
      <c r="P9" s="146"/>
      <c r="Q9" s="146"/>
      <c r="R9" s="146"/>
      <c r="S9" s="146"/>
      <c r="T9" s="146"/>
      <c r="U9" s="146"/>
      <c r="V9" s="146"/>
      <c r="W9" s="146"/>
      <c r="X9" s="146"/>
      <c r="Y9" s="146"/>
      <c r="Z9" s="146"/>
      <c r="AA9" s="146"/>
      <c r="AB9" s="146"/>
      <c r="AC9" s="146"/>
    </row>
    <row r="10" spans="2:29" ht="18.75" customHeight="1">
      <c r="K10" s="146" t="s">
        <v>349</v>
      </c>
      <c r="L10" s="146"/>
      <c r="M10" s="146"/>
      <c r="N10" s="146"/>
      <c r="O10" s="146"/>
      <c r="P10" s="146"/>
      <c r="Q10" s="146"/>
      <c r="R10" s="146"/>
      <c r="S10" s="146"/>
      <c r="T10" s="146"/>
      <c r="U10" s="146"/>
      <c r="V10" s="146"/>
      <c r="W10" s="146"/>
      <c r="X10" s="146"/>
      <c r="Y10" s="146"/>
      <c r="Z10" s="146"/>
      <c r="AA10" s="146"/>
      <c r="AB10" s="146"/>
      <c r="AC10" s="146"/>
    </row>
    <row r="11" spans="2:29" ht="18.75" customHeight="1">
      <c r="K11" s="146" t="s">
        <v>350</v>
      </c>
      <c r="L11" s="146"/>
      <c r="M11" s="146"/>
      <c r="N11" s="146"/>
      <c r="O11" s="146"/>
      <c r="P11" s="146"/>
      <c r="Q11" s="146"/>
      <c r="R11" s="146"/>
      <c r="S11" s="146"/>
      <c r="T11" s="146"/>
      <c r="U11" s="146"/>
      <c r="V11" s="146"/>
      <c r="W11" s="146"/>
      <c r="X11" s="146"/>
      <c r="Y11" s="146"/>
      <c r="Z11" s="146"/>
      <c r="AA11" s="146"/>
      <c r="AB11" s="146"/>
      <c r="AC11" s="146"/>
    </row>
    <row r="12" spans="2:29" ht="18.75" customHeight="1">
      <c r="K12" s="146" t="s">
        <v>351</v>
      </c>
      <c r="L12" s="146"/>
      <c r="M12" s="146"/>
      <c r="N12" s="146"/>
      <c r="O12" s="146"/>
      <c r="P12" s="146"/>
      <c r="Q12" s="146"/>
      <c r="R12" s="146"/>
      <c r="S12" s="146"/>
      <c r="T12" s="146"/>
      <c r="U12" s="146"/>
      <c r="V12" s="146"/>
      <c r="W12" s="146"/>
      <c r="X12" s="146"/>
      <c r="Y12" s="146"/>
      <c r="Z12" s="146"/>
      <c r="AA12" s="146"/>
      <c r="AB12" s="146"/>
      <c r="AC12" s="146"/>
    </row>
    <row r="13" spans="2:29" ht="18.75" customHeight="1"/>
    <row r="14" spans="2:29" ht="18.75" customHeight="1">
      <c r="K14" s="476" t="s">
        <v>1919</v>
      </c>
      <c r="L14" s="476"/>
      <c r="M14" s="476"/>
      <c r="N14" s="476"/>
      <c r="O14" s="476"/>
      <c r="P14" s="357"/>
      <c r="Q14" s="357"/>
      <c r="R14" s="357"/>
      <c r="S14" s="357"/>
    </row>
    <row r="15" spans="2:29" ht="18.75" customHeight="1">
      <c r="K15" s="476"/>
      <c r="L15" s="476"/>
      <c r="M15" s="476"/>
      <c r="N15" s="476"/>
      <c r="O15" s="476"/>
      <c r="P15" s="357"/>
      <c r="Q15" s="357"/>
      <c r="R15" s="357"/>
      <c r="S15" s="357"/>
    </row>
    <row r="16" spans="2:29" ht="18.75" customHeight="1">
      <c r="K16" s="357" t="s">
        <v>173</v>
      </c>
      <c r="L16" s="357" t="s">
        <v>1904</v>
      </c>
      <c r="M16" s="357" t="s">
        <v>1920</v>
      </c>
      <c r="N16" s="357"/>
      <c r="O16" s="357" t="s">
        <v>340</v>
      </c>
      <c r="P16" s="357" t="s">
        <v>1921</v>
      </c>
      <c r="Q16" s="357"/>
      <c r="R16" s="357"/>
      <c r="S16" s="357"/>
    </row>
    <row r="17" ht="18.75" customHeight="1"/>
    <row r="18" ht="18.75" customHeight="1"/>
    <row r="19" ht="18.75" customHeight="1"/>
    <row r="20" ht="18.75" customHeight="1"/>
    <row r="21" ht="18.75" customHeight="1"/>
    <row r="22" ht="18.75" customHeight="1"/>
    <row r="23" ht="18.75" customHeight="1"/>
    <row r="24" ht="18.75" customHeight="1"/>
    <row r="25" ht="18.75" customHeight="1"/>
    <row r="26" ht="18.75" customHeight="1"/>
    <row r="27" ht="18.75" customHeight="1"/>
    <row r="28" ht="18.75" customHeight="1"/>
    <row r="29" ht="18.75" customHeight="1"/>
    <row r="30" ht="18.75" customHeight="1"/>
    <row r="31" ht="18.75" customHeight="1"/>
    <row r="32" ht="18.75" customHeight="1"/>
    <row r="33" ht="18.75" customHeight="1"/>
    <row r="34" ht="18.75" customHeight="1"/>
    <row r="35" ht="18.75" customHeight="1"/>
    <row r="36" ht="18.75" customHeight="1"/>
    <row r="37" ht="18.75" customHeight="1"/>
    <row r="38" ht="18.75" customHeight="1"/>
    <row r="39" ht="18.75" customHeight="1"/>
    <row r="40" ht="18.75" customHeight="1"/>
    <row r="41" ht="18.75" customHeight="1"/>
    <row r="42" ht="18.75" customHeight="1"/>
    <row r="43" ht="18.75" customHeight="1"/>
    <row r="44" ht="18.75" customHeight="1"/>
    <row r="45" ht="18.75" customHeight="1"/>
    <row r="46" ht="18.75" customHeight="1"/>
    <row r="47" ht="18.75" customHeight="1"/>
    <row r="48" ht="18.75" customHeight="1"/>
    <row r="49" ht="18.75" customHeight="1"/>
    <row r="50" ht="18.75" customHeight="1"/>
    <row r="51" ht="18.75" customHeight="1"/>
    <row r="52" ht="18.75" customHeight="1"/>
    <row r="53" ht="18.75" customHeight="1"/>
    <row r="54" ht="18.75" customHeight="1"/>
    <row r="55" ht="18.75" customHeight="1"/>
    <row r="56" ht="18.75" customHeight="1"/>
    <row r="57" ht="18.75" customHeight="1"/>
    <row r="58" ht="18.75" customHeight="1"/>
    <row r="59" ht="18.75" customHeight="1"/>
    <row r="60" ht="18.75" customHeight="1"/>
    <row r="61" ht="18.75" customHeight="1"/>
    <row r="62" ht="18.75" customHeight="1"/>
    <row r="63" ht="18.75" customHeight="1"/>
    <row r="64" ht="18.75" customHeight="1"/>
    <row r="65" ht="18.75" customHeight="1"/>
    <row r="66" ht="18.75" customHeight="1"/>
    <row r="67" ht="18.75" customHeight="1"/>
    <row r="68" ht="18.75" customHeight="1"/>
    <row r="69" ht="18.75" customHeight="1"/>
    <row r="70" ht="18.75" customHeight="1"/>
    <row r="71" ht="18.75" customHeight="1"/>
    <row r="72" ht="18.75" customHeight="1"/>
    <row r="73" ht="18.75" customHeight="1"/>
    <row r="74" ht="18.75" customHeight="1"/>
    <row r="75" ht="18.75" customHeight="1"/>
    <row r="76" ht="18.75" customHeight="1"/>
    <row r="77" ht="18.75" customHeight="1"/>
    <row r="78" ht="18.75" customHeight="1"/>
    <row r="79" ht="18.75" customHeight="1"/>
    <row r="80" ht="18.75" customHeight="1"/>
    <row r="81" ht="18.75" customHeight="1"/>
    <row r="82" ht="18.75" customHeight="1"/>
    <row r="83" ht="18.75" customHeight="1"/>
    <row r="84" ht="18.75" customHeight="1"/>
    <row r="85" ht="18.75" customHeight="1"/>
    <row r="86" ht="18.75" customHeight="1"/>
    <row r="87" ht="18.75" customHeight="1"/>
    <row r="88" ht="18.75" customHeight="1"/>
    <row r="89" ht="18.75" customHeight="1"/>
    <row r="90" ht="18.75" customHeight="1"/>
    <row r="91" ht="18.75" customHeight="1"/>
    <row r="92" ht="18.75" customHeight="1"/>
    <row r="93" ht="18.75" customHeight="1"/>
    <row r="94" ht="18.75" customHeight="1"/>
    <row r="95" ht="18.75" customHeight="1"/>
    <row r="96" ht="18.75" customHeight="1"/>
    <row r="97" ht="18.75" customHeight="1"/>
    <row r="98" ht="18.75" customHeight="1"/>
    <row r="99" ht="18.75" customHeight="1"/>
    <row r="100" ht="18.75" customHeight="1"/>
    <row r="101" ht="18.75" customHeight="1"/>
    <row r="102" ht="18.75" customHeight="1"/>
    <row r="103" ht="18.75" customHeight="1"/>
    <row r="104" ht="18.75" customHeight="1"/>
    <row r="105" ht="18.75" customHeight="1"/>
    <row r="106" ht="18.75" customHeight="1"/>
    <row r="107" ht="18.75" customHeight="1"/>
    <row r="108" ht="18.75" customHeight="1"/>
    <row r="109" ht="18.75" customHeight="1"/>
    <row r="110" ht="18.75" customHeight="1"/>
    <row r="111" ht="18.75" customHeight="1"/>
    <row r="112"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row r="134" ht="18.75" customHeight="1"/>
    <row r="135" ht="18.75" customHeight="1"/>
    <row r="136" ht="18.75" customHeight="1"/>
    <row r="137" ht="18.75" customHeight="1"/>
    <row r="138" ht="18.75" customHeight="1"/>
    <row r="139" ht="18.75" customHeight="1"/>
    <row r="140" ht="18.75" customHeight="1"/>
    <row r="141" ht="18.75" customHeight="1"/>
    <row r="142" ht="18.75" customHeight="1"/>
    <row r="143" ht="18.75" customHeight="1"/>
    <row r="144" ht="18.75" customHeight="1"/>
    <row r="145" ht="18.75" customHeight="1"/>
    <row r="146" ht="18.75" customHeight="1"/>
    <row r="147" ht="18.75" customHeight="1"/>
    <row r="148" ht="18.75" customHeight="1"/>
  </sheetData>
  <mergeCells count="7">
    <mergeCell ref="K14:O15"/>
    <mergeCell ref="K5:AC7"/>
    <mergeCell ref="D3:D4"/>
    <mergeCell ref="B3:C4"/>
    <mergeCell ref="E3:E4"/>
    <mergeCell ref="F3:F4"/>
    <mergeCell ref="G3:G4"/>
  </mergeCells>
  <phoneticPr fontId="86" type="noConversion"/>
  <conditionalFormatting sqref="I6:I9">
    <cfRule type="colorScale" priority="90">
      <colorScale>
        <cfvo type="min"/>
        <cfvo type="percentile" val="50"/>
        <cfvo type="max"/>
        <color rgb="FFF8696B"/>
        <color rgb="FFFFEB84"/>
        <color rgb="FF63BE7B"/>
      </colorScale>
    </cfRule>
  </conditionalFormatting>
  <dataValidations count="3">
    <dataValidation type="list" allowBlank="1" showInputMessage="1" showErrorMessage="1" sqref="B6:B9" xr:uid="{68DEF4CF-4642-4BFD-B57C-ADEF83EAD362}">
      <formula1>"Classics,Mystry,Fantasy,Historical Fiction,Horror,Romance,Sci-Fi,Short Stories,Biographies,Poetry,Self-Help"</formula1>
    </dataValidation>
    <dataValidation type="list" allowBlank="1" showInputMessage="1" showErrorMessage="1" sqref="C6:C9" xr:uid="{F89F3068-C71D-48F2-9809-EC7ACE75FC83}">
      <formula1>"Completed,Started,Not Started"</formula1>
    </dataValidation>
    <dataValidation type="whole" allowBlank="1" showInputMessage="1" showErrorMessage="1" sqref="I6:I9" xr:uid="{E12873DB-40E9-4B3F-AB0A-9044B06A2583}">
      <formula1>0</formula1>
      <formula2>5</formula2>
    </dataValidation>
  </dataValidations>
  <printOptions horizontalCentered="1"/>
  <pageMargins left="0.4" right="0.4" top="0.4" bottom="0.4" header="0.25" footer="0.25"/>
  <pageSetup scale="34" fitToHeight="0" orientation="portrait" r:id="rId1"/>
  <headerFooter differentFirst="1">
    <oddFooter>&amp;CPage &amp;P of &amp;N</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77BBD-A4CC-4333-95F5-F4CE15D13860}">
  <sheetPr codeName="Sheet15">
    <tabColor theme="4" tint="0.39997558519241921"/>
  </sheetPr>
  <dimension ref="B1:T60"/>
  <sheetViews>
    <sheetView zoomScale="85" zoomScaleNormal="85" workbookViewId="0">
      <pane xSplit="1" topLeftCell="B1" activePane="topRight" state="frozen"/>
      <selection pane="topRight" activeCell="J50" sqref="J50"/>
    </sheetView>
  </sheetViews>
  <sheetFormatPr defaultRowHeight="13"/>
  <cols>
    <col min="1" max="1" width="3.3984375" customWidth="1"/>
    <col min="2" max="2" width="35.69921875" style="31" customWidth="1"/>
    <col min="3" max="3" width="7.3984375" style="31" bestFit="1" customWidth="1"/>
    <col min="4" max="4" width="11.59765625" style="139" customWidth="1"/>
    <col min="5" max="5" width="11.3984375" style="138" bestFit="1" customWidth="1"/>
    <col min="6" max="6" width="12.69921875" style="138" bestFit="1" customWidth="1"/>
    <col min="7" max="7" width="9.09765625" style="31"/>
    <col min="8" max="8" width="11" style="187" bestFit="1" customWidth="1"/>
    <col min="9" max="9" width="8.09765625" style="31" customWidth="1"/>
    <col min="10" max="10" width="30.8984375" style="31" customWidth="1"/>
    <col min="11" max="11" width="13.59765625" style="31" bestFit="1" customWidth="1"/>
    <col min="14" max="14" width="26.8984375" bestFit="1" customWidth="1"/>
    <col min="15" max="15" width="4.296875" customWidth="1"/>
    <col min="16" max="16" width="24.09765625" bestFit="1" customWidth="1"/>
    <col min="17" max="17" width="4.69921875" customWidth="1"/>
    <col min="18" max="18" width="15.69921875" bestFit="1" customWidth="1"/>
    <col min="19" max="19" width="3.8984375" customWidth="1"/>
    <col min="20" max="20" width="26.8984375" bestFit="1" customWidth="1"/>
    <col min="21" max="21" width="4.09765625" customWidth="1"/>
    <col min="22" max="22" width="24.09765625" bestFit="1" customWidth="1"/>
    <col min="23" max="23" width="4" customWidth="1"/>
    <col min="24" max="24" width="15.69921875" bestFit="1" customWidth="1"/>
    <col min="25" max="25" width="4.59765625" customWidth="1"/>
    <col min="26" max="26" width="26.296875" bestFit="1" customWidth="1"/>
  </cols>
  <sheetData>
    <row r="1" spans="2:11" ht="13.5" thickBot="1">
      <c r="B1" s="156"/>
      <c r="C1" s="156"/>
      <c r="G1" s="156"/>
      <c r="I1" s="156"/>
      <c r="J1" s="156"/>
      <c r="K1" s="156"/>
    </row>
    <row r="2" spans="2:11" ht="12.75" customHeight="1">
      <c r="B2" s="502" t="s">
        <v>295</v>
      </c>
      <c r="C2" s="503"/>
      <c r="D2" s="503"/>
      <c r="E2" s="503"/>
      <c r="F2" s="503"/>
      <c r="G2" s="503"/>
      <c r="H2" s="503"/>
      <c r="I2" s="503"/>
      <c r="J2" s="503"/>
      <c r="K2" s="504"/>
    </row>
    <row r="3" spans="2:11" ht="13.5" customHeight="1" thickBot="1">
      <c r="B3" s="505"/>
      <c r="C3" s="506"/>
      <c r="D3" s="506"/>
      <c r="E3" s="506"/>
      <c r="F3" s="506"/>
      <c r="G3" s="506"/>
      <c r="H3" s="506"/>
      <c r="I3" s="506"/>
      <c r="J3" s="506"/>
      <c r="K3" s="507"/>
    </row>
    <row r="4" spans="2:11" ht="13.5" customHeight="1">
      <c r="B4" s="491" t="s">
        <v>163</v>
      </c>
      <c r="C4" s="492"/>
      <c r="D4" s="492"/>
      <c r="E4" s="493"/>
      <c r="F4" s="494"/>
      <c r="G4" s="494"/>
      <c r="H4" s="494"/>
      <c r="I4" s="495"/>
      <c r="J4" s="184" t="s">
        <v>157</v>
      </c>
      <c r="K4" s="185" t="s">
        <v>293</v>
      </c>
    </row>
    <row r="5" spans="2:11" ht="13.5" customHeight="1">
      <c r="B5" s="491"/>
      <c r="C5" s="492"/>
      <c r="D5" s="492"/>
      <c r="E5" s="496"/>
      <c r="F5" s="497"/>
      <c r="G5" s="497"/>
      <c r="H5" s="497"/>
      <c r="I5" s="498"/>
      <c r="J5" s="167" t="s">
        <v>234</v>
      </c>
      <c r="K5" s="170">
        <f>'Input Distributor'!B17</f>
        <v>400</v>
      </c>
    </row>
    <row r="6" spans="2:11" ht="13.5" customHeight="1">
      <c r="B6" s="180" t="s">
        <v>298</v>
      </c>
      <c r="C6" s="508">
        <v>44368</v>
      </c>
      <c r="D6" s="508"/>
      <c r="E6" s="496"/>
      <c r="F6" s="497"/>
      <c r="G6" s="497"/>
      <c r="H6" s="497"/>
      <c r="I6" s="498"/>
      <c r="J6" s="168" t="s">
        <v>180</v>
      </c>
      <c r="K6" s="171">
        <f>'Input Distributor'!B18</f>
        <v>200</v>
      </c>
    </row>
    <row r="7" spans="2:11" ht="13.5" customHeight="1">
      <c r="B7" s="180" t="s">
        <v>297</v>
      </c>
      <c r="C7" s="508">
        <v>44368</v>
      </c>
      <c r="D7" s="508"/>
      <c r="E7" s="496"/>
      <c r="F7" s="497"/>
      <c r="G7" s="497"/>
      <c r="H7" s="497"/>
      <c r="I7" s="498"/>
      <c r="J7" s="169" t="s">
        <v>181</v>
      </c>
      <c r="K7" s="172">
        <f>'Input Distributor'!B19</f>
        <v>200</v>
      </c>
    </row>
    <row r="8" spans="2:11" ht="13.5" customHeight="1" thickBot="1">
      <c r="B8" s="181" t="s">
        <v>237</v>
      </c>
      <c r="C8" s="490">
        <v>45192</v>
      </c>
      <c r="D8" s="490"/>
      <c r="E8" s="499"/>
      <c r="F8" s="500"/>
      <c r="G8" s="500"/>
      <c r="H8" s="500"/>
      <c r="I8" s="501"/>
      <c r="J8" s="182" t="s">
        <v>235</v>
      </c>
      <c r="K8" s="183">
        <v>10</v>
      </c>
    </row>
    <row r="9" spans="2:11" ht="38.25" customHeight="1">
      <c r="B9" s="179" t="s">
        <v>189</v>
      </c>
      <c r="C9" s="179" t="s">
        <v>186</v>
      </c>
      <c r="D9" s="179" t="s">
        <v>0</v>
      </c>
      <c r="E9" s="179" t="s">
        <v>1</v>
      </c>
      <c r="F9" s="179" t="s">
        <v>188</v>
      </c>
      <c r="G9" s="179" t="s">
        <v>127</v>
      </c>
      <c r="H9" s="188" t="s">
        <v>307</v>
      </c>
      <c r="I9" s="179" t="s">
        <v>129</v>
      </c>
      <c r="J9" s="179" t="s">
        <v>128</v>
      </c>
      <c r="K9" s="179" t="s">
        <v>187</v>
      </c>
    </row>
    <row r="10" spans="2:11" ht="12.75" customHeight="1">
      <c r="B10" s="31" t="s">
        <v>191</v>
      </c>
      <c r="C10" s="31" t="s">
        <v>182</v>
      </c>
      <c r="D10" s="139">
        <v>43902</v>
      </c>
      <c r="E10" s="138">
        <v>0.5625</v>
      </c>
      <c r="F10" s="138">
        <v>0.66666666666666663</v>
      </c>
      <c r="G10" s="156" t="str">
        <f>TEXT(Table5[[#This Row],[End Time]]-Table5[[#This Row],[Start Time]],"HH:MM")</f>
        <v>02:30</v>
      </c>
      <c r="I10" s="31" t="s">
        <v>177</v>
      </c>
      <c r="J10" s="31" t="s">
        <v>190</v>
      </c>
      <c r="K10" s="31" t="s">
        <v>166</v>
      </c>
    </row>
    <row r="11" spans="2:11" ht="12.75" customHeight="1">
      <c r="B11" s="31" t="s">
        <v>192</v>
      </c>
      <c r="C11" s="31" t="s">
        <v>183</v>
      </c>
      <c r="D11" s="139">
        <v>44291</v>
      </c>
      <c r="E11" s="138">
        <v>0.41666666666666669</v>
      </c>
      <c r="F11" s="138">
        <v>5.708333333333333</v>
      </c>
      <c r="G11" s="31" t="str">
        <f>TEXT(Table5[[#This Row],[End Time]]-Table5[[#This Row],[Start Time]],"HH:MM")</f>
        <v>07:00</v>
      </c>
      <c r="I11" s="31" t="s">
        <v>177</v>
      </c>
      <c r="J11" s="31" t="s">
        <v>190</v>
      </c>
      <c r="K11" s="31" t="s">
        <v>126</v>
      </c>
    </row>
    <row r="12" spans="2:11" ht="12.75" customHeight="1">
      <c r="B12" s="31" t="s">
        <v>193</v>
      </c>
      <c r="C12" s="31" t="s">
        <v>184</v>
      </c>
      <c r="D12" s="139">
        <v>44354</v>
      </c>
      <c r="E12" s="138">
        <v>0.25</v>
      </c>
      <c r="F12" s="138">
        <v>0.625</v>
      </c>
      <c r="G12" s="31" t="str">
        <f>TEXT(Table5[[#This Row],[End Time]]-Table5[[#This Row],[Start Time]],"HH:MM")</f>
        <v>09:00</v>
      </c>
      <c r="I12" s="31" t="s">
        <v>177</v>
      </c>
      <c r="J12" s="31" t="s">
        <v>190</v>
      </c>
      <c r="K12" s="31" t="s">
        <v>166</v>
      </c>
    </row>
    <row r="13" spans="2:11" ht="12.75" customHeight="1">
      <c r="B13" s="31" t="s">
        <v>194</v>
      </c>
      <c r="C13" s="31" t="s">
        <v>185</v>
      </c>
      <c r="D13" s="139">
        <v>44385</v>
      </c>
      <c r="E13" s="138">
        <v>0.20833333333333334</v>
      </c>
      <c r="F13" s="138">
        <v>0.875</v>
      </c>
      <c r="G13" s="31" t="str">
        <f>TEXT(Table5[[#This Row],[End Time]]-Table5[[#This Row],[Start Time]],"HH:MM")</f>
        <v>16:00</v>
      </c>
      <c r="J13" s="31" t="s">
        <v>195</v>
      </c>
      <c r="K13" s="31" t="s">
        <v>126</v>
      </c>
    </row>
    <row r="14" spans="2:11" ht="12.75" customHeight="1">
      <c r="B14" s="31" t="s">
        <v>255</v>
      </c>
      <c r="C14" s="31" t="s">
        <v>182</v>
      </c>
      <c r="D14" s="139">
        <v>44259</v>
      </c>
      <c r="E14" s="138">
        <v>0.375</v>
      </c>
      <c r="F14" s="138">
        <v>0.875</v>
      </c>
      <c r="G14" s="31" t="str">
        <f>TEXT(Table5[[#This Row],[End Time]]-Table5[[#This Row],[Start Time]],"HH:MM")</f>
        <v>12:00</v>
      </c>
      <c r="I14" s="31" t="s">
        <v>177</v>
      </c>
      <c r="J14" s="31" t="s">
        <v>256</v>
      </c>
      <c r="K14" s="31" t="s">
        <v>166</v>
      </c>
    </row>
    <row r="15" spans="2:11" ht="12.75" customHeight="1">
      <c r="B15" s="31" t="s">
        <v>257</v>
      </c>
      <c r="C15" s="31" t="s">
        <v>185</v>
      </c>
      <c r="D15" s="139">
        <v>44259</v>
      </c>
      <c r="E15" s="138">
        <v>0.375</v>
      </c>
      <c r="F15" s="138">
        <v>0.875</v>
      </c>
      <c r="G15" s="31" t="str">
        <f>TEXT(Table5[[#This Row],[End Time]]-Table5[[#This Row],[Start Time]],"HH:MM")</f>
        <v>12:00</v>
      </c>
      <c r="I15" s="155" t="s">
        <v>177</v>
      </c>
      <c r="J15" s="155" t="s">
        <v>256</v>
      </c>
      <c r="K15" s="155" t="s">
        <v>166</v>
      </c>
    </row>
    <row r="16" spans="2:11">
      <c r="B16" s="156"/>
      <c r="C16" s="156"/>
      <c r="G16" s="178"/>
      <c r="I16" s="156"/>
      <c r="J16" s="156"/>
      <c r="K16" s="156"/>
    </row>
    <row r="17" spans="2:20">
      <c r="B17" s="156"/>
      <c r="C17" s="156"/>
      <c r="G17" s="178"/>
      <c r="I17" s="156"/>
      <c r="J17" s="156"/>
      <c r="K17" s="156"/>
    </row>
    <row r="18" spans="2:20">
      <c r="B18" s="156"/>
      <c r="C18" s="156"/>
      <c r="G18" s="178"/>
      <c r="I18" s="156"/>
      <c r="J18" s="156"/>
      <c r="K18" s="156"/>
    </row>
    <row r="19" spans="2:20">
      <c r="B19" s="156"/>
      <c r="C19" s="156"/>
      <c r="G19" s="178"/>
      <c r="I19" s="156"/>
      <c r="J19" s="156"/>
      <c r="K19" s="156"/>
    </row>
    <row r="20" spans="2:20">
      <c r="B20" s="156"/>
      <c r="C20" s="156"/>
      <c r="G20" s="178"/>
      <c r="I20" s="156"/>
      <c r="J20" s="156"/>
      <c r="K20" s="156"/>
    </row>
    <row r="21" spans="2:20" ht="15" thickBot="1">
      <c r="N21" s="1" t="s">
        <v>2</v>
      </c>
      <c r="P21" s="1" t="s">
        <v>3</v>
      </c>
      <c r="R21" s="1" t="s">
        <v>4</v>
      </c>
      <c r="T21" s="1" t="s">
        <v>5</v>
      </c>
    </row>
    <row r="23" spans="2:20">
      <c r="N23" s="2" t="s">
        <v>6</v>
      </c>
      <c r="O23" s="2"/>
      <c r="P23" s="2" t="s">
        <v>33</v>
      </c>
      <c r="Q23" s="2"/>
      <c r="R23" s="2" t="s">
        <v>71</v>
      </c>
      <c r="S23" s="2"/>
      <c r="T23" s="2" t="s">
        <v>108</v>
      </c>
    </row>
    <row r="24" spans="2:20">
      <c r="N24" s="2" t="s">
        <v>7</v>
      </c>
      <c r="O24" s="2"/>
      <c r="P24" s="2" t="s">
        <v>34</v>
      </c>
      <c r="Q24" s="2"/>
      <c r="R24" s="2" t="s">
        <v>72</v>
      </c>
      <c r="S24" s="2"/>
      <c r="T24" s="2" t="s">
        <v>109</v>
      </c>
    </row>
    <row r="25" spans="2:20">
      <c r="N25" s="2" t="s">
        <v>8</v>
      </c>
      <c r="O25" s="2"/>
      <c r="P25" s="2" t="s">
        <v>35</v>
      </c>
      <c r="Q25" s="2"/>
      <c r="R25" s="2" t="s">
        <v>73</v>
      </c>
      <c r="S25" s="2"/>
      <c r="T25" s="2" t="s">
        <v>110</v>
      </c>
    </row>
    <row r="26" spans="2:20">
      <c r="N26" s="2" t="s">
        <v>9</v>
      </c>
      <c r="O26" s="2"/>
      <c r="P26" s="2" t="s">
        <v>36</v>
      </c>
      <c r="Q26" s="2"/>
      <c r="R26" s="2" t="s">
        <v>74</v>
      </c>
      <c r="S26" s="2"/>
      <c r="T26" s="2" t="s">
        <v>111</v>
      </c>
    </row>
    <row r="27" spans="2:20">
      <c r="N27" s="2" t="s">
        <v>10</v>
      </c>
      <c r="O27" s="2"/>
      <c r="P27" s="2" t="s">
        <v>37</v>
      </c>
      <c r="Q27" s="2"/>
      <c r="R27" s="2" t="s">
        <v>75</v>
      </c>
      <c r="S27" s="2"/>
      <c r="T27" s="2" t="s">
        <v>112</v>
      </c>
    </row>
    <row r="28" spans="2:20">
      <c r="N28" s="2" t="s">
        <v>11</v>
      </c>
      <c r="O28" s="2"/>
      <c r="P28" s="2" t="s">
        <v>38</v>
      </c>
      <c r="Q28" s="2"/>
      <c r="R28" s="2" t="s">
        <v>76</v>
      </c>
      <c r="S28" s="2"/>
      <c r="T28" s="2" t="s">
        <v>113</v>
      </c>
    </row>
    <row r="29" spans="2:20">
      <c r="N29" s="2" t="s">
        <v>12</v>
      </c>
      <c r="O29" s="2"/>
      <c r="P29" s="2" t="s">
        <v>39</v>
      </c>
      <c r="Q29" s="2"/>
      <c r="R29" s="2" t="s">
        <v>77</v>
      </c>
      <c r="S29" s="2"/>
      <c r="T29" s="2" t="s">
        <v>114</v>
      </c>
    </row>
    <row r="30" spans="2:20">
      <c r="N30" s="2" t="s">
        <v>13</v>
      </c>
      <c r="O30" s="2"/>
      <c r="P30" s="2" t="s">
        <v>40</v>
      </c>
      <c r="Q30" s="2"/>
      <c r="R30" s="2" t="s">
        <v>78</v>
      </c>
      <c r="S30" s="2"/>
      <c r="T30" s="2" t="s">
        <v>115</v>
      </c>
    </row>
    <row r="31" spans="2:20">
      <c r="N31" s="2" t="s">
        <v>14</v>
      </c>
      <c r="O31" s="2"/>
      <c r="P31" s="2" t="s">
        <v>41</v>
      </c>
      <c r="Q31" s="2"/>
      <c r="R31" s="2" t="s">
        <v>79</v>
      </c>
      <c r="S31" s="2"/>
      <c r="T31" s="2" t="s">
        <v>116</v>
      </c>
    </row>
    <row r="32" spans="2:20">
      <c r="N32" s="2" t="s">
        <v>15</v>
      </c>
      <c r="O32" s="2"/>
      <c r="P32" s="2" t="s">
        <v>42</v>
      </c>
      <c r="Q32" s="2"/>
      <c r="R32" s="2" t="s">
        <v>80</v>
      </c>
      <c r="S32" s="2"/>
      <c r="T32" s="2"/>
    </row>
    <row r="33" spans="14:20">
      <c r="N33" s="2" t="s">
        <v>16</v>
      </c>
      <c r="O33" s="2"/>
      <c r="P33" s="2" t="s">
        <v>43</v>
      </c>
      <c r="Q33" s="2"/>
      <c r="R33" s="2" t="s">
        <v>45</v>
      </c>
      <c r="S33" s="2"/>
      <c r="T33" s="2"/>
    </row>
    <row r="34" spans="14:20">
      <c r="N34" s="2" t="s">
        <v>17</v>
      </c>
      <c r="O34" s="2"/>
      <c r="P34" s="2" t="s">
        <v>44</v>
      </c>
      <c r="Q34" s="2"/>
      <c r="R34" s="2" t="s">
        <v>81</v>
      </c>
      <c r="S34" s="2"/>
      <c r="T34" s="2"/>
    </row>
    <row r="35" spans="14:20">
      <c r="N35" s="2" t="s">
        <v>18</v>
      </c>
      <c r="O35" s="2"/>
      <c r="P35" s="2" t="s">
        <v>45</v>
      </c>
      <c r="Q35" s="2"/>
      <c r="R35" s="2" t="s">
        <v>82</v>
      </c>
      <c r="S35" s="2"/>
      <c r="T35" s="2"/>
    </row>
    <row r="36" spans="14:20">
      <c r="N36" s="2" t="s">
        <v>19</v>
      </c>
      <c r="O36" s="2"/>
      <c r="P36" s="2" t="s">
        <v>46</v>
      </c>
      <c r="Q36" s="2"/>
      <c r="R36" s="2" t="s">
        <v>83</v>
      </c>
      <c r="S36" s="2"/>
      <c r="T36" s="2"/>
    </row>
    <row r="37" spans="14:20">
      <c r="N37" s="2" t="s">
        <v>20</v>
      </c>
      <c r="O37" s="2"/>
      <c r="P37" s="2" t="s">
        <v>47</v>
      </c>
      <c r="Q37" s="2"/>
      <c r="R37" s="2" t="s">
        <v>84</v>
      </c>
      <c r="S37" s="2"/>
      <c r="T37" s="2"/>
    </row>
    <row r="38" spans="14:20">
      <c r="N38" s="2" t="s">
        <v>21</v>
      </c>
      <c r="O38" s="2"/>
      <c r="P38" s="2" t="s">
        <v>48</v>
      </c>
      <c r="Q38" s="2"/>
      <c r="R38" s="2" t="s">
        <v>85</v>
      </c>
      <c r="S38" s="2"/>
      <c r="T38" s="2"/>
    </row>
    <row r="39" spans="14:20">
      <c r="N39" s="2" t="s">
        <v>22</v>
      </c>
      <c r="O39" s="2"/>
      <c r="P39" s="2" t="s">
        <v>49</v>
      </c>
      <c r="Q39" s="2"/>
      <c r="R39" s="2" t="s">
        <v>86</v>
      </c>
      <c r="S39" s="2"/>
      <c r="T39" s="2"/>
    </row>
    <row r="40" spans="14:20">
      <c r="N40" s="2" t="s">
        <v>23</v>
      </c>
      <c r="O40" s="2"/>
      <c r="P40" s="2" t="s">
        <v>50</v>
      </c>
      <c r="Q40" s="2"/>
      <c r="R40" s="2" t="s">
        <v>87</v>
      </c>
      <c r="S40" s="2"/>
      <c r="T40" s="2"/>
    </row>
    <row r="41" spans="14:20">
      <c r="N41" s="2" t="s">
        <v>24</v>
      </c>
      <c r="O41" s="2"/>
      <c r="P41" s="2" t="s">
        <v>51</v>
      </c>
      <c r="Q41" s="2"/>
      <c r="R41" s="2" t="s">
        <v>88</v>
      </c>
      <c r="S41" s="2"/>
      <c r="T41" s="2"/>
    </row>
    <row r="42" spans="14:20">
      <c r="N42" s="2" t="s">
        <v>25</v>
      </c>
      <c r="O42" s="2"/>
      <c r="P42" s="2" t="s">
        <v>52</v>
      </c>
      <c r="Q42" s="2"/>
      <c r="R42" s="2" t="s">
        <v>89</v>
      </c>
      <c r="S42" s="2"/>
      <c r="T42" s="2"/>
    </row>
    <row r="43" spans="14:20">
      <c r="N43" s="2" t="s">
        <v>26</v>
      </c>
      <c r="O43" s="2"/>
      <c r="P43" s="2" t="s">
        <v>53</v>
      </c>
      <c r="Q43" s="2"/>
      <c r="R43" s="2" t="s">
        <v>90</v>
      </c>
      <c r="S43" s="2"/>
      <c r="T43" s="2"/>
    </row>
    <row r="44" spans="14:20">
      <c r="N44" s="2" t="s">
        <v>27</v>
      </c>
      <c r="O44" s="2"/>
      <c r="P44" s="2" t="s">
        <v>54</v>
      </c>
      <c r="Q44" s="2"/>
      <c r="R44" s="2" t="s">
        <v>91</v>
      </c>
      <c r="S44" s="2"/>
      <c r="T44" s="2"/>
    </row>
    <row r="45" spans="14:20">
      <c r="N45" s="2" t="s">
        <v>28</v>
      </c>
      <c r="O45" s="2"/>
      <c r="P45" s="2" t="s">
        <v>55</v>
      </c>
      <c r="Q45" s="2"/>
      <c r="R45" s="2" t="s">
        <v>92</v>
      </c>
      <c r="S45" s="2"/>
      <c r="T45" s="2"/>
    </row>
    <row r="46" spans="14:20">
      <c r="N46" s="2" t="s">
        <v>29</v>
      </c>
      <c r="O46" s="2"/>
      <c r="P46" s="2" t="s">
        <v>56</v>
      </c>
      <c r="Q46" s="2"/>
      <c r="R46" s="2" t="s">
        <v>93</v>
      </c>
      <c r="S46" s="2"/>
      <c r="T46" s="2"/>
    </row>
    <row r="47" spans="14:20">
      <c r="N47" s="2" t="s">
        <v>30</v>
      </c>
      <c r="O47" s="2"/>
      <c r="P47" s="2" t="s">
        <v>57</v>
      </c>
      <c r="Q47" s="2"/>
      <c r="R47" s="2" t="s">
        <v>94</v>
      </c>
      <c r="S47" s="2"/>
      <c r="T47" s="2"/>
    </row>
    <row r="48" spans="14:20">
      <c r="N48" s="2" t="s">
        <v>31</v>
      </c>
      <c r="O48" s="2"/>
      <c r="P48" s="2" t="s">
        <v>58</v>
      </c>
      <c r="Q48" s="2"/>
      <c r="R48" s="2" t="s">
        <v>95</v>
      </c>
      <c r="S48" s="2"/>
      <c r="T48" s="2"/>
    </row>
    <row r="49" spans="14:20">
      <c r="N49" s="2" t="s">
        <v>32</v>
      </c>
      <c r="O49" s="2"/>
      <c r="P49" s="2" t="s">
        <v>59</v>
      </c>
      <c r="Q49" s="2"/>
      <c r="R49" s="2" t="s">
        <v>96</v>
      </c>
      <c r="S49" s="2"/>
      <c r="T49" s="2"/>
    </row>
    <row r="50" spans="14:20">
      <c r="N50" s="2"/>
      <c r="O50" s="2"/>
      <c r="P50" s="2" t="s">
        <v>60</v>
      </c>
      <c r="Q50" s="2"/>
      <c r="R50" s="2" t="s">
        <v>97</v>
      </c>
      <c r="S50" s="2"/>
      <c r="T50" s="2"/>
    </row>
    <row r="51" spans="14:20">
      <c r="N51" s="2"/>
      <c r="O51" s="2"/>
      <c r="P51" s="2" t="s">
        <v>61</v>
      </c>
      <c r="Q51" s="2"/>
      <c r="R51" s="2" t="s">
        <v>98</v>
      </c>
      <c r="S51" s="2"/>
      <c r="T51" s="2"/>
    </row>
    <row r="52" spans="14:20">
      <c r="N52" s="2"/>
      <c r="O52" s="2"/>
      <c r="P52" s="2" t="s">
        <v>62</v>
      </c>
      <c r="Q52" s="2"/>
      <c r="R52" s="2" t="s">
        <v>99</v>
      </c>
      <c r="S52" s="2"/>
      <c r="T52" s="2"/>
    </row>
    <row r="53" spans="14:20">
      <c r="N53" s="2"/>
      <c r="O53" s="2"/>
      <c r="P53" s="2" t="s">
        <v>63</v>
      </c>
      <c r="Q53" s="2"/>
      <c r="R53" s="2" t="s">
        <v>100</v>
      </c>
      <c r="S53" s="2"/>
      <c r="T53" s="2"/>
    </row>
    <row r="54" spans="14:20">
      <c r="N54" s="2"/>
      <c r="O54" s="2"/>
      <c r="P54" s="2" t="s">
        <v>64</v>
      </c>
      <c r="Q54" s="2"/>
      <c r="R54" s="2" t="s">
        <v>101</v>
      </c>
      <c r="S54" s="2"/>
      <c r="T54" s="2"/>
    </row>
    <row r="55" spans="14:20">
      <c r="N55" s="2"/>
      <c r="O55" s="2"/>
      <c r="P55" s="2" t="s">
        <v>65</v>
      </c>
      <c r="Q55" s="2"/>
      <c r="R55" s="2" t="s">
        <v>102</v>
      </c>
      <c r="S55" s="2"/>
      <c r="T55" s="2"/>
    </row>
    <row r="56" spans="14:20">
      <c r="N56" s="2"/>
      <c r="O56" s="2"/>
      <c r="P56" s="2" t="s">
        <v>66</v>
      </c>
      <c r="Q56" s="2"/>
      <c r="R56" s="2" t="s">
        <v>103</v>
      </c>
      <c r="S56" s="2"/>
      <c r="T56" s="2"/>
    </row>
    <row r="57" spans="14:20">
      <c r="N57" s="2"/>
      <c r="O57" s="2"/>
      <c r="P57" s="2" t="s">
        <v>67</v>
      </c>
      <c r="Q57" s="2"/>
      <c r="R57" s="2" t="s">
        <v>104</v>
      </c>
      <c r="S57" s="2"/>
      <c r="T57" s="2"/>
    </row>
    <row r="58" spans="14:20">
      <c r="N58" s="2"/>
      <c r="O58" s="2"/>
      <c r="P58" s="2" t="s">
        <v>68</v>
      </c>
      <c r="Q58" s="2"/>
      <c r="R58" s="2" t="s">
        <v>105</v>
      </c>
      <c r="S58" s="2"/>
      <c r="T58" s="2"/>
    </row>
    <row r="59" spans="14:20">
      <c r="N59" s="2"/>
      <c r="O59" s="2"/>
      <c r="P59" s="2" t="s">
        <v>69</v>
      </c>
      <c r="Q59" s="2"/>
      <c r="R59" s="2" t="s">
        <v>106</v>
      </c>
      <c r="S59" s="2"/>
      <c r="T59" s="2"/>
    </row>
    <row r="60" spans="14:20">
      <c r="N60" s="2"/>
      <c r="O60" s="2"/>
      <c r="P60" s="2" t="s">
        <v>70</v>
      </c>
      <c r="Q60" s="2"/>
      <c r="R60" s="2" t="s">
        <v>107</v>
      </c>
      <c r="S60" s="2"/>
      <c r="T60" s="2"/>
    </row>
  </sheetData>
  <mergeCells count="6">
    <mergeCell ref="C8:D8"/>
    <mergeCell ref="B4:D5"/>
    <mergeCell ref="E4:I8"/>
    <mergeCell ref="B2:K3"/>
    <mergeCell ref="C6:D6"/>
    <mergeCell ref="C7:D7"/>
  </mergeCells>
  <dataValidations count="2">
    <dataValidation type="list" allowBlank="1" showInputMessage="1" showErrorMessage="1" sqref="C10:C1048576" xr:uid="{EBBA4DE1-D8AE-4939-96D1-42491F8CA7CE}">
      <formula1>"1 - VPS,2 - PD,3 - PF,4 - EE"</formula1>
    </dataValidation>
    <dataValidation type="list" allowBlank="1" showInputMessage="1" showErrorMessage="1" sqref="K10:K1048576" xr:uid="{0045A32E-6B48-46CE-8DD1-D182FAF08497}">
      <formula1>"Yes,No"</formula1>
    </dataValidation>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F78B5-FFE9-418A-9B7E-43EE31D94189}">
  <sheetPr codeName="Sheet16">
    <tabColor theme="5" tint="0.39997558519241921"/>
  </sheetPr>
  <dimension ref="A1:EB61"/>
  <sheetViews>
    <sheetView zoomScale="85" zoomScaleNormal="85" workbookViewId="0">
      <pane xSplit="7" ySplit="1" topLeftCell="H2" activePane="bottomRight" state="frozen"/>
      <selection pane="topRight" activeCell="I1" sqref="I1"/>
      <selection pane="bottomLeft" activeCell="A2" sqref="A2"/>
      <selection pane="bottomRight" activeCell="AC20" sqref="AC20"/>
    </sheetView>
  </sheetViews>
  <sheetFormatPr defaultRowHeight="13"/>
  <cols>
    <col min="1" max="1" width="46.69921875" customWidth="1"/>
    <col min="2" max="2" width="5.59765625" bestFit="1" customWidth="1"/>
    <col min="3" max="3" width="3.59765625" customWidth="1"/>
    <col min="4" max="4" width="5.69921875" customWidth="1"/>
    <col min="5" max="5" width="31.296875" bestFit="1" customWidth="1"/>
    <col min="6" max="6" width="9.765625E-2" customWidth="1"/>
    <col min="7" max="7" width="4.09765625" hidden="1" customWidth="1"/>
    <col min="8" max="8" width="7.8984375" customWidth="1"/>
    <col min="9" max="9" width="7.09765625" customWidth="1"/>
    <col min="10" max="10" width="8.296875" customWidth="1"/>
    <col min="11" max="11" width="8" customWidth="1"/>
    <col min="12" max="12" width="7.8984375" customWidth="1"/>
    <col min="13" max="13" width="8.296875" customWidth="1"/>
    <col min="14" max="14" width="8" customWidth="1"/>
    <col min="15" max="15" width="7.69921875" customWidth="1"/>
    <col min="16" max="16" width="8" customWidth="1"/>
    <col min="17" max="17" width="8.3984375" customWidth="1"/>
    <col min="18" max="18" width="8" customWidth="1"/>
    <col min="19" max="19" width="8.69921875" customWidth="1"/>
    <col min="20" max="20" width="7.8984375" customWidth="1"/>
    <col min="21" max="21" width="7.09765625" customWidth="1"/>
    <col min="22" max="22" width="8.296875" customWidth="1"/>
    <col min="23" max="23" width="8" customWidth="1"/>
    <col min="24" max="24" width="7.8984375" customWidth="1"/>
    <col min="25" max="25" width="8.296875" customWidth="1"/>
    <col min="26" max="26" width="8" customWidth="1"/>
    <col min="27" max="27" width="7.69921875" customWidth="1"/>
    <col min="28" max="28" width="8" customWidth="1"/>
    <col min="29" max="29" width="8.3984375" customWidth="1"/>
    <col min="30" max="30" width="8" customWidth="1"/>
    <col min="31" max="31" width="8.69921875" customWidth="1"/>
    <col min="32" max="32" width="7.8984375" customWidth="1"/>
    <col min="33" max="33" width="7.09765625" customWidth="1"/>
    <col min="34" max="34" width="8.296875" customWidth="1"/>
    <col min="35" max="35" width="8" customWidth="1"/>
    <col min="38" max="38" width="8.8984375" bestFit="1" customWidth="1"/>
    <col min="40" max="40" width="15" customWidth="1"/>
  </cols>
  <sheetData>
    <row r="1" spans="1:132" ht="24.75" customHeight="1">
      <c r="A1" s="522" t="s">
        <v>1933</v>
      </c>
      <c r="B1" s="522"/>
      <c r="D1" s="522" t="s">
        <v>1932</v>
      </c>
      <c r="E1" s="522"/>
      <c r="F1" s="359"/>
      <c r="G1" s="359"/>
      <c r="H1" s="523" t="s">
        <v>308</v>
      </c>
      <c r="I1" s="523"/>
      <c r="J1" s="523"/>
      <c r="K1" s="523"/>
      <c r="L1" s="523"/>
      <c r="M1" s="523"/>
      <c r="N1" s="523"/>
      <c r="O1" s="523"/>
      <c r="P1" s="523"/>
      <c r="Q1" s="523"/>
      <c r="R1" s="523"/>
      <c r="S1" s="523"/>
      <c r="T1" s="523"/>
      <c r="U1" s="523"/>
      <c r="V1" s="523"/>
      <c r="W1" s="523"/>
      <c r="X1" s="523"/>
      <c r="Y1" s="523"/>
      <c r="Z1" s="523"/>
      <c r="AA1" s="523"/>
      <c r="AB1" s="523"/>
      <c r="AC1" s="523"/>
      <c r="AD1" s="523"/>
      <c r="AE1" s="523"/>
      <c r="AF1" s="523"/>
      <c r="AG1" s="523"/>
      <c r="AH1" s="523"/>
      <c r="AI1" s="523"/>
    </row>
    <row r="2" spans="1:132" ht="12.75" customHeight="1">
      <c r="A2" s="125" t="s">
        <v>175</v>
      </c>
      <c r="B2" t="s">
        <v>306</v>
      </c>
      <c r="E2" t="s">
        <v>294</v>
      </c>
      <c r="H2">
        <f>'Activity Chart C.A.'!K5</f>
        <v>400</v>
      </c>
      <c r="N2" s="521" t="s">
        <v>163</v>
      </c>
      <c r="O2" s="521"/>
      <c r="P2" s="521"/>
      <c r="Q2" s="521"/>
      <c r="R2" s="145">
        <v>44348</v>
      </c>
    </row>
    <row r="3" spans="1:132" ht="12.75" customHeight="1">
      <c r="A3" s="12" t="s">
        <v>182</v>
      </c>
      <c r="B3" s="126"/>
      <c r="E3" t="s">
        <v>180</v>
      </c>
      <c r="H3">
        <f>'Activity Chart C.A.'!K6</f>
        <v>200</v>
      </c>
      <c r="N3" s="521" t="s">
        <v>237</v>
      </c>
      <c r="O3" s="521"/>
      <c r="P3" s="521"/>
      <c r="Q3" s="521"/>
      <c r="R3" s="145">
        <v>45221</v>
      </c>
      <c r="U3" s="152"/>
    </row>
    <row r="4" spans="1:132" ht="12.75" customHeight="1">
      <c r="A4" s="128" t="s">
        <v>193</v>
      </c>
      <c r="B4" s="126">
        <v>1</v>
      </c>
      <c r="E4" t="s">
        <v>181</v>
      </c>
      <c r="H4">
        <f>'Activity Chart C.A.'!K7</f>
        <v>200</v>
      </c>
      <c r="N4" s="521" t="s">
        <v>305</v>
      </c>
      <c r="O4" s="521"/>
      <c r="P4" s="521"/>
      <c r="Q4" s="521"/>
      <c r="R4" s="152">
        <f>DATEDIF(R2,R3,"M")</f>
        <v>28</v>
      </c>
    </row>
    <row r="5" spans="1:132" ht="12.75" customHeight="1">
      <c r="A5" s="128" t="s">
        <v>191</v>
      </c>
      <c r="B5" s="126">
        <v>1</v>
      </c>
    </row>
    <row r="6" spans="1:132" ht="12" customHeight="1">
      <c r="A6" s="12" t="s">
        <v>183</v>
      </c>
      <c r="B6" s="126"/>
      <c r="D6" s="157"/>
      <c r="E6" s="158" t="s">
        <v>291</v>
      </c>
      <c r="F6" s="162" t="s">
        <v>286</v>
      </c>
      <c r="G6" s="162" t="s">
        <v>292</v>
      </c>
      <c r="H6" s="149" t="s">
        <v>258</v>
      </c>
      <c r="I6" s="149" t="s">
        <v>259</v>
      </c>
      <c r="J6" s="149" t="s">
        <v>260</v>
      </c>
      <c r="K6" s="149" t="s">
        <v>261</v>
      </c>
      <c r="L6" s="149" t="s">
        <v>262</v>
      </c>
      <c r="M6" s="149" t="s">
        <v>263</v>
      </c>
      <c r="N6" s="149" t="s">
        <v>264</v>
      </c>
      <c r="O6" s="149" t="s">
        <v>265</v>
      </c>
      <c r="P6" s="149" t="s">
        <v>266</v>
      </c>
      <c r="Q6" s="149" t="s">
        <v>267</v>
      </c>
      <c r="R6" s="149" t="s">
        <v>268</v>
      </c>
      <c r="S6" s="149" t="s">
        <v>269</v>
      </c>
      <c r="T6" s="149" t="s">
        <v>270</v>
      </c>
      <c r="U6" s="149" t="s">
        <v>271</v>
      </c>
      <c r="V6" s="149" t="s">
        <v>272</v>
      </c>
      <c r="W6" s="149" t="s">
        <v>273</v>
      </c>
      <c r="X6" s="149" t="s">
        <v>274</v>
      </c>
      <c r="Y6" s="149" t="s">
        <v>275</v>
      </c>
      <c r="Z6" s="149" t="s">
        <v>276</v>
      </c>
      <c r="AA6" s="149" t="s">
        <v>277</v>
      </c>
      <c r="AB6" s="149" t="s">
        <v>278</v>
      </c>
      <c r="AC6" s="149" t="s">
        <v>279</v>
      </c>
      <c r="AD6" s="149" t="s">
        <v>280</v>
      </c>
      <c r="AE6" s="149" t="s">
        <v>281</v>
      </c>
      <c r="AF6" s="149" t="s">
        <v>282</v>
      </c>
      <c r="AG6" s="149" t="s">
        <v>283</v>
      </c>
      <c r="AH6" s="149" t="s">
        <v>284</v>
      </c>
      <c r="AI6" s="159" t="s">
        <v>285</v>
      </c>
      <c r="AJ6" s="148"/>
      <c r="AK6" s="148"/>
      <c r="AL6" s="148"/>
      <c r="AM6" s="148"/>
      <c r="AP6" s="148"/>
      <c r="AQ6" s="148"/>
      <c r="AR6" s="148"/>
      <c r="AS6" s="148"/>
      <c r="AT6" s="148"/>
      <c r="AU6" s="148"/>
      <c r="AZ6" s="148"/>
      <c r="BA6" s="148"/>
      <c r="BB6" s="148"/>
      <c r="BC6" s="148"/>
      <c r="BD6" s="148"/>
      <c r="BE6" s="148"/>
      <c r="BF6" s="148"/>
      <c r="BG6" s="148"/>
      <c r="BH6" s="148"/>
      <c r="BI6" s="148"/>
      <c r="BJ6" s="148"/>
      <c r="BK6" s="148"/>
      <c r="BL6" s="148"/>
      <c r="BM6" s="148"/>
      <c r="BN6" s="148"/>
      <c r="BO6" s="148"/>
      <c r="BP6" s="148"/>
      <c r="BQ6" s="148"/>
      <c r="BR6" s="148"/>
      <c r="BS6" s="148"/>
      <c r="BT6" s="148"/>
      <c r="BU6" s="148"/>
      <c r="BV6" s="148"/>
      <c r="BW6" s="148"/>
      <c r="BX6" s="148"/>
      <c r="BY6" s="148"/>
      <c r="BZ6" s="148"/>
      <c r="CA6" s="148"/>
      <c r="CB6" s="148"/>
      <c r="CC6" s="148"/>
      <c r="CD6" s="148"/>
      <c r="CE6" s="148"/>
      <c r="CF6" s="148"/>
      <c r="CG6" s="148"/>
      <c r="CH6" s="148"/>
      <c r="CI6" s="148"/>
      <c r="CJ6" s="148"/>
      <c r="CK6" s="148"/>
      <c r="CL6" s="148"/>
      <c r="CM6" s="148"/>
      <c r="CN6" s="148"/>
      <c r="CO6" s="148"/>
      <c r="CP6" s="148"/>
      <c r="CQ6" s="148"/>
      <c r="CR6" s="148"/>
      <c r="CS6" s="148"/>
      <c r="CT6" s="148"/>
      <c r="CU6" s="148"/>
      <c r="CV6" s="148"/>
      <c r="CW6" s="148"/>
      <c r="CX6" s="148"/>
      <c r="CY6" s="148"/>
      <c r="CZ6" s="148"/>
      <c r="DA6" s="148"/>
      <c r="DB6" s="148"/>
      <c r="DC6" s="148"/>
      <c r="DD6" s="148"/>
      <c r="DE6" s="148"/>
      <c r="DF6" s="148"/>
      <c r="DG6" s="148"/>
      <c r="DH6" s="148"/>
      <c r="DI6" s="148"/>
      <c r="DJ6" s="148"/>
      <c r="DK6" s="148"/>
      <c r="DL6" s="148"/>
      <c r="DM6" s="148"/>
      <c r="DN6" s="148"/>
      <c r="DO6" s="148"/>
      <c r="DP6" s="148"/>
      <c r="DQ6" s="148"/>
      <c r="DR6" s="148"/>
      <c r="DS6" s="148"/>
      <c r="DT6" s="148"/>
      <c r="DU6" s="148"/>
      <c r="DV6" s="148"/>
      <c r="DW6" s="148"/>
      <c r="DX6" s="148"/>
      <c r="DY6" s="148"/>
      <c r="DZ6" s="148"/>
      <c r="EA6" s="148"/>
      <c r="EB6" s="148"/>
    </row>
    <row r="7" spans="1:132" ht="12" customHeight="1" thickBot="1">
      <c r="A7" s="128" t="s">
        <v>192</v>
      </c>
      <c r="B7" s="126">
        <v>1</v>
      </c>
      <c r="D7" s="525" t="s">
        <v>149</v>
      </c>
      <c r="E7" s="150" t="s">
        <v>228</v>
      </c>
      <c r="F7" s="164" t="s">
        <v>287</v>
      </c>
      <c r="G7" s="164" t="s">
        <v>149</v>
      </c>
      <c r="H7" s="153">
        <f>H2/R4</f>
        <v>14.285714285714286</v>
      </c>
      <c r="I7" s="153">
        <f>H2/R4</f>
        <v>14.285714285714286</v>
      </c>
      <c r="J7" s="153">
        <f>H2/R4</f>
        <v>14.285714285714286</v>
      </c>
      <c r="K7" s="153">
        <f>H2/R4</f>
        <v>14.285714285714286</v>
      </c>
      <c r="L7" s="153">
        <f>H2/R4</f>
        <v>14.285714285714286</v>
      </c>
      <c r="M7" s="153">
        <f>H2/R4</f>
        <v>14.285714285714286</v>
      </c>
      <c r="N7" s="153">
        <f>H2/R4</f>
        <v>14.285714285714286</v>
      </c>
      <c r="O7" s="153">
        <f>H2/R4</f>
        <v>14.285714285714286</v>
      </c>
      <c r="P7" s="153">
        <f>H2/R4</f>
        <v>14.285714285714286</v>
      </c>
      <c r="Q7" s="153">
        <f>H2/R4</f>
        <v>14.285714285714286</v>
      </c>
      <c r="R7" s="153">
        <f>H2/R4</f>
        <v>14.285714285714286</v>
      </c>
      <c r="S7" s="153">
        <f>H2/R4</f>
        <v>14.285714285714286</v>
      </c>
      <c r="T7" s="153">
        <f>H2/R4</f>
        <v>14.285714285714286</v>
      </c>
      <c r="U7" s="153">
        <f>H2/R4</f>
        <v>14.285714285714286</v>
      </c>
      <c r="V7" s="153">
        <f>H2/R4</f>
        <v>14.285714285714286</v>
      </c>
      <c r="W7" s="153">
        <f>H2/R4</f>
        <v>14.285714285714286</v>
      </c>
      <c r="X7" s="153">
        <f>H2/R4</f>
        <v>14.285714285714286</v>
      </c>
      <c r="Y7" s="153">
        <f>H2/R4</f>
        <v>14.285714285714286</v>
      </c>
      <c r="Z7" s="153">
        <f>H2/R4</f>
        <v>14.285714285714286</v>
      </c>
      <c r="AA7" s="153">
        <f>H2/R4</f>
        <v>14.285714285714286</v>
      </c>
      <c r="AB7" s="153">
        <f>H2/R4</f>
        <v>14.285714285714286</v>
      </c>
      <c r="AC7" s="153">
        <f>H2/R4</f>
        <v>14.285714285714286</v>
      </c>
      <c r="AD7" s="153">
        <f>H2/R4</f>
        <v>14.285714285714286</v>
      </c>
      <c r="AE7" s="153">
        <f>H2/R4</f>
        <v>14.285714285714286</v>
      </c>
      <c r="AF7" s="153">
        <f>H2/R4</f>
        <v>14.285714285714286</v>
      </c>
      <c r="AG7" s="153">
        <f>H2/R4</f>
        <v>14.285714285714286</v>
      </c>
      <c r="AH7" s="153">
        <f>H2/R4</f>
        <v>14.285714285714286</v>
      </c>
      <c r="AI7" s="160">
        <f>H2/R4</f>
        <v>14.285714285714286</v>
      </c>
    </row>
    <row r="8" spans="1:132" ht="12" customHeight="1" thickBot="1">
      <c r="A8" s="12" t="s">
        <v>184</v>
      </c>
      <c r="B8" s="126"/>
      <c r="D8" s="526"/>
      <c r="E8" s="150" t="s">
        <v>230</v>
      </c>
      <c r="F8" s="164" t="s">
        <v>288</v>
      </c>
      <c r="G8" s="164" t="s">
        <v>149</v>
      </c>
      <c r="H8" s="153">
        <f>H3/R4</f>
        <v>7.1428571428571432</v>
      </c>
      <c r="I8" s="153">
        <f>H3/R4</f>
        <v>7.1428571428571432</v>
      </c>
      <c r="J8" s="153">
        <f>H3/R4</f>
        <v>7.1428571428571432</v>
      </c>
      <c r="K8" s="153">
        <f>H3/R4</f>
        <v>7.1428571428571432</v>
      </c>
      <c r="L8" s="153">
        <f>H3/R4</f>
        <v>7.1428571428571432</v>
      </c>
      <c r="M8" s="153">
        <f>H3/R4</f>
        <v>7.1428571428571432</v>
      </c>
      <c r="N8" s="153">
        <f>H3/R4</f>
        <v>7.1428571428571432</v>
      </c>
      <c r="O8" s="153">
        <f>H3/R4</f>
        <v>7.1428571428571432</v>
      </c>
      <c r="P8" s="153">
        <f>H3/R4</f>
        <v>7.1428571428571432</v>
      </c>
      <c r="Q8" s="153">
        <f>H3/R4</f>
        <v>7.1428571428571432</v>
      </c>
      <c r="R8" s="153">
        <f>H3/R4</f>
        <v>7.1428571428571432</v>
      </c>
      <c r="S8" s="153">
        <f>H3/R4</f>
        <v>7.1428571428571432</v>
      </c>
      <c r="T8" s="153">
        <f>H3/R4</f>
        <v>7.1428571428571432</v>
      </c>
      <c r="U8" s="153">
        <f>H3/R4</f>
        <v>7.1428571428571432</v>
      </c>
      <c r="V8" s="153">
        <f>H3/R4</f>
        <v>7.1428571428571432</v>
      </c>
      <c r="W8" s="153">
        <f>H3/R4</f>
        <v>7.1428571428571432</v>
      </c>
      <c r="X8" s="153">
        <f>H3/R4</f>
        <v>7.1428571428571432</v>
      </c>
      <c r="Y8" s="153">
        <f>H3/R4</f>
        <v>7.1428571428571432</v>
      </c>
      <c r="Z8" s="153">
        <f>H3/R4</f>
        <v>7.1428571428571432</v>
      </c>
      <c r="AA8" s="153">
        <f>H3/R4</f>
        <v>7.1428571428571432</v>
      </c>
      <c r="AB8" s="153">
        <f>H3/R4</f>
        <v>7.1428571428571432</v>
      </c>
      <c r="AC8" s="153">
        <f>H3/R4</f>
        <v>7.1428571428571432</v>
      </c>
      <c r="AD8" s="153">
        <f>H3/R4</f>
        <v>7.1428571428571432</v>
      </c>
      <c r="AE8" s="153">
        <f>H3/R4</f>
        <v>7.1428571428571432</v>
      </c>
      <c r="AF8" s="153">
        <f>H3/R4</f>
        <v>7.1428571428571432</v>
      </c>
      <c r="AG8" s="153">
        <f>H3/R4</f>
        <v>7.1428571428571432</v>
      </c>
      <c r="AH8" s="153">
        <f>H3/R4</f>
        <v>7.1428571428571432</v>
      </c>
      <c r="AI8" s="160">
        <f>H3/R4</f>
        <v>7.1428571428571432</v>
      </c>
    </row>
    <row r="9" spans="1:132" ht="12" customHeight="1" thickBot="1">
      <c r="A9" s="128" t="s">
        <v>193</v>
      </c>
      <c r="B9" s="126">
        <v>1</v>
      </c>
      <c r="D9" s="526"/>
      <c r="E9" s="150" t="s">
        <v>229</v>
      </c>
      <c r="F9" s="164" t="s">
        <v>289</v>
      </c>
      <c r="G9" s="164" t="s">
        <v>149</v>
      </c>
      <c r="H9" s="153">
        <f>H4/R4</f>
        <v>7.1428571428571432</v>
      </c>
      <c r="I9" s="153">
        <f>H4/R4</f>
        <v>7.1428571428571432</v>
      </c>
      <c r="J9" s="153">
        <f>H4/R4</f>
        <v>7.1428571428571432</v>
      </c>
      <c r="K9" s="153">
        <f>H4/R4</f>
        <v>7.1428571428571432</v>
      </c>
      <c r="L9" s="153">
        <f>H4/R4</f>
        <v>7.1428571428571432</v>
      </c>
      <c r="M9" s="153">
        <f>H4/R4</f>
        <v>7.1428571428571432</v>
      </c>
      <c r="N9" s="153">
        <f>H4/R4</f>
        <v>7.1428571428571432</v>
      </c>
      <c r="O9" s="153">
        <f>H4/R4</f>
        <v>7.1428571428571432</v>
      </c>
      <c r="P9" s="153">
        <f>H4/R4</f>
        <v>7.1428571428571432</v>
      </c>
      <c r="Q9" s="153">
        <f>H4/R4</f>
        <v>7.1428571428571432</v>
      </c>
      <c r="R9" s="153">
        <f>H4/R4</f>
        <v>7.1428571428571432</v>
      </c>
      <c r="S9" s="153">
        <f>H4/R4</f>
        <v>7.1428571428571432</v>
      </c>
      <c r="T9" s="153">
        <f>H4/R4</f>
        <v>7.1428571428571432</v>
      </c>
      <c r="U9" s="153">
        <f>H4/R4</f>
        <v>7.1428571428571432</v>
      </c>
      <c r="V9" s="153">
        <f>H4/R4</f>
        <v>7.1428571428571432</v>
      </c>
      <c r="W9" s="153">
        <f>H4/R4</f>
        <v>7.1428571428571432</v>
      </c>
      <c r="X9" s="153">
        <f>H4/R4</f>
        <v>7.1428571428571432</v>
      </c>
      <c r="Y9" s="153">
        <f>H4/R4</f>
        <v>7.1428571428571432</v>
      </c>
      <c r="Z9" s="153">
        <f>H4/R4</f>
        <v>7.1428571428571432</v>
      </c>
      <c r="AA9" s="153">
        <f>H4/R4</f>
        <v>7.1428571428571432</v>
      </c>
      <c r="AB9" s="153">
        <f>H4/R4</f>
        <v>7.1428571428571432</v>
      </c>
      <c r="AC9" s="153">
        <f>H4/R4</f>
        <v>7.1428571428571432</v>
      </c>
      <c r="AD9" s="153">
        <f>H4/R4</f>
        <v>7.1428571428571432</v>
      </c>
      <c r="AE9" s="153">
        <f>H4/R4</f>
        <v>7.1428571428571432</v>
      </c>
      <c r="AF9" s="153">
        <f>H4/R4</f>
        <v>7.1428571428571432</v>
      </c>
      <c r="AG9" s="153">
        <f>H4/R4</f>
        <v>7.1428571428571432</v>
      </c>
      <c r="AH9" s="153">
        <f>H4/R4</f>
        <v>7.1428571428571432</v>
      </c>
      <c r="AI9" s="160">
        <f>H4/R4</f>
        <v>7.1428571428571432</v>
      </c>
    </row>
    <row r="10" spans="1:132" ht="12" customHeight="1">
      <c r="A10" s="12" t="s">
        <v>185</v>
      </c>
      <c r="B10" s="126"/>
      <c r="D10" s="526"/>
      <c r="E10" s="151" t="s">
        <v>131</v>
      </c>
      <c r="F10" s="165" t="s">
        <v>287</v>
      </c>
      <c r="G10" s="165" t="s">
        <v>149</v>
      </c>
      <c r="H10" s="175">
        <f>+H7</f>
        <v>14.285714285714286</v>
      </c>
      <c r="I10" s="175">
        <f t="shared" ref="I10:AF10" si="0">+H10+I7</f>
        <v>28.571428571428573</v>
      </c>
      <c r="J10" s="175">
        <f t="shared" si="0"/>
        <v>42.857142857142861</v>
      </c>
      <c r="K10" s="175">
        <f t="shared" si="0"/>
        <v>57.142857142857146</v>
      </c>
      <c r="L10" s="175">
        <f t="shared" si="0"/>
        <v>71.428571428571431</v>
      </c>
      <c r="M10" s="175">
        <f t="shared" si="0"/>
        <v>85.714285714285722</v>
      </c>
      <c r="N10" s="175">
        <f t="shared" si="0"/>
        <v>100.00000000000001</v>
      </c>
      <c r="O10" s="175">
        <f t="shared" si="0"/>
        <v>114.28571428571431</v>
      </c>
      <c r="P10" s="175">
        <f t="shared" si="0"/>
        <v>128.57142857142858</v>
      </c>
      <c r="Q10" s="175">
        <f t="shared" si="0"/>
        <v>142.85714285714286</v>
      </c>
      <c r="R10" s="175">
        <f t="shared" si="0"/>
        <v>157.14285714285714</v>
      </c>
      <c r="S10" s="175">
        <f t="shared" si="0"/>
        <v>171.42857142857142</v>
      </c>
      <c r="T10" s="175">
        <f t="shared" si="0"/>
        <v>185.71428571428569</v>
      </c>
      <c r="U10" s="175">
        <f t="shared" si="0"/>
        <v>199.99999999999997</v>
      </c>
      <c r="V10" s="175">
        <f t="shared" si="0"/>
        <v>214.28571428571425</v>
      </c>
      <c r="W10" s="175">
        <f t="shared" si="0"/>
        <v>228.57142857142853</v>
      </c>
      <c r="X10" s="175">
        <f t="shared" si="0"/>
        <v>242.8571428571428</v>
      </c>
      <c r="Y10" s="175">
        <f t="shared" si="0"/>
        <v>257.14285714285711</v>
      </c>
      <c r="Z10" s="175">
        <f t="shared" si="0"/>
        <v>271.42857142857139</v>
      </c>
      <c r="AA10" s="175">
        <f t="shared" si="0"/>
        <v>285.71428571428567</v>
      </c>
      <c r="AB10" s="175">
        <f t="shared" si="0"/>
        <v>299.99999999999994</v>
      </c>
      <c r="AC10" s="175">
        <f t="shared" si="0"/>
        <v>314.28571428571422</v>
      </c>
      <c r="AD10" s="175">
        <f t="shared" si="0"/>
        <v>328.5714285714285</v>
      </c>
      <c r="AE10" s="175">
        <f t="shared" si="0"/>
        <v>342.85714285714278</v>
      </c>
      <c r="AF10" s="175">
        <f t="shared" si="0"/>
        <v>357.14285714285705</v>
      </c>
      <c r="AG10" s="175">
        <f t="shared" ref="AG10:AG12" si="1">+AF10+AG7</f>
        <v>371.42857142857133</v>
      </c>
      <c r="AH10" s="175">
        <f t="shared" ref="AH10:AH12" si="2">+AG10+AH7</f>
        <v>385.71428571428561</v>
      </c>
      <c r="AI10" s="176">
        <f t="shared" ref="AI10:AI12" si="3">+AH10+AI7</f>
        <v>399.99999999999989</v>
      </c>
    </row>
    <row r="11" spans="1:132" ht="12" customHeight="1" thickBot="1">
      <c r="A11" s="128" t="s">
        <v>257</v>
      </c>
      <c r="B11" s="126">
        <v>1</v>
      </c>
      <c r="D11" s="526"/>
      <c r="E11" s="151" t="s">
        <v>132</v>
      </c>
      <c r="F11" s="165" t="s">
        <v>288</v>
      </c>
      <c r="G11" s="165" t="s">
        <v>149</v>
      </c>
      <c r="H11" s="175">
        <f>+H8</f>
        <v>7.1428571428571432</v>
      </c>
      <c r="I11" s="175">
        <f t="shared" ref="I11:AF11" si="4">+H11+I8</f>
        <v>14.285714285714286</v>
      </c>
      <c r="J11" s="175">
        <f t="shared" si="4"/>
        <v>21.428571428571431</v>
      </c>
      <c r="K11" s="175">
        <f t="shared" si="4"/>
        <v>28.571428571428573</v>
      </c>
      <c r="L11" s="175">
        <f t="shared" si="4"/>
        <v>35.714285714285715</v>
      </c>
      <c r="M11" s="175">
        <f t="shared" si="4"/>
        <v>42.857142857142861</v>
      </c>
      <c r="N11" s="175">
        <f t="shared" si="4"/>
        <v>50.000000000000007</v>
      </c>
      <c r="O11" s="175">
        <f t="shared" si="4"/>
        <v>57.142857142857153</v>
      </c>
      <c r="P11" s="175">
        <f t="shared" si="4"/>
        <v>64.285714285714292</v>
      </c>
      <c r="Q11" s="175">
        <f t="shared" si="4"/>
        <v>71.428571428571431</v>
      </c>
      <c r="R11" s="175">
        <f t="shared" si="4"/>
        <v>78.571428571428569</v>
      </c>
      <c r="S11" s="175">
        <f t="shared" si="4"/>
        <v>85.714285714285708</v>
      </c>
      <c r="T11" s="175">
        <f t="shared" si="4"/>
        <v>92.857142857142847</v>
      </c>
      <c r="U11" s="175">
        <f t="shared" si="4"/>
        <v>99.999999999999986</v>
      </c>
      <c r="V11" s="175">
        <f t="shared" si="4"/>
        <v>107.14285714285712</v>
      </c>
      <c r="W11" s="175">
        <f t="shared" si="4"/>
        <v>114.28571428571426</v>
      </c>
      <c r="X11" s="175">
        <f t="shared" si="4"/>
        <v>121.4285714285714</v>
      </c>
      <c r="Y11" s="175">
        <f t="shared" si="4"/>
        <v>128.57142857142856</v>
      </c>
      <c r="Z11" s="175">
        <f t="shared" si="4"/>
        <v>135.71428571428569</v>
      </c>
      <c r="AA11" s="175">
        <f t="shared" si="4"/>
        <v>142.85714285714283</v>
      </c>
      <c r="AB11" s="175">
        <f t="shared" si="4"/>
        <v>149.99999999999997</v>
      </c>
      <c r="AC11" s="175">
        <f t="shared" si="4"/>
        <v>157.14285714285711</v>
      </c>
      <c r="AD11" s="175">
        <f t="shared" si="4"/>
        <v>164.28571428571425</v>
      </c>
      <c r="AE11" s="175">
        <f t="shared" si="4"/>
        <v>171.42857142857139</v>
      </c>
      <c r="AF11" s="175">
        <f t="shared" si="4"/>
        <v>178.57142857142853</v>
      </c>
      <c r="AG11" s="175">
        <f t="shared" si="1"/>
        <v>185.71428571428567</v>
      </c>
      <c r="AH11" s="175">
        <f t="shared" si="2"/>
        <v>192.8571428571428</v>
      </c>
      <c r="AI11" s="176">
        <f t="shared" si="3"/>
        <v>199.99999999999994</v>
      </c>
    </row>
    <row r="12" spans="1:132" ht="12" customHeight="1">
      <c r="A12" s="128" t="s">
        <v>194</v>
      </c>
      <c r="B12" s="126">
        <v>1</v>
      </c>
      <c r="D12" s="526"/>
      <c r="E12" s="151" t="s">
        <v>133</v>
      </c>
      <c r="F12" s="165" t="s">
        <v>289</v>
      </c>
      <c r="G12" s="165" t="s">
        <v>149</v>
      </c>
      <c r="H12" s="175">
        <f>+H9</f>
        <v>7.1428571428571432</v>
      </c>
      <c r="I12" s="175">
        <f t="shared" ref="I12:AF12" si="5">+H12+I9</f>
        <v>14.285714285714286</v>
      </c>
      <c r="J12" s="175">
        <f t="shared" si="5"/>
        <v>21.428571428571431</v>
      </c>
      <c r="K12" s="175">
        <f t="shared" si="5"/>
        <v>28.571428571428573</v>
      </c>
      <c r="L12" s="175">
        <f t="shared" si="5"/>
        <v>35.714285714285715</v>
      </c>
      <c r="M12" s="175">
        <f t="shared" si="5"/>
        <v>42.857142857142861</v>
      </c>
      <c r="N12" s="175">
        <f t="shared" si="5"/>
        <v>50.000000000000007</v>
      </c>
      <c r="O12" s="175">
        <f t="shared" si="5"/>
        <v>57.142857142857153</v>
      </c>
      <c r="P12" s="175">
        <f t="shared" si="5"/>
        <v>64.285714285714292</v>
      </c>
      <c r="Q12" s="175">
        <f t="shared" si="5"/>
        <v>71.428571428571431</v>
      </c>
      <c r="R12" s="175">
        <f t="shared" si="5"/>
        <v>78.571428571428569</v>
      </c>
      <c r="S12" s="175">
        <f t="shared" si="5"/>
        <v>85.714285714285708</v>
      </c>
      <c r="T12" s="175">
        <f t="shared" si="5"/>
        <v>92.857142857142847</v>
      </c>
      <c r="U12" s="175">
        <f t="shared" si="5"/>
        <v>99.999999999999986</v>
      </c>
      <c r="V12" s="175">
        <f t="shared" si="5"/>
        <v>107.14285714285712</v>
      </c>
      <c r="W12" s="175">
        <f t="shared" si="5"/>
        <v>114.28571428571426</v>
      </c>
      <c r="X12" s="175">
        <f t="shared" si="5"/>
        <v>121.4285714285714</v>
      </c>
      <c r="Y12" s="175">
        <f t="shared" si="5"/>
        <v>128.57142857142856</v>
      </c>
      <c r="Z12" s="175">
        <f t="shared" si="5"/>
        <v>135.71428571428569</v>
      </c>
      <c r="AA12" s="175">
        <f t="shared" si="5"/>
        <v>142.85714285714283</v>
      </c>
      <c r="AB12" s="175">
        <f t="shared" si="5"/>
        <v>149.99999999999997</v>
      </c>
      <c r="AC12" s="175">
        <f t="shared" si="5"/>
        <v>157.14285714285711</v>
      </c>
      <c r="AD12" s="175">
        <f t="shared" si="5"/>
        <v>164.28571428571425</v>
      </c>
      <c r="AE12" s="175">
        <f t="shared" si="5"/>
        <v>171.42857142857139</v>
      </c>
      <c r="AF12" s="175">
        <f t="shared" si="5"/>
        <v>178.57142857142853</v>
      </c>
      <c r="AG12" s="175">
        <f t="shared" si="1"/>
        <v>185.71428571428567</v>
      </c>
      <c r="AH12" s="175">
        <f t="shared" si="2"/>
        <v>192.8571428571428</v>
      </c>
      <c r="AI12" s="176">
        <f t="shared" si="3"/>
        <v>199.99999999999994</v>
      </c>
      <c r="AN12" s="363" t="s">
        <v>1934</v>
      </c>
      <c r="AO12" s="364" t="s">
        <v>127</v>
      </c>
    </row>
    <row r="13" spans="1:132" ht="12" customHeight="1">
      <c r="A13" s="12" t="s">
        <v>176</v>
      </c>
      <c r="B13" s="126">
        <v>6</v>
      </c>
      <c r="D13" s="524" t="s">
        <v>290</v>
      </c>
      <c r="E13" s="163" t="s">
        <v>228</v>
      </c>
      <c r="F13" s="154" t="s">
        <v>287</v>
      </c>
      <c r="G13" s="154" t="s">
        <v>290</v>
      </c>
      <c r="H13" s="154">
        <v>0</v>
      </c>
      <c r="I13" s="154">
        <v>0</v>
      </c>
      <c r="J13" s="154">
        <v>0</v>
      </c>
      <c r="K13" s="154">
        <v>0</v>
      </c>
      <c r="L13" s="154">
        <v>0</v>
      </c>
      <c r="M13" s="154">
        <v>0</v>
      </c>
      <c r="N13" s="154">
        <v>0</v>
      </c>
      <c r="O13" s="154">
        <v>0</v>
      </c>
      <c r="P13" s="154">
        <v>0</v>
      </c>
      <c r="Q13" s="154">
        <v>0</v>
      </c>
      <c r="R13" s="154">
        <v>0</v>
      </c>
      <c r="S13" s="154">
        <v>0</v>
      </c>
      <c r="T13" s="154">
        <v>0</v>
      </c>
      <c r="U13" s="154">
        <v>0</v>
      </c>
      <c r="V13" s="154">
        <v>0</v>
      </c>
      <c r="W13" s="154">
        <v>0</v>
      </c>
      <c r="X13" s="154">
        <v>0</v>
      </c>
      <c r="Y13" s="154">
        <v>0</v>
      </c>
      <c r="Z13" s="154">
        <v>0</v>
      </c>
      <c r="AA13" s="154">
        <v>0</v>
      </c>
      <c r="AB13" s="154">
        <v>0</v>
      </c>
      <c r="AC13" s="154">
        <v>0</v>
      </c>
      <c r="AD13" s="154">
        <v>0</v>
      </c>
      <c r="AE13" s="154">
        <v>0</v>
      </c>
      <c r="AF13" s="154">
        <v>0</v>
      </c>
      <c r="AG13" s="154">
        <v>0</v>
      </c>
      <c r="AH13" s="154">
        <v>0</v>
      </c>
      <c r="AI13" s="161">
        <v>0</v>
      </c>
      <c r="AN13" s="365" t="s">
        <v>287</v>
      </c>
      <c r="AO13" s="366">
        <f>SUM(H13:AI13)</f>
        <v>0</v>
      </c>
    </row>
    <row r="14" spans="1:132" ht="12" customHeight="1">
      <c r="D14" s="524"/>
      <c r="E14" s="163" t="s">
        <v>230</v>
      </c>
      <c r="F14" s="154" t="s">
        <v>288</v>
      </c>
      <c r="G14" s="154" t="s">
        <v>290</v>
      </c>
      <c r="H14" s="154">
        <v>0</v>
      </c>
      <c r="I14" s="154">
        <v>0</v>
      </c>
      <c r="J14" s="154">
        <v>0</v>
      </c>
      <c r="K14" s="154">
        <v>0</v>
      </c>
      <c r="L14" s="154">
        <v>0</v>
      </c>
      <c r="M14" s="154">
        <v>0</v>
      </c>
      <c r="N14" s="154">
        <v>0</v>
      </c>
      <c r="O14" s="154">
        <v>0</v>
      </c>
      <c r="P14" s="154">
        <v>0</v>
      </c>
      <c r="Q14" s="154">
        <v>0</v>
      </c>
      <c r="R14" s="154">
        <v>0</v>
      </c>
      <c r="S14" s="154">
        <v>0</v>
      </c>
      <c r="T14" s="154">
        <v>0</v>
      </c>
      <c r="U14" s="154">
        <v>0</v>
      </c>
      <c r="V14" s="154">
        <v>0</v>
      </c>
      <c r="W14" s="154">
        <v>0</v>
      </c>
      <c r="X14" s="154">
        <v>0</v>
      </c>
      <c r="Y14" s="154">
        <v>0</v>
      </c>
      <c r="Z14" s="154">
        <v>0</v>
      </c>
      <c r="AA14" s="154">
        <v>0</v>
      </c>
      <c r="AB14" s="154">
        <v>0</v>
      </c>
      <c r="AC14" s="154">
        <v>0</v>
      </c>
      <c r="AD14" s="154">
        <v>0</v>
      </c>
      <c r="AE14" s="154">
        <v>0</v>
      </c>
      <c r="AF14" s="154">
        <v>0</v>
      </c>
      <c r="AG14" s="154">
        <v>0</v>
      </c>
      <c r="AH14" s="154">
        <v>0</v>
      </c>
      <c r="AI14" s="161">
        <v>0</v>
      </c>
      <c r="AN14" s="365" t="s">
        <v>288</v>
      </c>
      <c r="AO14" s="366">
        <f>SUM(Table2[[#This Row],[Jun-21]:[Sep-23]])</f>
        <v>0</v>
      </c>
    </row>
    <row r="15" spans="1:132" ht="12" customHeight="1" thickBot="1">
      <c r="D15" s="524"/>
      <c r="E15" s="163" t="s">
        <v>229</v>
      </c>
      <c r="F15" s="154" t="s">
        <v>289</v>
      </c>
      <c r="G15" s="154" t="s">
        <v>290</v>
      </c>
      <c r="H15" s="154">
        <v>0</v>
      </c>
      <c r="I15" s="154">
        <v>0</v>
      </c>
      <c r="J15" s="154">
        <v>0</v>
      </c>
      <c r="K15" s="154">
        <v>0</v>
      </c>
      <c r="L15" s="154">
        <v>0</v>
      </c>
      <c r="M15" s="154">
        <v>0</v>
      </c>
      <c r="N15" s="154">
        <v>0</v>
      </c>
      <c r="O15" s="154">
        <v>0</v>
      </c>
      <c r="P15" s="154">
        <v>0</v>
      </c>
      <c r="Q15" s="154">
        <v>0</v>
      </c>
      <c r="R15" s="154">
        <v>0</v>
      </c>
      <c r="S15" s="154">
        <v>0</v>
      </c>
      <c r="T15" s="154">
        <v>0</v>
      </c>
      <c r="U15" s="154">
        <v>0</v>
      </c>
      <c r="V15" s="154">
        <v>0</v>
      </c>
      <c r="W15" s="154">
        <v>0</v>
      </c>
      <c r="X15" s="154">
        <v>0</v>
      </c>
      <c r="Y15" s="154">
        <v>0</v>
      </c>
      <c r="Z15" s="154">
        <v>0</v>
      </c>
      <c r="AA15" s="154">
        <v>0</v>
      </c>
      <c r="AB15" s="154">
        <v>0</v>
      </c>
      <c r="AC15" s="154">
        <v>0</v>
      </c>
      <c r="AD15" s="154">
        <v>0</v>
      </c>
      <c r="AE15" s="154">
        <v>0</v>
      </c>
      <c r="AF15" s="154">
        <v>0</v>
      </c>
      <c r="AG15" s="154">
        <v>0</v>
      </c>
      <c r="AH15" s="154">
        <v>0</v>
      </c>
      <c r="AI15" s="161">
        <v>0</v>
      </c>
      <c r="AN15" s="367" t="s">
        <v>1935</v>
      </c>
      <c r="AO15" s="368">
        <f>SUM(Table2[[#This Row],[Jun-21]:[Sep-23]])</f>
        <v>0</v>
      </c>
    </row>
    <row r="16" spans="1:132" ht="12" customHeight="1">
      <c r="D16" s="524"/>
      <c r="E16" s="173" t="s">
        <v>233</v>
      </c>
      <c r="F16" s="166" t="s">
        <v>287</v>
      </c>
      <c r="G16" s="166" t="s">
        <v>290</v>
      </c>
      <c r="H16" s="174">
        <f>+H13</f>
        <v>0</v>
      </c>
      <c r="I16" s="174">
        <f>+I13</f>
        <v>0</v>
      </c>
      <c r="J16" s="174">
        <f t="shared" ref="J16:AF16" si="6">+J13</f>
        <v>0</v>
      </c>
      <c r="K16" s="174">
        <f t="shared" si="6"/>
        <v>0</v>
      </c>
      <c r="L16" s="174">
        <f t="shared" si="6"/>
        <v>0</v>
      </c>
      <c r="M16" s="174">
        <f t="shared" si="6"/>
        <v>0</v>
      </c>
      <c r="N16" s="174">
        <f t="shared" si="6"/>
        <v>0</v>
      </c>
      <c r="O16" s="174">
        <f t="shared" si="6"/>
        <v>0</v>
      </c>
      <c r="P16" s="174">
        <f t="shared" si="6"/>
        <v>0</v>
      </c>
      <c r="Q16" s="174">
        <f t="shared" si="6"/>
        <v>0</v>
      </c>
      <c r="R16" s="174">
        <f t="shared" si="6"/>
        <v>0</v>
      </c>
      <c r="S16" s="174">
        <f t="shared" si="6"/>
        <v>0</v>
      </c>
      <c r="T16" s="174">
        <f t="shared" si="6"/>
        <v>0</v>
      </c>
      <c r="U16" s="174">
        <f t="shared" si="6"/>
        <v>0</v>
      </c>
      <c r="V16" s="174">
        <f t="shared" si="6"/>
        <v>0</v>
      </c>
      <c r="W16" s="174">
        <f t="shared" si="6"/>
        <v>0</v>
      </c>
      <c r="X16" s="174">
        <f t="shared" si="6"/>
        <v>0</v>
      </c>
      <c r="Y16" s="174">
        <f t="shared" si="6"/>
        <v>0</v>
      </c>
      <c r="Z16" s="174">
        <f t="shared" si="6"/>
        <v>0</v>
      </c>
      <c r="AA16" s="174">
        <f t="shared" si="6"/>
        <v>0</v>
      </c>
      <c r="AB16" s="174">
        <f t="shared" si="6"/>
        <v>0</v>
      </c>
      <c r="AC16" s="174">
        <f t="shared" si="6"/>
        <v>0</v>
      </c>
      <c r="AD16" s="174">
        <f t="shared" si="6"/>
        <v>0</v>
      </c>
      <c r="AE16" s="174">
        <f t="shared" si="6"/>
        <v>0</v>
      </c>
      <c r="AF16" s="174">
        <f t="shared" si="6"/>
        <v>0</v>
      </c>
      <c r="AG16" s="174">
        <f t="shared" ref="AG16:AI16" si="7">+AG13</f>
        <v>0</v>
      </c>
      <c r="AH16" s="174">
        <f t="shared" si="7"/>
        <v>0</v>
      </c>
      <c r="AI16" s="177">
        <f t="shared" si="7"/>
        <v>0</v>
      </c>
    </row>
    <row r="17" spans="4:35" ht="12" customHeight="1">
      <c r="D17" s="524"/>
      <c r="E17" s="173" t="s">
        <v>232</v>
      </c>
      <c r="F17" s="166" t="s">
        <v>288</v>
      </c>
      <c r="G17" s="166" t="s">
        <v>290</v>
      </c>
      <c r="H17" s="174">
        <f t="shared" ref="H17:AF17" si="8">+H14</f>
        <v>0</v>
      </c>
      <c r="I17" s="174">
        <f t="shared" si="8"/>
        <v>0</v>
      </c>
      <c r="J17" s="174">
        <f t="shared" si="8"/>
        <v>0</v>
      </c>
      <c r="K17" s="174">
        <f t="shared" si="8"/>
        <v>0</v>
      </c>
      <c r="L17" s="174">
        <f t="shared" si="8"/>
        <v>0</v>
      </c>
      <c r="M17" s="174">
        <f t="shared" si="8"/>
        <v>0</v>
      </c>
      <c r="N17" s="174">
        <f t="shared" si="8"/>
        <v>0</v>
      </c>
      <c r="O17" s="174">
        <f t="shared" si="8"/>
        <v>0</v>
      </c>
      <c r="P17" s="174">
        <f t="shared" si="8"/>
        <v>0</v>
      </c>
      <c r="Q17" s="174">
        <f t="shared" si="8"/>
        <v>0</v>
      </c>
      <c r="R17" s="174">
        <f t="shared" si="8"/>
        <v>0</v>
      </c>
      <c r="S17" s="174">
        <f t="shared" si="8"/>
        <v>0</v>
      </c>
      <c r="T17" s="174">
        <f t="shared" si="8"/>
        <v>0</v>
      </c>
      <c r="U17" s="174">
        <f t="shared" si="8"/>
        <v>0</v>
      </c>
      <c r="V17" s="174">
        <f t="shared" si="8"/>
        <v>0</v>
      </c>
      <c r="W17" s="174">
        <f t="shared" si="8"/>
        <v>0</v>
      </c>
      <c r="X17" s="174">
        <f t="shared" si="8"/>
        <v>0</v>
      </c>
      <c r="Y17" s="174">
        <f t="shared" si="8"/>
        <v>0</v>
      </c>
      <c r="Z17" s="174">
        <f t="shared" si="8"/>
        <v>0</v>
      </c>
      <c r="AA17" s="174">
        <f t="shared" si="8"/>
        <v>0</v>
      </c>
      <c r="AB17" s="174">
        <f t="shared" si="8"/>
        <v>0</v>
      </c>
      <c r="AC17" s="174">
        <f t="shared" si="8"/>
        <v>0</v>
      </c>
      <c r="AD17" s="174">
        <f t="shared" si="8"/>
        <v>0</v>
      </c>
      <c r="AE17" s="174">
        <f t="shared" si="8"/>
        <v>0</v>
      </c>
      <c r="AF17" s="174">
        <f t="shared" si="8"/>
        <v>0</v>
      </c>
      <c r="AG17" s="174">
        <f t="shared" ref="AG17:AI17" si="9">+AG14</f>
        <v>0</v>
      </c>
      <c r="AH17" s="174">
        <f t="shared" si="9"/>
        <v>0</v>
      </c>
      <c r="AI17" s="177">
        <f t="shared" si="9"/>
        <v>0</v>
      </c>
    </row>
    <row r="18" spans="4:35" ht="12" customHeight="1">
      <c r="D18" s="524"/>
      <c r="E18" s="173" t="s">
        <v>231</v>
      </c>
      <c r="F18" s="166" t="s">
        <v>289</v>
      </c>
      <c r="G18" s="166" t="s">
        <v>290</v>
      </c>
      <c r="H18" s="174">
        <v>0</v>
      </c>
      <c r="I18" s="174">
        <v>0</v>
      </c>
      <c r="J18" s="174">
        <v>0</v>
      </c>
      <c r="K18" s="174">
        <v>0</v>
      </c>
      <c r="L18" s="174">
        <v>0</v>
      </c>
      <c r="M18" s="174">
        <v>0</v>
      </c>
      <c r="N18" s="174">
        <v>0</v>
      </c>
      <c r="O18" s="174">
        <v>0</v>
      </c>
      <c r="P18" s="174">
        <v>0</v>
      </c>
      <c r="Q18" s="174">
        <v>0</v>
      </c>
      <c r="R18" s="174">
        <v>0</v>
      </c>
      <c r="S18" s="174">
        <v>0</v>
      </c>
      <c r="T18" s="174">
        <v>0</v>
      </c>
      <c r="U18" s="174">
        <v>0</v>
      </c>
      <c r="V18" s="174">
        <v>0</v>
      </c>
      <c r="W18" s="174">
        <v>0</v>
      </c>
      <c r="X18" s="174">
        <v>0</v>
      </c>
      <c r="Y18" s="174">
        <v>0</v>
      </c>
      <c r="Z18" s="174">
        <v>0</v>
      </c>
      <c r="AA18" s="174">
        <v>0</v>
      </c>
      <c r="AB18" s="174">
        <v>0</v>
      </c>
      <c r="AC18" s="174">
        <v>0</v>
      </c>
      <c r="AD18" s="174">
        <v>0</v>
      </c>
      <c r="AE18" s="174">
        <v>0</v>
      </c>
      <c r="AF18" s="174">
        <v>0</v>
      </c>
      <c r="AG18" s="174">
        <v>0</v>
      </c>
      <c r="AH18" s="174">
        <v>0</v>
      </c>
      <c r="AI18" s="177">
        <v>0</v>
      </c>
    </row>
    <row r="19" spans="4:35" ht="12" customHeight="1"/>
    <row r="20" spans="4:35" ht="12" customHeight="1" thickBot="1"/>
    <row r="21" spans="4:35" ht="12" customHeight="1">
      <c r="G21" s="509" t="s">
        <v>226</v>
      </c>
      <c r="H21" s="510"/>
      <c r="I21" s="510"/>
      <c r="J21" s="510"/>
      <c r="K21" s="510"/>
      <c r="L21" s="510"/>
      <c r="M21" s="510"/>
      <c r="N21" s="510"/>
      <c r="O21" s="510"/>
      <c r="P21" s="510"/>
      <c r="Q21" s="510"/>
      <c r="R21" s="510"/>
      <c r="S21" s="510"/>
      <c r="T21" s="510"/>
      <c r="U21" s="510"/>
      <c r="V21" s="510"/>
      <c r="W21" s="510"/>
      <c r="X21" s="510"/>
      <c r="Y21" s="510"/>
      <c r="Z21" s="510"/>
      <c r="AA21" s="510"/>
      <c r="AB21" s="510"/>
      <c r="AC21" s="510"/>
      <c r="AD21" s="510"/>
      <c r="AE21" s="510"/>
      <c r="AF21" s="510"/>
      <c r="AG21" s="510"/>
      <c r="AH21" s="510"/>
      <c r="AI21" s="511"/>
    </row>
    <row r="22" spans="4:35" ht="12" customHeight="1">
      <c r="G22" s="512"/>
      <c r="H22" s="513"/>
      <c r="I22" s="513"/>
      <c r="J22" s="513"/>
      <c r="K22" s="513"/>
      <c r="L22" s="513"/>
      <c r="M22" s="513"/>
      <c r="N22" s="513"/>
      <c r="O22" s="513"/>
      <c r="P22" s="513"/>
      <c r="Q22" s="513"/>
      <c r="R22" s="513"/>
      <c r="S22" s="513"/>
      <c r="T22" s="513"/>
      <c r="U22" s="513"/>
      <c r="V22" s="513"/>
      <c r="W22" s="513"/>
      <c r="X22" s="513"/>
      <c r="Y22" s="513"/>
      <c r="Z22" s="513"/>
      <c r="AA22" s="513"/>
      <c r="AB22" s="513"/>
      <c r="AC22" s="513"/>
      <c r="AD22" s="513"/>
      <c r="AE22" s="513"/>
      <c r="AF22" s="513"/>
      <c r="AG22" s="513"/>
      <c r="AH22" s="513"/>
      <c r="AI22" s="514"/>
    </row>
    <row r="23" spans="4:35" ht="12" customHeight="1">
      <c r="G23" s="512"/>
      <c r="H23" s="513"/>
      <c r="I23" s="513"/>
      <c r="J23" s="513"/>
      <c r="K23" s="513"/>
      <c r="L23" s="513"/>
      <c r="M23" s="513"/>
      <c r="N23" s="513"/>
      <c r="O23" s="513"/>
      <c r="P23" s="513"/>
      <c r="Q23" s="513"/>
      <c r="R23" s="513"/>
      <c r="S23" s="513"/>
      <c r="T23" s="513"/>
      <c r="U23" s="513"/>
      <c r="V23" s="513"/>
      <c r="W23" s="513"/>
      <c r="X23" s="513"/>
      <c r="Y23" s="513"/>
      <c r="Z23" s="513"/>
      <c r="AA23" s="513"/>
      <c r="AB23" s="513"/>
      <c r="AC23" s="513"/>
      <c r="AD23" s="513"/>
      <c r="AE23" s="513"/>
      <c r="AF23" s="513"/>
      <c r="AG23" s="513"/>
      <c r="AH23" s="513"/>
      <c r="AI23" s="514"/>
    </row>
    <row r="24" spans="4:35" ht="12" customHeight="1">
      <c r="G24" s="515"/>
      <c r="H24" s="516"/>
      <c r="I24" s="516"/>
      <c r="J24" s="516"/>
      <c r="K24" s="516"/>
      <c r="L24" s="516"/>
      <c r="M24" s="516"/>
      <c r="N24" s="516"/>
      <c r="O24" s="516"/>
      <c r="P24" s="516"/>
      <c r="Q24" s="516"/>
      <c r="R24" s="516"/>
      <c r="S24" s="516"/>
      <c r="T24" s="516"/>
      <c r="U24" s="516"/>
      <c r="V24" s="516"/>
      <c r="W24" s="516"/>
      <c r="X24" s="516"/>
      <c r="Y24" s="516"/>
      <c r="Z24" s="516"/>
      <c r="AA24" s="516"/>
      <c r="AB24" s="516"/>
      <c r="AC24" s="516"/>
      <c r="AD24" s="516"/>
      <c r="AE24" s="516"/>
      <c r="AF24" s="516"/>
      <c r="AG24" s="516"/>
      <c r="AH24" s="516"/>
      <c r="AI24" s="517"/>
    </row>
    <row r="25" spans="4:35" ht="12" customHeight="1">
      <c r="G25" s="515"/>
      <c r="H25" s="516"/>
      <c r="I25" s="516"/>
      <c r="J25" s="516"/>
      <c r="K25" s="516"/>
      <c r="L25" s="516"/>
      <c r="M25" s="516"/>
      <c r="N25" s="516"/>
      <c r="O25" s="516"/>
      <c r="P25" s="516"/>
      <c r="Q25" s="516"/>
      <c r="R25" s="516"/>
      <c r="S25" s="516"/>
      <c r="T25" s="516"/>
      <c r="U25" s="516"/>
      <c r="V25" s="516"/>
      <c r="W25" s="516"/>
      <c r="X25" s="516"/>
      <c r="Y25" s="516"/>
      <c r="Z25" s="516"/>
      <c r="AA25" s="516"/>
      <c r="AB25" s="516"/>
      <c r="AC25" s="516"/>
      <c r="AD25" s="516"/>
      <c r="AE25" s="516"/>
      <c r="AF25" s="516"/>
      <c r="AG25" s="516"/>
      <c r="AH25" s="516"/>
      <c r="AI25" s="517"/>
    </row>
    <row r="26" spans="4:35" ht="12" customHeight="1">
      <c r="G26" s="515"/>
      <c r="H26" s="516"/>
      <c r="I26" s="516"/>
      <c r="J26" s="516"/>
      <c r="K26" s="516"/>
      <c r="L26" s="516"/>
      <c r="M26" s="516"/>
      <c r="N26" s="516"/>
      <c r="O26" s="516"/>
      <c r="P26" s="516"/>
      <c r="Q26" s="516"/>
      <c r="R26" s="516"/>
      <c r="S26" s="516"/>
      <c r="T26" s="516"/>
      <c r="U26" s="516"/>
      <c r="V26" s="516"/>
      <c r="W26" s="516"/>
      <c r="X26" s="516"/>
      <c r="Y26" s="516"/>
      <c r="Z26" s="516"/>
      <c r="AA26" s="516"/>
      <c r="AB26" s="516"/>
      <c r="AC26" s="516"/>
      <c r="AD26" s="516"/>
      <c r="AE26" s="516"/>
      <c r="AF26" s="516"/>
      <c r="AG26" s="516"/>
      <c r="AH26" s="516"/>
      <c r="AI26" s="517"/>
    </row>
    <row r="27" spans="4:35" ht="12" customHeight="1">
      <c r="G27" s="515"/>
      <c r="H27" s="516"/>
      <c r="I27" s="516"/>
      <c r="J27" s="516"/>
      <c r="K27" s="516"/>
      <c r="L27" s="516"/>
      <c r="M27" s="516"/>
      <c r="N27" s="516"/>
      <c r="O27" s="516"/>
      <c r="P27" s="516"/>
      <c r="Q27" s="516"/>
      <c r="R27" s="516"/>
      <c r="S27" s="516"/>
      <c r="T27" s="516"/>
      <c r="U27" s="516"/>
      <c r="V27" s="516"/>
      <c r="W27" s="516"/>
      <c r="X27" s="516"/>
      <c r="Y27" s="516"/>
      <c r="Z27" s="516"/>
      <c r="AA27" s="516"/>
      <c r="AB27" s="516"/>
      <c r="AC27" s="516"/>
      <c r="AD27" s="516"/>
      <c r="AE27" s="516"/>
      <c r="AF27" s="516"/>
      <c r="AG27" s="516"/>
      <c r="AH27" s="516"/>
      <c r="AI27" s="517"/>
    </row>
    <row r="28" spans="4:35" ht="12" customHeight="1">
      <c r="G28" s="515"/>
      <c r="H28" s="516"/>
      <c r="I28" s="516"/>
      <c r="J28" s="516"/>
      <c r="K28" s="516"/>
      <c r="L28" s="516"/>
      <c r="M28" s="516"/>
      <c r="N28" s="516"/>
      <c r="O28" s="516"/>
      <c r="P28" s="516"/>
      <c r="Q28" s="516"/>
      <c r="R28" s="516"/>
      <c r="S28" s="516"/>
      <c r="T28" s="516"/>
      <c r="U28" s="516"/>
      <c r="V28" s="516"/>
      <c r="W28" s="516"/>
      <c r="X28" s="516"/>
      <c r="Y28" s="516"/>
      <c r="Z28" s="516"/>
      <c r="AA28" s="516"/>
      <c r="AB28" s="516"/>
      <c r="AC28" s="516"/>
      <c r="AD28" s="516"/>
      <c r="AE28" s="516"/>
      <c r="AF28" s="516"/>
      <c r="AG28" s="516"/>
      <c r="AH28" s="516"/>
      <c r="AI28" s="517"/>
    </row>
    <row r="29" spans="4:35" ht="12" customHeight="1">
      <c r="G29" s="515"/>
      <c r="H29" s="516"/>
      <c r="I29" s="516"/>
      <c r="J29" s="516"/>
      <c r="K29" s="516"/>
      <c r="L29" s="516"/>
      <c r="M29" s="516"/>
      <c r="N29" s="516"/>
      <c r="O29" s="516"/>
      <c r="P29" s="516"/>
      <c r="Q29" s="516"/>
      <c r="R29" s="516"/>
      <c r="S29" s="516"/>
      <c r="T29" s="516"/>
      <c r="U29" s="516"/>
      <c r="V29" s="516"/>
      <c r="W29" s="516"/>
      <c r="X29" s="516"/>
      <c r="Y29" s="516"/>
      <c r="Z29" s="516"/>
      <c r="AA29" s="516"/>
      <c r="AB29" s="516"/>
      <c r="AC29" s="516"/>
      <c r="AD29" s="516"/>
      <c r="AE29" s="516"/>
      <c r="AF29" s="516"/>
      <c r="AG29" s="516"/>
      <c r="AH29" s="516"/>
      <c r="AI29" s="517"/>
    </row>
    <row r="30" spans="4:35" ht="12" customHeight="1">
      <c r="G30" s="515"/>
      <c r="H30" s="516"/>
      <c r="I30" s="516"/>
      <c r="J30" s="516"/>
      <c r="K30" s="516"/>
      <c r="L30" s="516"/>
      <c r="M30" s="516"/>
      <c r="N30" s="516"/>
      <c r="O30" s="516"/>
      <c r="P30" s="516"/>
      <c r="Q30" s="516"/>
      <c r="R30" s="516"/>
      <c r="S30" s="516"/>
      <c r="T30" s="516"/>
      <c r="U30" s="516"/>
      <c r="V30" s="516"/>
      <c r="W30" s="516"/>
      <c r="X30" s="516"/>
      <c r="Y30" s="516"/>
      <c r="Z30" s="516"/>
      <c r="AA30" s="516"/>
      <c r="AB30" s="516"/>
      <c r="AC30" s="516"/>
      <c r="AD30" s="516"/>
      <c r="AE30" s="516"/>
      <c r="AF30" s="516"/>
      <c r="AG30" s="516"/>
      <c r="AH30" s="516"/>
      <c r="AI30" s="517"/>
    </row>
    <row r="31" spans="4:35" ht="12" customHeight="1">
      <c r="G31" s="515"/>
      <c r="H31" s="516"/>
      <c r="I31" s="516"/>
      <c r="J31" s="516"/>
      <c r="K31" s="516"/>
      <c r="L31" s="516"/>
      <c r="M31" s="516"/>
      <c r="N31" s="516"/>
      <c r="O31" s="516"/>
      <c r="P31" s="516"/>
      <c r="Q31" s="516"/>
      <c r="R31" s="516"/>
      <c r="S31" s="516"/>
      <c r="T31" s="516"/>
      <c r="U31" s="516"/>
      <c r="V31" s="516"/>
      <c r="W31" s="516"/>
      <c r="X31" s="516"/>
      <c r="Y31" s="516"/>
      <c r="Z31" s="516"/>
      <c r="AA31" s="516"/>
      <c r="AB31" s="516"/>
      <c r="AC31" s="516"/>
      <c r="AD31" s="516"/>
      <c r="AE31" s="516"/>
      <c r="AF31" s="516"/>
      <c r="AG31" s="516"/>
      <c r="AH31" s="516"/>
      <c r="AI31" s="517"/>
    </row>
    <row r="32" spans="4:35" ht="12" customHeight="1">
      <c r="G32" s="515"/>
      <c r="H32" s="516"/>
      <c r="I32" s="516"/>
      <c r="J32" s="516"/>
      <c r="K32" s="516"/>
      <c r="L32" s="516"/>
      <c r="M32" s="516"/>
      <c r="N32" s="516"/>
      <c r="O32" s="516"/>
      <c r="P32" s="516"/>
      <c r="Q32" s="516"/>
      <c r="R32" s="516"/>
      <c r="S32" s="516"/>
      <c r="T32" s="516"/>
      <c r="U32" s="516"/>
      <c r="V32" s="516"/>
      <c r="W32" s="516"/>
      <c r="X32" s="516"/>
      <c r="Y32" s="516"/>
      <c r="Z32" s="516"/>
      <c r="AA32" s="516"/>
      <c r="AB32" s="516"/>
      <c r="AC32" s="516"/>
      <c r="AD32" s="516"/>
      <c r="AE32" s="516"/>
      <c r="AF32" s="516"/>
      <c r="AG32" s="516"/>
      <c r="AH32" s="516"/>
      <c r="AI32" s="517"/>
    </row>
    <row r="33" spans="7:35" ht="12" customHeight="1">
      <c r="G33" s="515"/>
      <c r="H33" s="516"/>
      <c r="I33" s="516"/>
      <c r="J33" s="516"/>
      <c r="K33" s="516"/>
      <c r="L33" s="516"/>
      <c r="M33" s="516"/>
      <c r="N33" s="516"/>
      <c r="O33" s="516"/>
      <c r="P33" s="516"/>
      <c r="Q33" s="516"/>
      <c r="R33" s="516"/>
      <c r="S33" s="516"/>
      <c r="T33" s="516"/>
      <c r="U33" s="516"/>
      <c r="V33" s="516"/>
      <c r="W33" s="516"/>
      <c r="X33" s="516"/>
      <c r="Y33" s="516"/>
      <c r="Z33" s="516"/>
      <c r="AA33" s="516"/>
      <c r="AB33" s="516"/>
      <c r="AC33" s="516"/>
      <c r="AD33" s="516"/>
      <c r="AE33" s="516"/>
      <c r="AF33" s="516"/>
      <c r="AG33" s="516"/>
      <c r="AH33" s="516"/>
      <c r="AI33" s="517"/>
    </row>
    <row r="34" spans="7:35" ht="12" customHeight="1">
      <c r="G34" s="515"/>
      <c r="H34" s="516"/>
      <c r="I34" s="516"/>
      <c r="J34" s="516"/>
      <c r="K34" s="516"/>
      <c r="L34" s="516"/>
      <c r="M34" s="516"/>
      <c r="N34" s="516"/>
      <c r="O34" s="516"/>
      <c r="P34" s="516"/>
      <c r="Q34" s="516"/>
      <c r="R34" s="516"/>
      <c r="S34" s="516"/>
      <c r="T34" s="516"/>
      <c r="U34" s="516"/>
      <c r="V34" s="516"/>
      <c r="W34" s="516"/>
      <c r="X34" s="516"/>
      <c r="Y34" s="516"/>
      <c r="Z34" s="516"/>
      <c r="AA34" s="516"/>
      <c r="AB34" s="516"/>
      <c r="AC34" s="516"/>
      <c r="AD34" s="516"/>
      <c r="AE34" s="516"/>
      <c r="AF34" s="516"/>
      <c r="AG34" s="516"/>
      <c r="AH34" s="516"/>
      <c r="AI34" s="517"/>
    </row>
    <row r="35" spans="7:35" ht="12" customHeight="1">
      <c r="G35" s="515"/>
      <c r="H35" s="516"/>
      <c r="I35" s="516"/>
      <c r="J35" s="516"/>
      <c r="K35" s="516"/>
      <c r="L35" s="516"/>
      <c r="M35" s="516"/>
      <c r="N35" s="516"/>
      <c r="O35" s="516"/>
      <c r="P35" s="516"/>
      <c r="Q35" s="516"/>
      <c r="R35" s="516"/>
      <c r="S35" s="516"/>
      <c r="T35" s="516"/>
      <c r="U35" s="516"/>
      <c r="V35" s="516"/>
      <c r="W35" s="516"/>
      <c r="X35" s="516"/>
      <c r="Y35" s="516"/>
      <c r="Z35" s="516"/>
      <c r="AA35" s="516"/>
      <c r="AB35" s="516"/>
      <c r="AC35" s="516"/>
      <c r="AD35" s="516"/>
      <c r="AE35" s="516"/>
      <c r="AF35" s="516"/>
      <c r="AG35" s="516"/>
      <c r="AH35" s="516"/>
      <c r="AI35" s="517"/>
    </row>
    <row r="36" spans="7:35" ht="12" customHeight="1">
      <c r="G36" s="515"/>
      <c r="H36" s="516"/>
      <c r="I36" s="516"/>
      <c r="J36" s="516"/>
      <c r="K36" s="516"/>
      <c r="L36" s="516"/>
      <c r="M36" s="516"/>
      <c r="N36" s="516"/>
      <c r="O36" s="516"/>
      <c r="P36" s="516"/>
      <c r="Q36" s="516"/>
      <c r="R36" s="516"/>
      <c r="S36" s="516"/>
      <c r="T36" s="516"/>
      <c r="U36" s="516"/>
      <c r="V36" s="516"/>
      <c r="W36" s="516"/>
      <c r="X36" s="516"/>
      <c r="Y36" s="516"/>
      <c r="Z36" s="516"/>
      <c r="AA36" s="516"/>
      <c r="AB36" s="516"/>
      <c r="AC36" s="516"/>
      <c r="AD36" s="516"/>
      <c r="AE36" s="516"/>
      <c r="AF36" s="516"/>
      <c r="AG36" s="516"/>
      <c r="AH36" s="516"/>
      <c r="AI36" s="517"/>
    </row>
    <row r="37" spans="7:35" ht="12" customHeight="1">
      <c r="G37" s="515"/>
      <c r="H37" s="516"/>
      <c r="I37" s="516"/>
      <c r="J37" s="516"/>
      <c r="K37" s="516"/>
      <c r="L37" s="516"/>
      <c r="M37" s="516"/>
      <c r="N37" s="516"/>
      <c r="O37" s="516"/>
      <c r="P37" s="516"/>
      <c r="Q37" s="516"/>
      <c r="R37" s="516"/>
      <c r="S37" s="516"/>
      <c r="T37" s="516"/>
      <c r="U37" s="516"/>
      <c r="V37" s="516"/>
      <c r="W37" s="516"/>
      <c r="X37" s="516"/>
      <c r="Y37" s="516"/>
      <c r="Z37" s="516"/>
      <c r="AA37" s="516"/>
      <c r="AB37" s="516"/>
      <c r="AC37" s="516"/>
      <c r="AD37" s="516"/>
      <c r="AE37" s="516"/>
      <c r="AF37" s="516"/>
      <c r="AG37" s="516"/>
      <c r="AH37" s="516"/>
      <c r="AI37" s="517"/>
    </row>
    <row r="38" spans="7:35" ht="12" customHeight="1">
      <c r="G38" s="515"/>
      <c r="H38" s="516"/>
      <c r="I38" s="516"/>
      <c r="J38" s="516"/>
      <c r="K38" s="516"/>
      <c r="L38" s="516"/>
      <c r="M38" s="516"/>
      <c r="N38" s="516"/>
      <c r="O38" s="516"/>
      <c r="P38" s="516"/>
      <c r="Q38" s="516"/>
      <c r="R38" s="516"/>
      <c r="S38" s="516"/>
      <c r="T38" s="516"/>
      <c r="U38" s="516"/>
      <c r="V38" s="516"/>
      <c r="W38" s="516"/>
      <c r="X38" s="516"/>
      <c r="Y38" s="516"/>
      <c r="Z38" s="516"/>
      <c r="AA38" s="516"/>
      <c r="AB38" s="516"/>
      <c r="AC38" s="516"/>
      <c r="AD38" s="516"/>
      <c r="AE38" s="516"/>
      <c r="AF38" s="516"/>
      <c r="AG38" s="516"/>
      <c r="AH38" s="516"/>
      <c r="AI38" s="517"/>
    </row>
    <row r="39" spans="7:35" ht="12" customHeight="1">
      <c r="G39" s="515"/>
      <c r="H39" s="516"/>
      <c r="I39" s="516"/>
      <c r="J39" s="516"/>
      <c r="K39" s="516"/>
      <c r="L39" s="516"/>
      <c r="M39" s="516"/>
      <c r="N39" s="516"/>
      <c r="O39" s="516"/>
      <c r="P39" s="516"/>
      <c r="Q39" s="516"/>
      <c r="R39" s="516"/>
      <c r="S39" s="516"/>
      <c r="T39" s="516"/>
      <c r="U39" s="516"/>
      <c r="V39" s="516"/>
      <c r="W39" s="516"/>
      <c r="X39" s="516"/>
      <c r="Y39" s="516"/>
      <c r="Z39" s="516"/>
      <c r="AA39" s="516"/>
      <c r="AB39" s="516"/>
      <c r="AC39" s="516"/>
      <c r="AD39" s="516"/>
      <c r="AE39" s="516"/>
      <c r="AF39" s="516"/>
      <c r="AG39" s="516"/>
      <c r="AH39" s="516"/>
      <c r="AI39" s="517"/>
    </row>
    <row r="40" spans="7:35" ht="12" customHeight="1">
      <c r="G40" s="515"/>
      <c r="H40" s="516"/>
      <c r="I40" s="516"/>
      <c r="J40" s="516"/>
      <c r="K40" s="516"/>
      <c r="L40" s="516"/>
      <c r="M40" s="516"/>
      <c r="N40" s="516"/>
      <c r="O40" s="516"/>
      <c r="P40" s="516"/>
      <c r="Q40" s="516"/>
      <c r="R40" s="516"/>
      <c r="S40" s="516"/>
      <c r="T40" s="516"/>
      <c r="U40" s="516"/>
      <c r="V40" s="516"/>
      <c r="W40" s="516"/>
      <c r="X40" s="516"/>
      <c r="Y40" s="516"/>
      <c r="Z40" s="516"/>
      <c r="AA40" s="516"/>
      <c r="AB40" s="516"/>
      <c r="AC40" s="516"/>
      <c r="AD40" s="516"/>
      <c r="AE40" s="516"/>
      <c r="AF40" s="516"/>
      <c r="AG40" s="516"/>
      <c r="AH40" s="516"/>
      <c r="AI40" s="517"/>
    </row>
    <row r="41" spans="7:35" ht="12" customHeight="1">
      <c r="G41" s="515"/>
      <c r="H41" s="516"/>
      <c r="I41" s="516"/>
      <c r="J41" s="516"/>
      <c r="K41" s="516"/>
      <c r="L41" s="516"/>
      <c r="M41" s="516"/>
      <c r="N41" s="516"/>
      <c r="O41" s="516"/>
      <c r="P41" s="516"/>
      <c r="Q41" s="516"/>
      <c r="R41" s="516"/>
      <c r="S41" s="516"/>
      <c r="T41" s="516"/>
      <c r="U41" s="516"/>
      <c r="V41" s="516"/>
      <c r="W41" s="516"/>
      <c r="X41" s="516"/>
      <c r="Y41" s="516"/>
      <c r="Z41" s="516"/>
      <c r="AA41" s="516"/>
      <c r="AB41" s="516"/>
      <c r="AC41" s="516"/>
      <c r="AD41" s="516"/>
      <c r="AE41" s="516"/>
      <c r="AF41" s="516"/>
      <c r="AG41" s="516"/>
      <c r="AH41" s="516"/>
      <c r="AI41" s="517"/>
    </row>
    <row r="42" spans="7:35" ht="12" customHeight="1">
      <c r="G42" s="515"/>
      <c r="H42" s="516"/>
      <c r="I42" s="516"/>
      <c r="J42" s="516"/>
      <c r="K42" s="516"/>
      <c r="L42" s="516"/>
      <c r="M42" s="516"/>
      <c r="N42" s="516"/>
      <c r="O42" s="516"/>
      <c r="P42" s="516"/>
      <c r="Q42" s="516"/>
      <c r="R42" s="516"/>
      <c r="S42" s="516"/>
      <c r="T42" s="516"/>
      <c r="U42" s="516"/>
      <c r="V42" s="516"/>
      <c r="W42" s="516"/>
      <c r="X42" s="516"/>
      <c r="Y42" s="516"/>
      <c r="Z42" s="516"/>
      <c r="AA42" s="516"/>
      <c r="AB42" s="516"/>
      <c r="AC42" s="516"/>
      <c r="AD42" s="516"/>
      <c r="AE42" s="516"/>
      <c r="AF42" s="516"/>
      <c r="AG42" s="516"/>
      <c r="AH42" s="516"/>
      <c r="AI42" s="517"/>
    </row>
    <row r="43" spans="7:35" ht="12" customHeight="1">
      <c r="G43" s="515"/>
      <c r="H43" s="516"/>
      <c r="I43" s="516"/>
      <c r="J43" s="516"/>
      <c r="K43" s="516"/>
      <c r="L43" s="516"/>
      <c r="M43" s="516"/>
      <c r="N43" s="516"/>
      <c r="O43" s="516"/>
      <c r="P43" s="516"/>
      <c r="Q43" s="516"/>
      <c r="R43" s="516"/>
      <c r="S43" s="516"/>
      <c r="T43" s="516"/>
      <c r="U43" s="516"/>
      <c r="V43" s="516"/>
      <c r="W43" s="516"/>
      <c r="X43" s="516"/>
      <c r="Y43" s="516"/>
      <c r="Z43" s="516"/>
      <c r="AA43" s="516"/>
      <c r="AB43" s="516"/>
      <c r="AC43" s="516"/>
      <c r="AD43" s="516"/>
      <c r="AE43" s="516"/>
      <c r="AF43" s="516"/>
      <c r="AG43" s="516"/>
      <c r="AH43" s="516"/>
      <c r="AI43" s="517"/>
    </row>
    <row r="44" spans="7:35">
      <c r="G44" s="515"/>
      <c r="H44" s="516"/>
      <c r="I44" s="516"/>
      <c r="J44" s="516"/>
      <c r="K44" s="516"/>
      <c r="L44" s="516"/>
      <c r="M44" s="516"/>
      <c r="N44" s="516"/>
      <c r="O44" s="516"/>
      <c r="P44" s="516"/>
      <c r="Q44" s="516"/>
      <c r="R44" s="516"/>
      <c r="S44" s="516"/>
      <c r="T44" s="516"/>
      <c r="U44" s="516"/>
      <c r="V44" s="516"/>
      <c r="W44" s="516"/>
      <c r="X44" s="516"/>
      <c r="Y44" s="516"/>
      <c r="Z44" s="516"/>
      <c r="AA44" s="516"/>
      <c r="AB44" s="516"/>
      <c r="AC44" s="516"/>
      <c r="AD44" s="516"/>
      <c r="AE44" s="516"/>
      <c r="AF44" s="516"/>
      <c r="AG44" s="516"/>
      <c r="AH44" s="516"/>
      <c r="AI44" s="517"/>
    </row>
    <row r="45" spans="7:35">
      <c r="G45" s="515"/>
      <c r="H45" s="516"/>
      <c r="I45" s="516"/>
      <c r="J45" s="516"/>
      <c r="K45" s="516"/>
      <c r="L45" s="516"/>
      <c r="M45" s="516"/>
      <c r="N45" s="516"/>
      <c r="O45" s="516"/>
      <c r="P45" s="516"/>
      <c r="Q45" s="516"/>
      <c r="R45" s="516"/>
      <c r="S45" s="516"/>
      <c r="T45" s="516"/>
      <c r="U45" s="516"/>
      <c r="V45" s="516"/>
      <c r="W45" s="516"/>
      <c r="X45" s="516"/>
      <c r="Y45" s="516"/>
      <c r="Z45" s="516"/>
      <c r="AA45" s="516"/>
      <c r="AB45" s="516"/>
      <c r="AC45" s="516"/>
      <c r="AD45" s="516"/>
      <c r="AE45" s="516"/>
      <c r="AF45" s="516"/>
      <c r="AG45" s="516"/>
      <c r="AH45" s="516"/>
      <c r="AI45" s="517"/>
    </row>
    <row r="46" spans="7:35">
      <c r="G46" s="515"/>
      <c r="H46" s="516"/>
      <c r="I46" s="516"/>
      <c r="J46" s="516"/>
      <c r="K46" s="516"/>
      <c r="L46" s="516"/>
      <c r="M46" s="516"/>
      <c r="N46" s="516"/>
      <c r="O46" s="516"/>
      <c r="P46" s="516"/>
      <c r="Q46" s="516"/>
      <c r="R46" s="516"/>
      <c r="S46" s="516"/>
      <c r="T46" s="516"/>
      <c r="U46" s="516"/>
      <c r="V46" s="516"/>
      <c r="W46" s="516"/>
      <c r="X46" s="516"/>
      <c r="Y46" s="516"/>
      <c r="Z46" s="516"/>
      <c r="AA46" s="516"/>
      <c r="AB46" s="516"/>
      <c r="AC46" s="516"/>
      <c r="AD46" s="516"/>
      <c r="AE46" s="516"/>
      <c r="AF46" s="516"/>
      <c r="AG46" s="516"/>
      <c r="AH46" s="516"/>
      <c r="AI46" s="517"/>
    </row>
    <row r="47" spans="7:35">
      <c r="G47" s="515"/>
      <c r="H47" s="516"/>
      <c r="I47" s="516"/>
      <c r="J47" s="516"/>
      <c r="K47" s="516"/>
      <c r="L47" s="516"/>
      <c r="M47" s="516"/>
      <c r="N47" s="516"/>
      <c r="O47" s="516"/>
      <c r="P47" s="516"/>
      <c r="Q47" s="516"/>
      <c r="R47" s="516"/>
      <c r="S47" s="516"/>
      <c r="T47" s="516"/>
      <c r="U47" s="516"/>
      <c r="V47" s="516"/>
      <c r="W47" s="516"/>
      <c r="X47" s="516"/>
      <c r="Y47" s="516"/>
      <c r="Z47" s="516"/>
      <c r="AA47" s="516"/>
      <c r="AB47" s="516"/>
      <c r="AC47" s="516"/>
      <c r="AD47" s="516"/>
      <c r="AE47" s="516"/>
      <c r="AF47" s="516"/>
      <c r="AG47" s="516"/>
      <c r="AH47" s="516"/>
      <c r="AI47" s="517"/>
    </row>
    <row r="48" spans="7:35">
      <c r="G48" s="515"/>
      <c r="H48" s="516"/>
      <c r="I48" s="516"/>
      <c r="J48" s="516"/>
      <c r="K48" s="516"/>
      <c r="L48" s="516"/>
      <c r="M48" s="516"/>
      <c r="N48" s="516"/>
      <c r="O48" s="516"/>
      <c r="P48" s="516"/>
      <c r="Q48" s="516"/>
      <c r="R48" s="516"/>
      <c r="S48" s="516"/>
      <c r="T48" s="516"/>
      <c r="U48" s="516"/>
      <c r="V48" s="516"/>
      <c r="W48" s="516"/>
      <c r="X48" s="516"/>
      <c r="Y48" s="516"/>
      <c r="Z48" s="516"/>
      <c r="AA48" s="516"/>
      <c r="AB48" s="516"/>
      <c r="AC48" s="516"/>
      <c r="AD48" s="516"/>
      <c r="AE48" s="516"/>
      <c r="AF48" s="516"/>
      <c r="AG48" s="516"/>
      <c r="AH48" s="516"/>
      <c r="AI48" s="517"/>
    </row>
    <row r="49" spans="7:35">
      <c r="G49" s="515"/>
      <c r="H49" s="516"/>
      <c r="I49" s="516"/>
      <c r="J49" s="516"/>
      <c r="K49" s="516"/>
      <c r="L49" s="516"/>
      <c r="M49" s="516"/>
      <c r="N49" s="516"/>
      <c r="O49" s="516"/>
      <c r="P49" s="516"/>
      <c r="Q49" s="516"/>
      <c r="R49" s="516"/>
      <c r="S49" s="516"/>
      <c r="T49" s="516"/>
      <c r="U49" s="516"/>
      <c r="V49" s="516"/>
      <c r="W49" s="516"/>
      <c r="X49" s="516"/>
      <c r="Y49" s="516"/>
      <c r="Z49" s="516"/>
      <c r="AA49" s="516"/>
      <c r="AB49" s="516"/>
      <c r="AC49" s="516"/>
      <c r="AD49" s="516"/>
      <c r="AE49" s="516"/>
      <c r="AF49" s="516"/>
      <c r="AG49" s="516"/>
      <c r="AH49" s="516"/>
      <c r="AI49" s="517"/>
    </row>
    <row r="50" spans="7:35">
      <c r="G50" s="515"/>
      <c r="H50" s="516"/>
      <c r="I50" s="516"/>
      <c r="J50" s="516"/>
      <c r="K50" s="516"/>
      <c r="L50" s="516"/>
      <c r="M50" s="516"/>
      <c r="N50" s="516"/>
      <c r="O50" s="516"/>
      <c r="P50" s="516"/>
      <c r="Q50" s="516"/>
      <c r="R50" s="516"/>
      <c r="S50" s="516"/>
      <c r="T50" s="516"/>
      <c r="U50" s="516"/>
      <c r="V50" s="516"/>
      <c r="W50" s="516"/>
      <c r="X50" s="516"/>
      <c r="Y50" s="516"/>
      <c r="Z50" s="516"/>
      <c r="AA50" s="516"/>
      <c r="AB50" s="516"/>
      <c r="AC50" s="516"/>
      <c r="AD50" s="516"/>
      <c r="AE50" s="516"/>
      <c r="AF50" s="516"/>
      <c r="AG50" s="516"/>
      <c r="AH50" s="516"/>
      <c r="AI50" s="517"/>
    </row>
    <row r="51" spans="7:35">
      <c r="G51" s="515"/>
      <c r="H51" s="516"/>
      <c r="I51" s="516"/>
      <c r="J51" s="516"/>
      <c r="K51" s="516"/>
      <c r="L51" s="516"/>
      <c r="M51" s="516"/>
      <c r="N51" s="516"/>
      <c r="O51" s="516"/>
      <c r="P51" s="516"/>
      <c r="Q51" s="516"/>
      <c r="R51" s="516"/>
      <c r="S51" s="516"/>
      <c r="T51" s="516"/>
      <c r="U51" s="516"/>
      <c r="V51" s="516"/>
      <c r="W51" s="516"/>
      <c r="X51" s="516"/>
      <c r="Y51" s="516"/>
      <c r="Z51" s="516"/>
      <c r="AA51" s="516"/>
      <c r="AB51" s="516"/>
      <c r="AC51" s="516"/>
      <c r="AD51" s="516"/>
      <c r="AE51" s="516"/>
      <c r="AF51" s="516"/>
      <c r="AG51" s="516"/>
      <c r="AH51" s="516"/>
      <c r="AI51" s="517"/>
    </row>
    <row r="52" spans="7:35">
      <c r="G52" s="515"/>
      <c r="H52" s="516"/>
      <c r="I52" s="516"/>
      <c r="J52" s="516"/>
      <c r="K52" s="516"/>
      <c r="L52" s="516"/>
      <c r="M52" s="516"/>
      <c r="N52" s="516"/>
      <c r="O52" s="516"/>
      <c r="P52" s="516"/>
      <c r="Q52" s="516"/>
      <c r="R52" s="516"/>
      <c r="S52" s="516"/>
      <c r="T52" s="516"/>
      <c r="U52" s="516"/>
      <c r="V52" s="516"/>
      <c r="W52" s="516"/>
      <c r="X52" s="516"/>
      <c r="Y52" s="516"/>
      <c r="Z52" s="516"/>
      <c r="AA52" s="516"/>
      <c r="AB52" s="516"/>
      <c r="AC52" s="516"/>
      <c r="AD52" s="516"/>
      <c r="AE52" s="516"/>
      <c r="AF52" s="516"/>
      <c r="AG52" s="516"/>
      <c r="AH52" s="516"/>
      <c r="AI52" s="517"/>
    </row>
    <row r="53" spans="7:35">
      <c r="G53" s="515"/>
      <c r="H53" s="516"/>
      <c r="I53" s="516"/>
      <c r="J53" s="516"/>
      <c r="K53" s="516"/>
      <c r="L53" s="516"/>
      <c r="M53" s="516"/>
      <c r="N53" s="516"/>
      <c r="O53" s="516"/>
      <c r="P53" s="516"/>
      <c r="Q53" s="516"/>
      <c r="R53" s="516"/>
      <c r="S53" s="516"/>
      <c r="T53" s="516"/>
      <c r="U53" s="516"/>
      <c r="V53" s="516"/>
      <c r="W53" s="516"/>
      <c r="X53" s="516"/>
      <c r="Y53" s="516"/>
      <c r="Z53" s="516"/>
      <c r="AA53" s="516"/>
      <c r="AB53" s="516"/>
      <c r="AC53" s="516"/>
      <c r="AD53" s="516"/>
      <c r="AE53" s="516"/>
      <c r="AF53" s="516"/>
      <c r="AG53" s="516"/>
      <c r="AH53" s="516"/>
      <c r="AI53" s="517"/>
    </row>
    <row r="54" spans="7:35">
      <c r="G54" s="515"/>
      <c r="H54" s="516"/>
      <c r="I54" s="516"/>
      <c r="J54" s="516"/>
      <c r="K54" s="516"/>
      <c r="L54" s="516"/>
      <c r="M54" s="516"/>
      <c r="N54" s="516"/>
      <c r="O54" s="516"/>
      <c r="P54" s="516"/>
      <c r="Q54" s="516"/>
      <c r="R54" s="516"/>
      <c r="S54" s="516"/>
      <c r="T54" s="516"/>
      <c r="U54" s="516"/>
      <c r="V54" s="516"/>
      <c r="W54" s="516"/>
      <c r="X54" s="516"/>
      <c r="Y54" s="516"/>
      <c r="Z54" s="516"/>
      <c r="AA54" s="516"/>
      <c r="AB54" s="516"/>
      <c r="AC54" s="516"/>
      <c r="AD54" s="516"/>
      <c r="AE54" s="516"/>
      <c r="AF54" s="516"/>
      <c r="AG54" s="516"/>
      <c r="AH54" s="516"/>
      <c r="AI54" s="517"/>
    </row>
    <row r="55" spans="7:35">
      <c r="G55" s="515"/>
      <c r="H55" s="516"/>
      <c r="I55" s="516"/>
      <c r="J55" s="516"/>
      <c r="K55" s="516"/>
      <c r="L55" s="516"/>
      <c r="M55" s="516"/>
      <c r="N55" s="516"/>
      <c r="O55" s="516"/>
      <c r="P55" s="516"/>
      <c r="Q55" s="516"/>
      <c r="R55" s="516"/>
      <c r="S55" s="516"/>
      <c r="T55" s="516"/>
      <c r="U55" s="516"/>
      <c r="V55" s="516"/>
      <c r="W55" s="516"/>
      <c r="X55" s="516"/>
      <c r="Y55" s="516"/>
      <c r="Z55" s="516"/>
      <c r="AA55" s="516"/>
      <c r="AB55" s="516"/>
      <c r="AC55" s="516"/>
      <c r="AD55" s="516"/>
      <c r="AE55" s="516"/>
      <c r="AF55" s="516"/>
      <c r="AG55" s="516"/>
      <c r="AH55" s="516"/>
      <c r="AI55" s="517"/>
    </row>
    <row r="56" spans="7:35">
      <c r="G56" s="515"/>
      <c r="H56" s="516"/>
      <c r="I56" s="516"/>
      <c r="J56" s="516"/>
      <c r="K56" s="516"/>
      <c r="L56" s="516"/>
      <c r="M56" s="516"/>
      <c r="N56" s="516"/>
      <c r="O56" s="516"/>
      <c r="P56" s="516"/>
      <c r="Q56" s="516"/>
      <c r="R56" s="516"/>
      <c r="S56" s="516"/>
      <c r="T56" s="516"/>
      <c r="U56" s="516"/>
      <c r="V56" s="516"/>
      <c r="W56" s="516"/>
      <c r="X56" s="516"/>
      <c r="Y56" s="516"/>
      <c r="Z56" s="516"/>
      <c r="AA56" s="516"/>
      <c r="AB56" s="516"/>
      <c r="AC56" s="516"/>
      <c r="AD56" s="516"/>
      <c r="AE56" s="516"/>
      <c r="AF56" s="516"/>
      <c r="AG56" s="516"/>
      <c r="AH56" s="516"/>
      <c r="AI56" s="517"/>
    </row>
    <row r="57" spans="7:35">
      <c r="G57" s="515"/>
      <c r="H57" s="516"/>
      <c r="I57" s="516"/>
      <c r="J57" s="516"/>
      <c r="K57" s="516"/>
      <c r="L57" s="516"/>
      <c r="M57" s="516"/>
      <c r="N57" s="516"/>
      <c r="O57" s="516"/>
      <c r="P57" s="516"/>
      <c r="Q57" s="516"/>
      <c r="R57" s="516"/>
      <c r="S57" s="516"/>
      <c r="T57" s="516"/>
      <c r="U57" s="516"/>
      <c r="V57" s="516"/>
      <c r="W57" s="516"/>
      <c r="X57" s="516"/>
      <c r="Y57" s="516"/>
      <c r="Z57" s="516"/>
      <c r="AA57" s="516"/>
      <c r="AB57" s="516"/>
      <c r="AC57" s="516"/>
      <c r="AD57" s="516"/>
      <c r="AE57" s="516"/>
      <c r="AF57" s="516"/>
      <c r="AG57" s="516"/>
      <c r="AH57" s="516"/>
      <c r="AI57" s="517"/>
    </row>
    <row r="58" spans="7:35">
      <c r="G58" s="515"/>
      <c r="H58" s="516"/>
      <c r="I58" s="516"/>
      <c r="J58" s="516"/>
      <c r="K58" s="516"/>
      <c r="L58" s="516"/>
      <c r="M58" s="516"/>
      <c r="N58" s="516"/>
      <c r="O58" s="516"/>
      <c r="P58" s="516"/>
      <c r="Q58" s="516"/>
      <c r="R58" s="516"/>
      <c r="S58" s="516"/>
      <c r="T58" s="516"/>
      <c r="U58" s="516"/>
      <c r="V58" s="516"/>
      <c r="W58" s="516"/>
      <c r="X58" s="516"/>
      <c r="Y58" s="516"/>
      <c r="Z58" s="516"/>
      <c r="AA58" s="516"/>
      <c r="AB58" s="516"/>
      <c r="AC58" s="516"/>
      <c r="AD58" s="516"/>
      <c r="AE58" s="516"/>
      <c r="AF58" s="516"/>
      <c r="AG58" s="516"/>
      <c r="AH58" s="516"/>
      <c r="AI58" s="517"/>
    </row>
    <row r="59" spans="7:35">
      <c r="G59" s="515"/>
      <c r="H59" s="516"/>
      <c r="I59" s="516"/>
      <c r="J59" s="516"/>
      <c r="K59" s="516"/>
      <c r="L59" s="516"/>
      <c r="M59" s="516"/>
      <c r="N59" s="516"/>
      <c r="O59" s="516"/>
      <c r="P59" s="516"/>
      <c r="Q59" s="516"/>
      <c r="R59" s="516"/>
      <c r="S59" s="516"/>
      <c r="T59" s="516"/>
      <c r="U59" s="516"/>
      <c r="V59" s="516"/>
      <c r="W59" s="516"/>
      <c r="X59" s="516"/>
      <c r="Y59" s="516"/>
      <c r="Z59" s="516"/>
      <c r="AA59" s="516"/>
      <c r="AB59" s="516"/>
      <c r="AC59" s="516"/>
      <c r="AD59" s="516"/>
      <c r="AE59" s="516"/>
      <c r="AF59" s="516"/>
      <c r="AG59" s="516"/>
      <c r="AH59" s="516"/>
      <c r="AI59" s="517"/>
    </row>
    <row r="60" spans="7:35">
      <c r="G60" s="515"/>
      <c r="H60" s="516"/>
      <c r="I60" s="516"/>
      <c r="J60" s="516"/>
      <c r="K60" s="516"/>
      <c r="L60" s="516"/>
      <c r="M60" s="516"/>
      <c r="N60" s="516"/>
      <c r="O60" s="516"/>
      <c r="P60" s="516"/>
      <c r="Q60" s="516"/>
      <c r="R60" s="516"/>
      <c r="S60" s="516"/>
      <c r="T60" s="516"/>
      <c r="U60" s="516"/>
      <c r="V60" s="516"/>
      <c r="W60" s="516"/>
      <c r="X60" s="516"/>
      <c r="Y60" s="516"/>
      <c r="Z60" s="516"/>
      <c r="AA60" s="516"/>
      <c r="AB60" s="516"/>
      <c r="AC60" s="516"/>
      <c r="AD60" s="516"/>
      <c r="AE60" s="516"/>
      <c r="AF60" s="516"/>
      <c r="AG60" s="516"/>
      <c r="AH60" s="516"/>
      <c r="AI60" s="517"/>
    </row>
    <row r="61" spans="7:35" ht="13.5" thickBot="1">
      <c r="G61" s="518"/>
      <c r="H61" s="519"/>
      <c r="I61" s="519"/>
      <c r="J61" s="519"/>
      <c r="K61" s="519"/>
      <c r="L61" s="519"/>
      <c r="M61" s="519"/>
      <c r="N61" s="519"/>
      <c r="O61" s="519"/>
      <c r="P61" s="519"/>
      <c r="Q61" s="519"/>
      <c r="R61" s="519"/>
      <c r="S61" s="519"/>
      <c r="T61" s="519"/>
      <c r="U61" s="519"/>
      <c r="V61" s="519"/>
      <c r="W61" s="519"/>
      <c r="X61" s="519"/>
      <c r="Y61" s="519"/>
      <c r="Z61" s="519"/>
      <c r="AA61" s="519"/>
      <c r="AB61" s="519"/>
      <c r="AC61" s="519"/>
      <c r="AD61" s="519"/>
      <c r="AE61" s="519"/>
      <c r="AF61" s="519"/>
      <c r="AG61" s="519"/>
      <c r="AH61" s="519"/>
      <c r="AI61" s="520"/>
    </row>
  </sheetData>
  <mergeCells count="10">
    <mergeCell ref="D1:E1"/>
    <mergeCell ref="H1:AI1"/>
    <mergeCell ref="A1:B1"/>
    <mergeCell ref="D13:D18"/>
    <mergeCell ref="D7:D12"/>
    <mergeCell ref="G21:AI23"/>
    <mergeCell ref="G24:AI61"/>
    <mergeCell ref="N2:Q2"/>
    <mergeCell ref="N3:Q3"/>
    <mergeCell ref="N4:Q4"/>
  </mergeCells>
  <phoneticPr fontId="86" type="noConversion"/>
  <pageMargins left="0.7" right="0.7" top="0.75" bottom="0.75" header="0.3" footer="0.3"/>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E6C32-3C73-4B4E-A1A9-E93DA773497F}">
  <dimension ref="A1"/>
  <sheetViews>
    <sheetView workbookViewId="0">
      <selection activeCell="B3" sqref="B3:V4"/>
    </sheetView>
  </sheetViews>
  <sheetFormatPr defaultRowHeight="1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26AB8-D7A5-4BF0-9BA2-C49CA8170BCA}">
  <dimension ref="C3:E3"/>
  <sheetViews>
    <sheetView workbookViewId="0">
      <selection activeCell="I6" sqref="I6"/>
    </sheetView>
  </sheetViews>
  <sheetFormatPr defaultRowHeight="13"/>
  <sheetData>
    <row r="3" spans="3:5">
      <c r="C3" t="s">
        <v>2133</v>
      </c>
      <c r="D3" t="s">
        <v>2134</v>
      </c>
      <c r="E3" t="s">
        <v>124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FD2E-BFBC-4B92-AFAA-A96C4CF414D8}">
  <dimension ref="B1:U88"/>
  <sheetViews>
    <sheetView workbookViewId="0">
      <pane xSplit="1" topLeftCell="B1" activePane="topRight" state="frozen"/>
      <selection pane="topRight" activeCell="N46" sqref="N46"/>
    </sheetView>
  </sheetViews>
  <sheetFormatPr defaultColWidth="8.69921875" defaultRowHeight="13"/>
  <cols>
    <col min="1" max="1" width="32.296875" style="43" customWidth="1"/>
    <col min="2" max="2" width="15.8984375" style="43" bestFit="1" customWidth="1"/>
    <col min="3" max="3" width="39" style="43" bestFit="1" customWidth="1"/>
    <col min="4" max="4" width="9.8984375" style="399" customWidth="1"/>
    <col min="5" max="5" width="13.3984375" style="43" bestFit="1" customWidth="1"/>
    <col min="6" max="6" width="12.3984375" style="43" bestFit="1" customWidth="1"/>
    <col min="7" max="7" width="10.3984375" style="43" bestFit="1" customWidth="1"/>
    <col min="8" max="8" width="15.69921875" style="43" customWidth="1"/>
    <col min="9" max="11" width="10.3984375" style="398" customWidth="1"/>
    <col min="12" max="21" width="11.3984375" style="398" customWidth="1"/>
    <col min="22" max="16384" width="8.69921875" style="43"/>
  </cols>
  <sheetData>
    <row r="1" spans="2:21" s="414" customFormat="1" ht="14.5">
      <c r="B1" s="413" t="s">
        <v>2132</v>
      </c>
      <c r="C1" s="403" t="s">
        <v>128</v>
      </c>
      <c r="D1" s="403" t="s">
        <v>2131</v>
      </c>
      <c r="E1" s="411" t="s">
        <v>2130</v>
      </c>
      <c r="F1" s="411" t="s">
        <v>2129</v>
      </c>
      <c r="G1" s="263" t="s">
        <v>2128</v>
      </c>
      <c r="H1" s="410" t="s">
        <v>2127</v>
      </c>
      <c r="I1" s="264" t="s">
        <v>2126</v>
      </c>
      <c r="J1" s="264" t="s">
        <v>2125</v>
      </c>
      <c r="K1" s="415" t="s">
        <v>2124</v>
      </c>
      <c r="L1" s="264" t="s">
        <v>2123</v>
      </c>
      <c r="M1" s="264" t="s">
        <v>2122</v>
      </c>
      <c r="N1" s="415" t="s">
        <v>2121</v>
      </c>
      <c r="O1" s="264" t="s">
        <v>2120</v>
      </c>
      <c r="P1" s="264" t="s">
        <v>2119</v>
      </c>
      <c r="Q1" s="415" t="s">
        <v>2118</v>
      </c>
      <c r="R1" s="264" t="s">
        <v>2117</v>
      </c>
      <c r="S1" s="416" t="s">
        <v>2116</v>
      </c>
      <c r="T1" s="415" t="s">
        <v>2115</v>
      </c>
      <c r="U1" s="398"/>
    </row>
    <row r="2" spans="2:21" customFormat="1" ht="15.5">
      <c r="B2" s="413"/>
      <c r="C2" s="403"/>
      <c r="D2" s="412"/>
      <c r="E2" s="411"/>
      <c r="F2" s="411"/>
      <c r="G2" s="263"/>
      <c r="H2" s="410"/>
      <c r="I2" s="408">
        <v>1</v>
      </c>
      <c r="J2" s="408">
        <v>2</v>
      </c>
      <c r="K2" s="409">
        <v>1420</v>
      </c>
      <c r="L2" s="408">
        <v>3</v>
      </c>
      <c r="M2" s="408">
        <v>4</v>
      </c>
      <c r="N2" s="408"/>
      <c r="O2" s="408">
        <v>1</v>
      </c>
      <c r="P2" s="408">
        <v>2</v>
      </c>
      <c r="Q2" s="408"/>
      <c r="R2" s="408">
        <v>3</v>
      </c>
      <c r="S2" s="408"/>
      <c r="T2" s="408">
        <v>4</v>
      </c>
      <c r="U2" s="417"/>
    </row>
    <row r="3" spans="2:21" customFormat="1" ht="14">
      <c r="B3" s="404" t="s">
        <v>2069</v>
      </c>
      <c r="C3" s="403" t="s">
        <v>2114</v>
      </c>
      <c r="D3" s="407">
        <v>9</v>
      </c>
      <c r="E3" s="263" t="s">
        <v>1996</v>
      </c>
      <c r="F3" s="263" t="s">
        <v>1992</v>
      </c>
      <c r="G3" s="263" t="s">
        <v>2029</v>
      </c>
      <c r="H3" s="263" t="s">
        <v>2007</v>
      </c>
      <c r="I3" s="398"/>
      <c r="J3" s="398"/>
      <c r="K3" s="398"/>
      <c r="L3" s="398"/>
      <c r="M3" s="398"/>
      <c r="N3" s="398"/>
      <c r="O3" s="398"/>
      <c r="P3" s="398"/>
      <c r="Q3" s="398"/>
      <c r="R3" s="398"/>
      <c r="S3" s="398"/>
      <c r="T3" s="398"/>
      <c r="U3" s="398"/>
    </row>
    <row r="4" spans="2:21" customFormat="1" ht="14">
      <c r="B4" s="404" t="s">
        <v>2069</v>
      </c>
      <c r="C4" s="403" t="s">
        <v>2113</v>
      </c>
      <c r="D4" s="402">
        <v>8</v>
      </c>
      <c r="E4" s="263" t="s">
        <v>1992</v>
      </c>
      <c r="F4" s="263" t="s">
        <v>2012</v>
      </c>
      <c r="G4" s="263" t="s">
        <v>2017</v>
      </c>
      <c r="H4" s="263" t="s">
        <v>1998</v>
      </c>
      <c r="I4" s="398"/>
      <c r="J4" s="406"/>
      <c r="K4" s="398"/>
      <c r="L4" s="398"/>
      <c r="M4" s="398"/>
      <c r="N4" s="398"/>
      <c r="O4" s="398"/>
      <c r="P4" s="398"/>
      <c r="Q4" s="398"/>
      <c r="R4" s="398"/>
      <c r="S4" s="398"/>
      <c r="T4" s="398"/>
      <c r="U4" s="398"/>
    </row>
    <row r="5" spans="2:21" customFormat="1" ht="14">
      <c r="B5" s="404" t="s">
        <v>2069</v>
      </c>
      <c r="C5" s="403" t="s">
        <v>2112</v>
      </c>
      <c r="D5" s="407">
        <v>7</v>
      </c>
      <c r="E5" s="263"/>
      <c r="F5" s="263"/>
      <c r="G5" s="263" t="s">
        <v>2014</v>
      </c>
      <c r="H5" s="263" t="s">
        <v>1995</v>
      </c>
      <c r="I5" s="406"/>
      <c r="J5" s="398"/>
      <c r="K5" s="398"/>
      <c r="L5" s="398"/>
      <c r="M5" s="398"/>
      <c r="N5" s="398"/>
      <c r="O5" s="398"/>
      <c r="P5" s="398"/>
      <c r="Q5" s="398"/>
      <c r="R5" s="398"/>
      <c r="S5" s="398"/>
      <c r="T5" s="398"/>
      <c r="U5" s="398"/>
    </row>
    <row r="6" spans="2:21" customFormat="1" ht="14">
      <c r="B6" s="404" t="s">
        <v>2069</v>
      </c>
      <c r="C6" s="403" t="s">
        <v>2111</v>
      </c>
      <c r="D6" s="402">
        <v>7</v>
      </c>
      <c r="E6" s="263" t="s">
        <v>2021</v>
      </c>
      <c r="F6" s="263" t="s">
        <v>1996</v>
      </c>
      <c r="G6" s="263" t="s">
        <v>2014</v>
      </c>
      <c r="H6" s="263" t="s">
        <v>1995</v>
      </c>
      <c r="I6" s="406"/>
      <c r="J6" s="398"/>
      <c r="K6" s="398"/>
      <c r="L6" s="398"/>
      <c r="M6" s="398"/>
      <c r="N6" s="398"/>
      <c r="O6" s="398"/>
      <c r="P6" s="398"/>
      <c r="Q6" s="398"/>
      <c r="R6" s="398"/>
      <c r="S6" s="398"/>
      <c r="T6" s="398"/>
      <c r="U6" s="398"/>
    </row>
    <row r="7" spans="2:21" customFormat="1" ht="14">
      <c r="B7" s="404" t="s">
        <v>2069</v>
      </c>
      <c r="C7" s="403" t="s">
        <v>2110</v>
      </c>
      <c r="D7" s="402">
        <v>7</v>
      </c>
      <c r="E7" s="263" t="s">
        <v>2074</v>
      </c>
      <c r="F7" s="263" t="s">
        <v>2021</v>
      </c>
      <c r="G7" s="263" t="s">
        <v>2015</v>
      </c>
      <c r="H7" s="263" t="s">
        <v>1995</v>
      </c>
      <c r="I7" s="406"/>
      <c r="J7" s="398"/>
      <c r="K7" s="398"/>
      <c r="L7" s="398"/>
      <c r="M7" s="398"/>
      <c r="N7" s="398"/>
      <c r="O7" s="398"/>
      <c r="P7" s="398"/>
      <c r="Q7" s="398"/>
      <c r="R7" s="398"/>
      <c r="S7" s="398"/>
      <c r="T7" s="398"/>
      <c r="U7" s="398"/>
    </row>
    <row r="8" spans="2:21" customFormat="1" ht="14">
      <c r="B8" s="404" t="s">
        <v>2069</v>
      </c>
      <c r="C8" s="403" t="s">
        <v>2109</v>
      </c>
      <c r="D8" s="402">
        <v>10</v>
      </c>
      <c r="E8" s="263" t="s">
        <v>2021</v>
      </c>
      <c r="F8" s="263"/>
      <c r="G8" s="263" t="s">
        <v>1992</v>
      </c>
      <c r="H8" s="263" t="s">
        <v>2035</v>
      </c>
      <c r="I8" s="398"/>
      <c r="J8" s="398"/>
      <c r="K8" s="398"/>
      <c r="L8" s="398"/>
      <c r="M8" s="398"/>
      <c r="N8" s="398"/>
      <c r="O8" s="398"/>
      <c r="P8" s="398"/>
      <c r="Q8" s="398"/>
      <c r="R8" s="398"/>
      <c r="S8" s="398"/>
      <c r="T8" s="398"/>
      <c r="U8" s="398"/>
    </row>
    <row r="9" spans="2:21" customFormat="1" ht="14">
      <c r="B9" s="404" t="s">
        <v>2069</v>
      </c>
      <c r="C9" s="403" t="s">
        <v>2108</v>
      </c>
      <c r="D9" s="402">
        <v>10</v>
      </c>
      <c r="E9" s="263" t="s">
        <v>2012</v>
      </c>
      <c r="F9" s="263" t="s">
        <v>2015</v>
      </c>
      <c r="G9" s="263" t="s">
        <v>2107</v>
      </c>
      <c r="H9" s="263" t="s">
        <v>2035</v>
      </c>
      <c r="I9" s="398"/>
      <c r="J9" s="398"/>
      <c r="K9" s="398"/>
      <c r="L9" s="398"/>
      <c r="M9" s="398"/>
      <c r="N9" s="398"/>
      <c r="O9" s="398"/>
      <c r="P9" s="398"/>
      <c r="Q9" s="398"/>
      <c r="R9" s="398"/>
      <c r="S9" s="398"/>
      <c r="T9" s="398"/>
      <c r="U9" s="398"/>
    </row>
    <row r="10" spans="2:21" customFormat="1" ht="14">
      <c r="B10" s="404" t="s">
        <v>2069</v>
      </c>
      <c r="C10" s="403" t="s">
        <v>2106</v>
      </c>
      <c r="D10" s="402">
        <v>8</v>
      </c>
      <c r="E10" s="263"/>
      <c r="F10" s="263" t="s">
        <v>1996</v>
      </c>
      <c r="G10" s="263" t="s">
        <v>2021</v>
      </c>
      <c r="H10" s="263" t="s">
        <v>1998</v>
      </c>
      <c r="I10" s="398"/>
      <c r="J10" s="406"/>
      <c r="K10" s="398"/>
      <c r="L10" s="398"/>
      <c r="M10" s="398"/>
      <c r="N10" s="398"/>
      <c r="O10" s="398"/>
      <c r="P10" s="398"/>
      <c r="Q10" s="398"/>
      <c r="R10" s="398"/>
      <c r="S10" s="398"/>
      <c r="T10" s="398"/>
      <c r="U10" s="398"/>
    </row>
    <row r="11" spans="2:21" customFormat="1" ht="14">
      <c r="B11" s="404" t="s">
        <v>2069</v>
      </c>
      <c r="C11" s="403" t="s">
        <v>2105</v>
      </c>
      <c r="D11" s="402">
        <v>9</v>
      </c>
      <c r="E11" s="263" t="s">
        <v>1992</v>
      </c>
      <c r="F11" s="263" t="s">
        <v>1996</v>
      </c>
      <c r="G11" s="263" t="s">
        <v>2021</v>
      </c>
      <c r="H11" s="263" t="s">
        <v>2007</v>
      </c>
      <c r="I11" s="398"/>
      <c r="J11" s="398"/>
      <c r="K11" s="398"/>
      <c r="L11" s="398"/>
      <c r="M11" s="398"/>
      <c r="N11" s="398"/>
      <c r="O11" s="398"/>
      <c r="P11" s="398"/>
      <c r="Q11" s="398"/>
      <c r="R11" s="398"/>
      <c r="S11" s="398"/>
      <c r="T11" s="398"/>
      <c r="U11" s="398"/>
    </row>
    <row r="12" spans="2:21" customFormat="1" ht="14">
      <c r="B12" s="404" t="s">
        <v>2069</v>
      </c>
      <c r="C12" s="403" t="s">
        <v>2104</v>
      </c>
      <c r="D12" s="402">
        <v>7</v>
      </c>
      <c r="E12" s="263" t="s">
        <v>1992</v>
      </c>
      <c r="F12" s="263" t="s">
        <v>2053</v>
      </c>
      <c r="G12" s="263" t="s">
        <v>1992</v>
      </c>
      <c r="H12" s="263" t="s">
        <v>1995</v>
      </c>
      <c r="I12" s="406"/>
      <c r="J12" s="398"/>
      <c r="K12" s="398"/>
      <c r="L12" s="398"/>
      <c r="M12" s="398"/>
      <c r="N12" s="398"/>
      <c r="O12" s="398"/>
      <c r="P12" s="398"/>
      <c r="Q12" s="398"/>
      <c r="R12" s="398"/>
      <c r="S12" s="398"/>
      <c r="T12" s="398"/>
      <c r="U12" s="398"/>
    </row>
    <row r="13" spans="2:21" customFormat="1" ht="14">
      <c r="B13" s="404" t="s">
        <v>2069</v>
      </c>
      <c r="C13" s="403" t="s">
        <v>2103</v>
      </c>
      <c r="D13" s="402">
        <v>6</v>
      </c>
      <c r="E13" s="263" t="s">
        <v>2021</v>
      </c>
      <c r="F13" s="263" t="s">
        <v>1992</v>
      </c>
      <c r="G13" s="263" t="s">
        <v>2021</v>
      </c>
      <c r="H13" s="263" t="s">
        <v>2000</v>
      </c>
      <c r="I13" s="406"/>
      <c r="J13" s="398"/>
      <c r="K13" s="398"/>
      <c r="L13" s="398"/>
      <c r="M13" s="398"/>
      <c r="N13" s="398"/>
      <c r="O13" s="398"/>
      <c r="P13" s="398"/>
      <c r="Q13" s="398"/>
      <c r="R13" s="398"/>
      <c r="S13" s="398"/>
      <c r="T13" s="398"/>
      <c r="U13" s="398"/>
    </row>
    <row r="14" spans="2:21" customFormat="1" ht="14">
      <c r="B14" s="404" t="s">
        <v>2069</v>
      </c>
      <c r="C14" s="403" t="s">
        <v>2102</v>
      </c>
      <c r="D14" s="402">
        <v>6</v>
      </c>
      <c r="E14" s="263" t="s">
        <v>1996</v>
      </c>
      <c r="F14" s="263"/>
      <c r="G14" s="263" t="s">
        <v>1992</v>
      </c>
      <c r="H14" s="263" t="s">
        <v>2000</v>
      </c>
      <c r="I14" s="406"/>
      <c r="J14" s="398"/>
      <c r="K14" s="398"/>
      <c r="L14" s="398"/>
      <c r="M14" s="398"/>
      <c r="N14" s="398"/>
      <c r="O14" s="398"/>
      <c r="P14" s="398"/>
      <c r="Q14" s="398"/>
      <c r="R14" s="398"/>
      <c r="S14" s="398"/>
      <c r="T14" s="398"/>
      <c r="U14" s="398"/>
    </row>
    <row r="15" spans="2:21" customFormat="1" ht="14">
      <c r="B15" s="404" t="s">
        <v>2069</v>
      </c>
      <c r="C15" s="403" t="s">
        <v>2101</v>
      </c>
      <c r="D15" s="402">
        <v>8</v>
      </c>
      <c r="E15" s="263" t="s">
        <v>1996</v>
      </c>
      <c r="F15" s="263"/>
      <c r="G15" s="263" t="s">
        <v>1992</v>
      </c>
      <c r="H15" s="263" t="s">
        <v>1998</v>
      </c>
      <c r="I15" s="398"/>
      <c r="J15" s="406"/>
      <c r="K15" s="398"/>
      <c r="L15" s="398"/>
      <c r="M15" s="398"/>
      <c r="N15" s="398"/>
      <c r="O15" s="398"/>
      <c r="P15" s="398"/>
      <c r="Q15" s="398"/>
      <c r="R15" s="398"/>
      <c r="S15" s="398"/>
      <c r="T15" s="398"/>
      <c r="U15" s="398"/>
    </row>
    <row r="16" spans="2:21" customFormat="1" ht="14">
      <c r="B16" s="404" t="s">
        <v>2069</v>
      </c>
      <c r="C16" s="403" t="s">
        <v>2100</v>
      </c>
      <c r="D16" s="402">
        <v>7</v>
      </c>
      <c r="E16" s="263" t="s">
        <v>1996</v>
      </c>
      <c r="F16" s="263" t="s">
        <v>2021</v>
      </c>
      <c r="G16" s="263" t="s">
        <v>1992</v>
      </c>
      <c r="H16" s="263" t="s">
        <v>1995</v>
      </c>
      <c r="I16" s="406"/>
      <c r="J16" s="398"/>
      <c r="K16" s="398"/>
      <c r="L16" s="398"/>
      <c r="M16" s="398"/>
      <c r="N16" s="398"/>
      <c r="O16" s="398"/>
      <c r="P16" s="398"/>
      <c r="Q16" s="398"/>
      <c r="R16" s="398"/>
      <c r="S16" s="398"/>
      <c r="T16" s="398"/>
      <c r="U16" s="398"/>
    </row>
    <row r="17" spans="2:21" customFormat="1" ht="14.5">
      <c r="B17" s="404" t="s">
        <v>2069</v>
      </c>
      <c r="C17" s="403" t="s">
        <v>2099</v>
      </c>
      <c r="D17" s="402">
        <v>7</v>
      </c>
      <c r="E17" s="263"/>
      <c r="F17" s="263" t="s">
        <v>2098</v>
      </c>
      <c r="G17" s="263" t="s">
        <v>2021</v>
      </c>
      <c r="H17" s="263" t="s">
        <v>1995</v>
      </c>
      <c r="I17" s="406"/>
      <c r="J17" s="398"/>
      <c r="K17" s="398"/>
      <c r="L17" s="398"/>
      <c r="M17" s="398"/>
      <c r="N17" s="398"/>
      <c r="O17" s="398"/>
      <c r="P17" s="398"/>
      <c r="Q17" s="398"/>
      <c r="R17" s="398"/>
      <c r="S17" s="398"/>
      <c r="T17" s="398"/>
      <c r="U17" s="398"/>
    </row>
    <row r="18" spans="2:21" customFormat="1" ht="14">
      <c r="B18" s="404" t="s">
        <v>2069</v>
      </c>
      <c r="C18" s="403" t="s">
        <v>2097</v>
      </c>
      <c r="D18" s="402">
        <v>10</v>
      </c>
      <c r="E18" s="263" t="s">
        <v>1996</v>
      </c>
      <c r="F18" s="263"/>
      <c r="G18" s="263" t="s">
        <v>2076</v>
      </c>
      <c r="H18" s="263" t="s">
        <v>2035</v>
      </c>
      <c r="I18" s="398"/>
      <c r="J18" s="398"/>
      <c r="K18" s="398"/>
      <c r="L18" s="398"/>
      <c r="M18" s="398"/>
      <c r="N18" s="398"/>
      <c r="O18" s="398"/>
      <c r="P18" s="398"/>
      <c r="Q18" s="398"/>
      <c r="R18" s="398"/>
      <c r="S18" s="398"/>
      <c r="T18" s="398"/>
      <c r="U18" s="398"/>
    </row>
    <row r="19" spans="2:21" customFormat="1" ht="14">
      <c r="B19" s="404" t="s">
        <v>2069</v>
      </c>
      <c r="C19" s="403" t="s">
        <v>2096</v>
      </c>
      <c r="D19" s="402">
        <v>7</v>
      </c>
      <c r="E19" s="263" t="s">
        <v>1992</v>
      </c>
      <c r="F19" s="263" t="s">
        <v>2053</v>
      </c>
      <c r="G19" s="263" t="s">
        <v>1996</v>
      </c>
      <c r="H19" s="263" t="s">
        <v>1995</v>
      </c>
      <c r="I19" s="406"/>
      <c r="J19" s="398"/>
      <c r="K19" s="398"/>
      <c r="L19" s="398"/>
      <c r="M19" s="398"/>
      <c r="N19" s="398"/>
      <c r="O19" s="398"/>
      <c r="P19" s="398"/>
      <c r="Q19" s="398"/>
      <c r="R19" s="398"/>
      <c r="S19" s="398"/>
      <c r="T19" s="398"/>
      <c r="U19" s="398"/>
    </row>
    <row r="20" spans="2:21" customFormat="1" ht="14">
      <c r="B20" s="404" t="s">
        <v>2069</v>
      </c>
      <c r="C20" s="403" t="s">
        <v>2095</v>
      </c>
      <c r="D20" s="402">
        <v>8</v>
      </c>
      <c r="E20" s="263" t="s">
        <v>2076</v>
      </c>
      <c r="F20" s="263" t="s">
        <v>2076</v>
      </c>
      <c r="G20" s="263" t="s">
        <v>1996</v>
      </c>
      <c r="H20" s="263" t="s">
        <v>1998</v>
      </c>
      <c r="I20" s="398"/>
      <c r="J20" s="406"/>
      <c r="K20" s="398"/>
      <c r="L20" s="398"/>
      <c r="M20" s="398"/>
      <c r="N20" s="398"/>
      <c r="O20" s="398"/>
      <c r="P20" s="398"/>
      <c r="Q20" s="398"/>
      <c r="R20" s="398"/>
      <c r="S20" s="398"/>
      <c r="T20" s="398"/>
      <c r="U20" s="398"/>
    </row>
    <row r="21" spans="2:21" customFormat="1" ht="14">
      <c r="B21" s="404" t="s">
        <v>2069</v>
      </c>
      <c r="C21" s="403" t="s">
        <v>2094</v>
      </c>
      <c r="D21" s="402">
        <v>8</v>
      </c>
      <c r="E21" s="263" t="s">
        <v>2093</v>
      </c>
      <c r="F21" s="263" t="s">
        <v>2012</v>
      </c>
      <c r="G21" s="263" t="s">
        <v>1996</v>
      </c>
      <c r="H21" s="263" t="s">
        <v>1998</v>
      </c>
      <c r="I21" s="398"/>
      <c r="J21" s="398"/>
      <c r="K21" s="398"/>
      <c r="L21" s="398"/>
      <c r="M21" s="398"/>
      <c r="N21" s="398"/>
      <c r="O21" s="398"/>
      <c r="P21" s="398"/>
      <c r="Q21" s="398"/>
      <c r="R21" s="398"/>
      <c r="S21" s="398"/>
      <c r="T21" s="398"/>
      <c r="U21" s="398"/>
    </row>
    <row r="22" spans="2:21" customFormat="1" ht="14">
      <c r="B22" s="404" t="s">
        <v>2069</v>
      </c>
      <c r="C22" s="403" t="s">
        <v>2092</v>
      </c>
      <c r="D22" s="402">
        <v>8</v>
      </c>
      <c r="E22" s="263" t="s">
        <v>1992</v>
      </c>
      <c r="F22" s="263" t="s">
        <v>2015</v>
      </c>
      <c r="G22" s="263" t="s">
        <v>2074</v>
      </c>
      <c r="H22" s="263" t="s">
        <v>1998</v>
      </c>
      <c r="I22" s="398"/>
      <c r="J22" s="406"/>
      <c r="K22" s="398"/>
      <c r="L22" s="398"/>
      <c r="M22" s="398"/>
      <c r="N22" s="398"/>
      <c r="O22" s="398"/>
      <c r="P22" s="398"/>
      <c r="Q22" s="398"/>
      <c r="R22" s="398"/>
      <c r="S22" s="398"/>
      <c r="T22" s="398"/>
      <c r="U22" s="398"/>
    </row>
    <row r="23" spans="2:21" customFormat="1" ht="14">
      <c r="B23" s="404" t="s">
        <v>2069</v>
      </c>
      <c r="C23" s="403" t="s">
        <v>2091</v>
      </c>
      <c r="D23" s="402">
        <v>7</v>
      </c>
      <c r="E23" s="263" t="s">
        <v>1996</v>
      </c>
      <c r="F23" s="263" t="s">
        <v>2076</v>
      </c>
      <c r="G23" s="263" t="s">
        <v>2076</v>
      </c>
      <c r="H23" s="263" t="s">
        <v>1995</v>
      </c>
      <c r="I23" s="406"/>
      <c r="J23" s="398"/>
      <c r="K23" s="398"/>
      <c r="L23" s="398"/>
      <c r="M23" s="398"/>
      <c r="N23" s="398"/>
      <c r="O23" s="398"/>
      <c r="P23" s="398"/>
      <c r="Q23" s="398"/>
      <c r="R23" s="398"/>
      <c r="S23" s="398"/>
      <c r="T23" s="398"/>
      <c r="U23" s="398"/>
    </row>
    <row r="24" spans="2:21" customFormat="1" ht="14">
      <c r="B24" s="404" t="s">
        <v>2069</v>
      </c>
      <c r="C24" s="403" t="s">
        <v>2090</v>
      </c>
      <c r="D24" s="402">
        <v>7</v>
      </c>
      <c r="E24" s="263"/>
      <c r="F24" s="263" t="s">
        <v>1996</v>
      </c>
      <c r="G24" s="263" t="s">
        <v>1996</v>
      </c>
      <c r="H24" s="263" t="s">
        <v>1995</v>
      </c>
      <c r="I24" s="406"/>
      <c r="J24" s="398"/>
      <c r="K24" s="398"/>
      <c r="L24" s="398"/>
      <c r="M24" s="398"/>
      <c r="N24" s="398"/>
      <c r="O24" s="398"/>
      <c r="P24" s="398"/>
      <c r="Q24" s="398"/>
      <c r="R24" s="398"/>
      <c r="S24" s="398"/>
      <c r="T24" s="398"/>
      <c r="U24" s="398"/>
    </row>
    <row r="25" spans="2:21" customFormat="1" ht="14">
      <c r="B25" s="404" t="s">
        <v>2069</v>
      </c>
      <c r="C25" s="403" t="s">
        <v>2089</v>
      </c>
      <c r="D25" s="402">
        <v>7</v>
      </c>
      <c r="E25" s="263" t="s">
        <v>2021</v>
      </c>
      <c r="F25" s="263" t="s">
        <v>2015</v>
      </c>
      <c r="G25" s="263" t="s">
        <v>1996</v>
      </c>
      <c r="H25" s="263" t="s">
        <v>1995</v>
      </c>
      <c r="I25" s="406"/>
      <c r="J25" s="398"/>
      <c r="K25" s="398"/>
      <c r="L25" s="398"/>
      <c r="M25" s="398"/>
      <c r="N25" s="398"/>
      <c r="O25" s="398"/>
      <c r="P25" s="398"/>
      <c r="Q25" s="398"/>
      <c r="R25" s="398"/>
      <c r="S25" s="398"/>
      <c r="T25" s="398"/>
      <c r="U25" s="398"/>
    </row>
    <row r="26" spans="2:21" customFormat="1" ht="14">
      <c r="B26" s="404" t="s">
        <v>2069</v>
      </c>
      <c r="C26" s="403" t="s">
        <v>2088</v>
      </c>
      <c r="D26" s="402">
        <v>8</v>
      </c>
      <c r="E26" s="263"/>
      <c r="F26" s="263"/>
      <c r="G26" s="263" t="s">
        <v>1996</v>
      </c>
      <c r="H26" s="263" t="s">
        <v>1998</v>
      </c>
      <c r="I26" s="398"/>
      <c r="J26" s="406"/>
      <c r="K26" s="398"/>
      <c r="L26" s="398"/>
      <c r="M26" s="398"/>
      <c r="N26" s="398"/>
      <c r="O26" s="398"/>
      <c r="P26" s="398"/>
      <c r="Q26" s="398"/>
      <c r="R26" s="398"/>
      <c r="S26" s="398"/>
      <c r="T26" s="398"/>
      <c r="U26" s="398"/>
    </row>
    <row r="27" spans="2:21" customFormat="1" ht="14">
      <c r="B27" s="404" t="s">
        <v>2069</v>
      </c>
      <c r="C27" s="403" t="s">
        <v>2087</v>
      </c>
      <c r="D27" s="402">
        <v>9</v>
      </c>
      <c r="E27" s="263" t="s">
        <v>2021</v>
      </c>
      <c r="F27" s="263" t="s">
        <v>1996</v>
      </c>
      <c r="G27" s="263" t="s">
        <v>1996</v>
      </c>
      <c r="H27" s="263" t="s">
        <v>2007</v>
      </c>
      <c r="I27" s="398"/>
      <c r="J27" s="398"/>
      <c r="K27" s="398"/>
      <c r="L27" s="398"/>
      <c r="M27" s="398"/>
      <c r="N27" s="398"/>
      <c r="O27" s="398"/>
      <c r="P27" s="398"/>
      <c r="Q27" s="398"/>
      <c r="R27" s="398"/>
      <c r="S27" s="398"/>
      <c r="T27" s="398"/>
      <c r="U27" s="398"/>
    </row>
    <row r="28" spans="2:21" customFormat="1" ht="14">
      <c r="B28" s="404" t="s">
        <v>2069</v>
      </c>
      <c r="C28" s="403" t="s">
        <v>2086</v>
      </c>
      <c r="D28" s="402">
        <v>8</v>
      </c>
      <c r="E28" s="263" t="s">
        <v>2076</v>
      </c>
      <c r="F28" s="263"/>
      <c r="G28" s="263" t="s">
        <v>2076</v>
      </c>
      <c r="H28" s="263" t="s">
        <v>1998</v>
      </c>
      <c r="I28" s="398"/>
      <c r="J28" s="398"/>
      <c r="K28" s="398"/>
      <c r="L28" s="398"/>
      <c r="M28" s="398"/>
      <c r="N28" s="398"/>
      <c r="O28" s="398"/>
      <c r="P28" s="398"/>
      <c r="Q28" s="398"/>
      <c r="R28" s="398"/>
      <c r="S28" s="398"/>
      <c r="T28" s="398"/>
      <c r="U28" s="398"/>
    </row>
    <row r="29" spans="2:21" customFormat="1" ht="14">
      <c r="B29" s="404" t="s">
        <v>2069</v>
      </c>
      <c r="C29" s="403" t="s">
        <v>2085</v>
      </c>
      <c r="D29" s="402">
        <v>8</v>
      </c>
      <c r="E29" s="263" t="s">
        <v>2076</v>
      </c>
      <c r="F29" s="263" t="s">
        <v>1996</v>
      </c>
      <c r="G29" s="263" t="s">
        <v>1996</v>
      </c>
      <c r="H29" s="263" t="s">
        <v>1998</v>
      </c>
      <c r="I29" s="398"/>
      <c r="J29" s="398"/>
      <c r="K29" s="398"/>
      <c r="L29" s="398"/>
      <c r="M29" s="398"/>
      <c r="N29" s="398"/>
      <c r="O29" s="398"/>
      <c r="P29" s="398"/>
      <c r="Q29" s="398"/>
      <c r="R29" s="398"/>
      <c r="S29" s="398"/>
      <c r="T29" s="398"/>
      <c r="U29" s="398"/>
    </row>
    <row r="30" spans="2:21" customFormat="1" ht="14">
      <c r="B30" s="404" t="s">
        <v>2069</v>
      </c>
      <c r="C30" s="403" t="s">
        <v>2084</v>
      </c>
      <c r="D30" s="402">
        <v>10</v>
      </c>
      <c r="E30" s="263" t="s">
        <v>1996</v>
      </c>
      <c r="F30" s="263" t="s">
        <v>1996</v>
      </c>
      <c r="G30" s="263" t="s">
        <v>1996</v>
      </c>
      <c r="H30" s="263" t="s">
        <v>2035</v>
      </c>
      <c r="I30" s="398"/>
      <c r="J30" s="398"/>
      <c r="K30" s="398"/>
      <c r="L30" s="398"/>
      <c r="M30" s="398"/>
      <c r="N30" s="398"/>
      <c r="O30" s="398"/>
      <c r="P30" s="398"/>
      <c r="Q30" s="398"/>
      <c r="R30" s="398"/>
      <c r="S30" s="398"/>
      <c r="T30" s="398"/>
      <c r="U30" s="398"/>
    </row>
    <row r="31" spans="2:21" customFormat="1" ht="14">
      <c r="B31" s="404" t="s">
        <v>2069</v>
      </c>
      <c r="C31" s="403" t="s">
        <v>2068</v>
      </c>
      <c r="D31" s="402">
        <v>10</v>
      </c>
      <c r="E31" s="263"/>
      <c r="F31" s="263"/>
      <c r="G31" s="263" t="s">
        <v>1996</v>
      </c>
      <c r="H31" s="263" t="s">
        <v>2035</v>
      </c>
      <c r="I31" s="398"/>
      <c r="J31" s="398"/>
      <c r="K31" s="398"/>
      <c r="L31" s="398"/>
      <c r="M31" s="398"/>
      <c r="N31" s="398"/>
      <c r="O31" s="398"/>
      <c r="P31" s="398"/>
      <c r="Q31" s="398"/>
      <c r="R31" s="398"/>
      <c r="S31" s="398"/>
      <c r="T31" s="398"/>
      <c r="U31" s="398"/>
    </row>
    <row r="32" spans="2:21" customFormat="1" ht="14">
      <c r="B32" s="404" t="s">
        <v>2069</v>
      </c>
      <c r="C32" s="403" t="s">
        <v>2083</v>
      </c>
      <c r="D32" s="402">
        <v>9</v>
      </c>
      <c r="E32" s="263" t="s">
        <v>2012</v>
      </c>
      <c r="F32" s="263"/>
      <c r="G32" s="263" t="s">
        <v>1996</v>
      </c>
      <c r="H32" s="263" t="s">
        <v>2007</v>
      </c>
      <c r="I32" s="398"/>
      <c r="J32" s="398"/>
      <c r="K32" s="398"/>
      <c r="L32" s="398"/>
      <c r="M32" s="398"/>
      <c r="N32" s="398"/>
      <c r="O32" s="398"/>
      <c r="P32" s="398"/>
      <c r="Q32" s="398"/>
      <c r="R32" s="398"/>
      <c r="S32" s="398"/>
      <c r="T32" s="398"/>
      <c r="U32" s="398"/>
    </row>
    <row r="33" spans="2:21" customFormat="1" ht="14">
      <c r="B33" s="404" t="s">
        <v>2069</v>
      </c>
      <c r="C33" s="403" t="s">
        <v>2082</v>
      </c>
      <c r="D33" s="402">
        <v>9</v>
      </c>
      <c r="E33" s="263" t="s">
        <v>2081</v>
      </c>
      <c r="F33" s="263" t="s">
        <v>1992</v>
      </c>
      <c r="G33" s="263" t="s">
        <v>1996</v>
      </c>
      <c r="H33" s="263" t="s">
        <v>2007</v>
      </c>
      <c r="I33" s="398"/>
      <c r="J33" s="398"/>
      <c r="K33" s="398"/>
      <c r="L33" s="398"/>
      <c r="M33" s="398"/>
      <c r="N33" s="398"/>
      <c r="O33" s="398"/>
      <c r="P33" s="398"/>
      <c r="Q33" s="398"/>
      <c r="R33" s="398"/>
      <c r="S33" s="398"/>
      <c r="T33" s="398"/>
      <c r="U33" s="398"/>
    </row>
    <row r="34" spans="2:21" customFormat="1" ht="14">
      <c r="B34" s="404" t="s">
        <v>2069</v>
      </c>
      <c r="C34" s="403" t="s">
        <v>2080</v>
      </c>
      <c r="D34" s="402">
        <v>9</v>
      </c>
      <c r="E34" s="263"/>
      <c r="F34" s="263"/>
      <c r="G34" s="263" t="s">
        <v>1996</v>
      </c>
      <c r="H34" s="263" t="s">
        <v>2007</v>
      </c>
      <c r="I34" s="398"/>
      <c r="J34" s="398"/>
      <c r="K34" s="398"/>
      <c r="L34" s="398"/>
      <c r="M34" s="398"/>
      <c r="N34" s="398"/>
      <c r="O34" s="398"/>
      <c r="P34" s="398"/>
      <c r="Q34" s="398"/>
      <c r="R34" s="398"/>
      <c r="S34" s="398"/>
      <c r="T34" s="398"/>
      <c r="U34" s="398"/>
    </row>
    <row r="35" spans="2:21" customFormat="1" ht="14">
      <c r="B35" s="404" t="s">
        <v>2069</v>
      </c>
      <c r="C35" s="403" t="s">
        <v>2079</v>
      </c>
      <c r="D35" s="402">
        <v>8</v>
      </c>
      <c r="E35" s="263" t="s">
        <v>1992</v>
      </c>
      <c r="F35" s="263"/>
      <c r="G35" s="263"/>
      <c r="H35" s="263" t="s">
        <v>1998</v>
      </c>
      <c r="I35" s="398"/>
      <c r="J35" s="406"/>
      <c r="K35" s="398"/>
      <c r="L35" s="398"/>
      <c r="M35" s="398"/>
      <c r="N35" s="398"/>
      <c r="O35" s="398"/>
      <c r="P35" s="398"/>
      <c r="Q35" s="398"/>
      <c r="R35" s="398"/>
      <c r="S35" s="398"/>
      <c r="T35" s="398"/>
      <c r="U35" s="398"/>
    </row>
    <row r="36" spans="2:21" customFormat="1" ht="14">
      <c r="B36" s="404" t="s">
        <v>2069</v>
      </c>
      <c r="C36" s="403" t="s">
        <v>2078</v>
      </c>
      <c r="D36" s="402">
        <v>9</v>
      </c>
      <c r="E36" s="263" t="s">
        <v>1996</v>
      </c>
      <c r="F36" s="263" t="s">
        <v>2076</v>
      </c>
      <c r="G36" s="263"/>
      <c r="H36" s="263" t="s">
        <v>2007</v>
      </c>
      <c r="I36" s="398"/>
      <c r="J36" s="398"/>
      <c r="K36" s="398"/>
      <c r="L36" s="398"/>
      <c r="M36" s="398"/>
      <c r="N36" s="398"/>
      <c r="O36" s="398"/>
      <c r="P36" s="398"/>
      <c r="Q36" s="398"/>
      <c r="R36" s="398"/>
      <c r="S36" s="398"/>
      <c r="T36" s="398"/>
      <c r="U36" s="398"/>
    </row>
    <row r="37" spans="2:21" customFormat="1" ht="14">
      <c r="B37" s="404" t="s">
        <v>2069</v>
      </c>
      <c r="C37" s="403" t="s">
        <v>2077</v>
      </c>
      <c r="D37" s="402">
        <v>8</v>
      </c>
      <c r="E37" s="263" t="s">
        <v>1996</v>
      </c>
      <c r="F37" s="263" t="s">
        <v>2076</v>
      </c>
      <c r="G37" s="263"/>
      <c r="H37" s="263" t="s">
        <v>1998</v>
      </c>
      <c r="I37" s="398"/>
      <c r="J37" s="406"/>
      <c r="K37" s="398"/>
      <c r="L37" s="398"/>
      <c r="M37" s="398"/>
      <c r="N37" s="398"/>
      <c r="O37" s="398"/>
      <c r="P37" s="398"/>
      <c r="Q37" s="398"/>
      <c r="R37" s="398"/>
      <c r="S37" s="398"/>
      <c r="T37" s="398"/>
      <c r="U37" s="398"/>
    </row>
    <row r="38" spans="2:21" customFormat="1" ht="14">
      <c r="B38" s="404" t="s">
        <v>2069</v>
      </c>
      <c r="C38" s="403" t="s">
        <v>2075</v>
      </c>
      <c r="D38" s="402">
        <v>8</v>
      </c>
      <c r="E38" s="263" t="s">
        <v>2074</v>
      </c>
      <c r="F38" s="263"/>
      <c r="G38" s="263"/>
      <c r="H38" s="263" t="s">
        <v>1998</v>
      </c>
      <c r="I38" s="398"/>
      <c r="J38" s="406"/>
      <c r="K38" s="398"/>
      <c r="L38" s="398"/>
      <c r="M38" s="398"/>
      <c r="N38" s="398"/>
      <c r="O38" s="398"/>
      <c r="P38" s="398"/>
      <c r="Q38" s="398"/>
      <c r="R38" s="398"/>
      <c r="S38" s="398"/>
      <c r="T38" s="398"/>
      <c r="U38" s="398"/>
    </row>
    <row r="39" spans="2:21" customFormat="1" ht="14">
      <c r="B39" s="404" t="s">
        <v>2069</v>
      </c>
      <c r="C39" s="403" t="s">
        <v>2073</v>
      </c>
      <c r="D39" s="402">
        <v>10</v>
      </c>
      <c r="E39" s="263" t="s">
        <v>1996</v>
      </c>
      <c r="F39" s="263" t="s">
        <v>2014</v>
      </c>
      <c r="G39" s="263"/>
      <c r="H39" s="263" t="s">
        <v>2035</v>
      </c>
      <c r="I39" s="398"/>
      <c r="J39" s="398"/>
      <c r="K39" s="398"/>
      <c r="L39" s="398"/>
      <c r="M39" s="398"/>
      <c r="N39" s="398"/>
      <c r="O39" s="398"/>
      <c r="P39" s="398"/>
      <c r="Q39" s="398"/>
      <c r="R39" s="398"/>
      <c r="S39" s="398"/>
      <c r="T39" s="398"/>
      <c r="U39" s="398"/>
    </row>
    <row r="40" spans="2:21" customFormat="1" ht="14">
      <c r="B40" s="404" t="s">
        <v>2069</v>
      </c>
      <c r="C40" s="403" t="s">
        <v>2072</v>
      </c>
      <c r="D40" s="402">
        <v>9</v>
      </c>
      <c r="E40" s="263" t="s">
        <v>1996</v>
      </c>
      <c r="F40" s="263"/>
      <c r="G40" s="263" t="s">
        <v>1996</v>
      </c>
      <c r="H40" s="263" t="s">
        <v>2007</v>
      </c>
      <c r="I40" s="398"/>
      <c r="J40" s="398"/>
      <c r="K40" s="398"/>
      <c r="L40" s="398"/>
      <c r="M40" s="398"/>
      <c r="N40" s="398"/>
      <c r="O40" s="398"/>
      <c r="P40" s="398"/>
      <c r="Q40" s="398"/>
      <c r="R40" s="398"/>
      <c r="S40" s="398"/>
      <c r="T40" s="398"/>
      <c r="U40" s="398"/>
    </row>
    <row r="41" spans="2:21" customFormat="1" ht="14">
      <c r="B41" s="404" t="s">
        <v>2069</v>
      </c>
      <c r="C41" s="403" t="s">
        <v>2071</v>
      </c>
      <c r="D41" s="402">
        <v>6</v>
      </c>
      <c r="E41" s="263" t="s">
        <v>1996</v>
      </c>
      <c r="F41" s="263"/>
      <c r="G41" s="263"/>
      <c r="H41" s="263" t="s">
        <v>2000</v>
      </c>
      <c r="I41" s="406"/>
      <c r="J41" s="398"/>
      <c r="K41" s="398"/>
      <c r="L41" s="398"/>
      <c r="M41" s="398"/>
      <c r="N41" s="398"/>
      <c r="O41" s="398"/>
      <c r="P41" s="398"/>
      <c r="Q41" s="398"/>
      <c r="R41" s="398"/>
      <c r="S41" s="398"/>
      <c r="T41" s="398"/>
      <c r="U41" s="398"/>
    </row>
    <row r="42" spans="2:21" customFormat="1" ht="14">
      <c r="B42" s="404" t="s">
        <v>2069</v>
      </c>
      <c r="C42" s="403" t="s">
        <v>2070</v>
      </c>
      <c r="D42" s="402">
        <v>7</v>
      </c>
      <c r="E42" s="263"/>
      <c r="F42" s="263" t="s">
        <v>1996</v>
      </c>
      <c r="G42" s="263"/>
      <c r="H42" s="263" t="s">
        <v>1995</v>
      </c>
      <c r="I42" s="406"/>
      <c r="J42" s="398"/>
      <c r="K42" s="398"/>
      <c r="L42" s="398"/>
      <c r="M42" s="398"/>
      <c r="N42" s="398"/>
      <c r="O42" s="398"/>
      <c r="P42" s="398"/>
      <c r="Q42" s="398"/>
      <c r="R42" s="398"/>
      <c r="S42" s="398"/>
      <c r="T42" s="398"/>
      <c r="U42" s="398"/>
    </row>
    <row r="43" spans="2:21" customFormat="1" ht="14">
      <c r="B43" s="404" t="s">
        <v>2069</v>
      </c>
      <c r="C43" s="403" t="s">
        <v>2068</v>
      </c>
      <c r="D43" s="402">
        <v>10</v>
      </c>
      <c r="E43" s="263"/>
      <c r="F43" s="263" t="s">
        <v>1996</v>
      </c>
      <c r="G43" s="263"/>
      <c r="H43" s="263" t="s">
        <v>2035</v>
      </c>
      <c r="I43" s="398"/>
      <c r="J43" s="398"/>
      <c r="K43" s="398"/>
      <c r="L43" s="398"/>
      <c r="M43" s="398"/>
      <c r="N43" s="398"/>
      <c r="O43" s="398"/>
      <c r="P43" s="398"/>
      <c r="Q43" s="398"/>
      <c r="R43" s="398"/>
      <c r="S43" s="398"/>
      <c r="T43" s="398"/>
      <c r="U43" s="398"/>
    </row>
    <row r="44" spans="2:21" customFormat="1" ht="14">
      <c r="B44" s="404" t="s">
        <v>2037</v>
      </c>
      <c r="C44" s="403" t="s">
        <v>2067</v>
      </c>
      <c r="D44" s="402">
        <v>9</v>
      </c>
      <c r="E44" s="263" t="s">
        <v>2012</v>
      </c>
      <c r="F44" s="263" t="s">
        <v>2066</v>
      </c>
      <c r="G44" s="263" t="s">
        <v>2017</v>
      </c>
      <c r="H44" s="263" t="s">
        <v>2007</v>
      </c>
      <c r="I44" s="398"/>
      <c r="J44" s="398"/>
      <c r="K44" s="398"/>
      <c r="L44" s="398"/>
      <c r="M44" s="398"/>
      <c r="N44" s="398"/>
      <c r="O44" s="398"/>
      <c r="P44" s="398"/>
      <c r="Q44" s="398"/>
      <c r="R44" s="398"/>
      <c r="S44" s="398"/>
      <c r="T44" s="398"/>
    </row>
    <row r="45" spans="2:21" customFormat="1" ht="14">
      <c r="B45" s="404" t="s">
        <v>2037</v>
      </c>
      <c r="C45" s="403" t="s">
        <v>2065</v>
      </c>
      <c r="D45" s="402">
        <v>7</v>
      </c>
      <c r="E45" s="263" t="s">
        <v>2053</v>
      </c>
      <c r="F45" s="263" t="s">
        <v>2029</v>
      </c>
      <c r="G45" s="263" t="s">
        <v>2053</v>
      </c>
      <c r="H45" s="263" t="s">
        <v>1995</v>
      </c>
      <c r="I45" s="398"/>
      <c r="J45" s="398"/>
      <c r="K45" s="398"/>
      <c r="L45" s="398"/>
      <c r="M45" s="398"/>
      <c r="N45" s="398"/>
      <c r="O45" s="398"/>
      <c r="P45" s="398"/>
      <c r="Q45" s="398"/>
      <c r="R45" s="398"/>
      <c r="S45" s="398"/>
      <c r="T45" s="398"/>
    </row>
    <row r="46" spans="2:21" customFormat="1" ht="14">
      <c r="B46" s="404" t="s">
        <v>2037</v>
      </c>
      <c r="C46" s="403" t="s">
        <v>2064</v>
      </c>
      <c r="D46" s="402">
        <v>8</v>
      </c>
      <c r="E46" s="263" t="s">
        <v>2020</v>
      </c>
      <c r="F46" s="263" t="s">
        <v>1992</v>
      </c>
      <c r="G46" s="263" t="s">
        <v>2053</v>
      </c>
      <c r="H46" s="263" t="s">
        <v>1998</v>
      </c>
      <c r="I46" s="398"/>
      <c r="J46" s="398"/>
      <c r="K46" s="398"/>
      <c r="L46" s="398"/>
      <c r="M46" s="398"/>
      <c r="N46" s="398"/>
      <c r="O46" s="398"/>
      <c r="P46" s="398"/>
      <c r="Q46" s="398"/>
      <c r="R46" s="398"/>
      <c r="S46" s="398"/>
      <c r="T46" s="398"/>
    </row>
    <row r="47" spans="2:21" customFormat="1" ht="14">
      <c r="B47" s="404" t="s">
        <v>2037</v>
      </c>
      <c r="C47" s="403" t="s">
        <v>2063</v>
      </c>
      <c r="D47" s="402">
        <v>8</v>
      </c>
      <c r="E47" s="263" t="s">
        <v>2015</v>
      </c>
      <c r="F47" s="263" t="s">
        <v>1992</v>
      </c>
      <c r="G47" s="263" t="s">
        <v>2015</v>
      </c>
      <c r="H47" s="263" t="s">
        <v>1998</v>
      </c>
      <c r="I47" s="398"/>
      <c r="J47" s="398"/>
      <c r="K47" s="398"/>
      <c r="L47" s="398"/>
      <c r="M47" s="398"/>
      <c r="N47" s="398"/>
      <c r="O47" s="398"/>
      <c r="P47" s="398"/>
      <c r="Q47" s="398"/>
      <c r="R47" s="398"/>
      <c r="S47" s="398"/>
      <c r="T47" s="398"/>
    </row>
    <row r="48" spans="2:21" customFormat="1" ht="14">
      <c r="B48" s="404" t="s">
        <v>2037</v>
      </c>
      <c r="C48" s="403" t="s">
        <v>2062</v>
      </c>
      <c r="D48" s="402">
        <v>7</v>
      </c>
      <c r="E48" s="263" t="s">
        <v>2017</v>
      </c>
      <c r="F48" s="263" t="s">
        <v>2015</v>
      </c>
      <c r="G48" s="263" t="s">
        <v>2053</v>
      </c>
      <c r="H48" s="263" t="s">
        <v>1995</v>
      </c>
      <c r="I48" s="398"/>
      <c r="J48" s="398"/>
      <c r="K48" s="398"/>
      <c r="L48" s="398"/>
      <c r="M48" s="398"/>
      <c r="N48" s="398"/>
      <c r="O48" s="398"/>
      <c r="P48" s="398"/>
      <c r="Q48" s="398"/>
      <c r="R48" s="398"/>
      <c r="S48" s="398"/>
      <c r="T48" s="398"/>
    </row>
    <row r="49" spans="2:20" customFormat="1" ht="14">
      <c r="B49" s="404" t="s">
        <v>2037</v>
      </c>
      <c r="C49" s="403" t="s">
        <v>2061</v>
      </c>
      <c r="D49" s="402">
        <v>7</v>
      </c>
      <c r="E49" s="263" t="s">
        <v>2060</v>
      </c>
      <c r="F49" s="263" t="s">
        <v>2012</v>
      </c>
      <c r="G49" s="263" t="s">
        <v>2015</v>
      </c>
      <c r="H49" s="263" t="s">
        <v>1995</v>
      </c>
      <c r="I49" s="398"/>
      <c r="J49" s="398"/>
      <c r="K49" s="398"/>
      <c r="L49" s="398"/>
      <c r="M49" s="398"/>
      <c r="N49" s="398"/>
      <c r="O49" s="398"/>
      <c r="P49" s="398"/>
      <c r="Q49" s="398"/>
      <c r="R49" s="398"/>
      <c r="S49" s="398"/>
      <c r="T49" s="398"/>
    </row>
    <row r="50" spans="2:20" customFormat="1" ht="14.5">
      <c r="B50" s="404" t="s">
        <v>2037</v>
      </c>
      <c r="C50" s="403" t="s">
        <v>2059</v>
      </c>
      <c r="D50" s="402">
        <v>6</v>
      </c>
      <c r="E50" s="263" t="s">
        <v>1996</v>
      </c>
      <c r="F50" s="263" t="s">
        <v>2058</v>
      </c>
      <c r="G50" s="263" t="s">
        <v>2021</v>
      </c>
      <c r="H50" s="263" t="s">
        <v>2000</v>
      </c>
      <c r="I50" s="398"/>
      <c r="J50" s="398"/>
      <c r="K50" s="398"/>
      <c r="L50" s="398"/>
      <c r="M50" s="398"/>
      <c r="N50" s="398"/>
      <c r="O50" s="398"/>
      <c r="P50" s="398"/>
      <c r="Q50" s="398"/>
      <c r="R50" s="398"/>
      <c r="S50" s="398"/>
      <c r="T50" s="398"/>
    </row>
    <row r="51" spans="2:20" customFormat="1" ht="14">
      <c r="B51" s="404" t="s">
        <v>2037</v>
      </c>
      <c r="C51" s="403" t="s">
        <v>2057</v>
      </c>
      <c r="D51" s="402">
        <v>7</v>
      </c>
      <c r="E51" s="263" t="s">
        <v>2015</v>
      </c>
      <c r="F51" s="263" t="s">
        <v>1996</v>
      </c>
      <c r="G51" s="263" t="s">
        <v>2021</v>
      </c>
      <c r="H51" s="263" t="s">
        <v>1995</v>
      </c>
      <c r="I51" s="398"/>
      <c r="J51" s="398"/>
      <c r="K51" s="398"/>
      <c r="L51" s="398"/>
      <c r="M51" s="398"/>
      <c r="N51" s="398"/>
      <c r="O51" s="398"/>
      <c r="P51" s="398"/>
      <c r="Q51" s="398"/>
      <c r="R51" s="398"/>
      <c r="S51" s="398"/>
      <c r="T51" s="398"/>
    </row>
    <row r="52" spans="2:20" customFormat="1" ht="14">
      <c r="B52" s="404" t="s">
        <v>2037</v>
      </c>
      <c r="C52" s="403" t="s">
        <v>2056</v>
      </c>
      <c r="D52" s="402">
        <v>8</v>
      </c>
      <c r="E52" s="263" t="s">
        <v>1996</v>
      </c>
      <c r="F52" s="263" t="s">
        <v>1996</v>
      </c>
      <c r="G52" s="263" t="s">
        <v>2021</v>
      </c>
      <c r="H52" s="263" t="s">
        <v>1998</v>
      </c>
      <c r="I52" s="398"/>
      <c r="J52" s="398"/>
      <c r="K52" s="398"/>
      <c r="L52" s="398"/>
      <c r="M52" s="398"/>
      <c r="N52" s="398"/>
      <c r="O52" s="398"/>
      <c r="P52" s="398"/>
      <c r="Q52" s="398"/>
      <c r="R52" s="398"/>
      <c r="S52" s="398"/>
      <c r="T52" s="398"/>
    </row>
    <row r="53" spans="2:20" customFormat="1" ht="14">
      <c r="B53" s="404" t="s">
        <v>2037</v>
      </c>
      <c r="C53" s="403" t="s">
        <v>2055</v>
      </c>
      <c r="D53" s="402">
        <v>8</v>
      </c>
      <c r="E53" s="263" t="s">
        <v>2053</v>
      </c>
      <c r="F53" s="263"/>
      <c r="G53" s="263" t="s">
        <v>1992</v>
      </c>
      <c r="H53" s="263" t="s">
        <v>1998</v>
      </c>
      <c r="I53" s="398"/>
      <c r="J53" s="398"/>
      <c r="K53" s="398"/>
      <c r="L53" s="398"/>
      <c r="M53" s="398"/>
      <c r="N53" s="398"/>
      <c r="O53" s="398"/>
      <c r="P53" s="398"/>
      <c r="Q53" s="398"/>
      <c r="R53" s="398"/>
      <c r="S53" s="398"/>
      <c r="T53" s="398"/>
    </row>
    <row r="54" spans="2:20" customFormat="1" ht="14">
      <c r="B54" s="404" t="s">
        <v>2037</v>
      </c>
      <c r="C54" s="403" t="s">
        <v>2055</v>
      </c>
      <c r="D54" s="402">
        <v>8</v>
      </c>
      <c r="E54" s="263" t="s">
        <v>1992</v>
      </c>
      <c r="F54" s="263" t="s">
        <v>2014</v>
      </c>
      <c r="G54" s="263" t="s">
        <v>2021</v>
      </c>
      <c r="H54" s="263" t="s">
        <v>1998</v>
      </c>
      <c r="I54" s="398"/>
      <c r="J54" s="398"/>
      <c r="K54" s="398"/>
      <c r="L54" s="398"/>
      <c r="M54" s="398"/>
      <c r="N54" s="398"/>
      <c r="O54" s="398"/>
      <c r="P54" s="398"/>
      <c r="Q54" s="398"/>
      <c r="R54" s="398"/>
      <c r="S54" s="398"/>
      <c r="T54" s="398"/>
    </row>
    <row r="55" spans="2:20" customFormat="1" ht="14">
      <c r="B55" s="404" t="s">
        <v>2037</v>
      </c>
      <c r="C55" s="403" t="s">
        <v>2054</v>
      </c>
      <c r="D55" s="402">
        <v>7</v>
      </c>
      <c r="E55" s="263" t="s">
        <v>2053</v>
      </c>
      <c r="F55" s="263" t="s">
        <v>1996</v>
      </c>
      <c r="G55" s="263" t="s">
        <v>1992</v>
      </c>
      <c r="H55" s="263" t="s">
        <v>1995</v>
      </c>
      <c r="I55" s="398"/>
      <c r="J55" s="398"/>
      <c r="K55" s="398"/>
      <c r="L55" s="398"/>
      <c r="M55" s="398"/>
      <c r="N55" s="398"/>
      <c r="O55" s="398"/>
      <c r="P55" s="398"/>
      <c r="Q55" s="398"/>
      <c r="R55" s="398"/>
      <c r="S55" s="398"/>
      <c r="T55" s="398"/>
    </row>
    <row r="56" spans="2:20" customFormat="1" ht="14">
      <c r="B56" s="404" t="s">
        <v>2037</v>
      </c>
      <c r="C56" s="403" t="s">
        <v>2052</v>
      </c>
      <c r="D56" s="402">
        <v>10</v>
      </c>
      <c r="E56" s="263"/>
      <c r="F56" s="263" t="s">
        <v>1996</v>
      </c>
      <c r="G56" s="263" t="s">
        <v>1996</v>
      </c>
      <c r="H56" s="263" t="s">
        <v>2035</v>
      </c>
      <c r="I56" s="398"/>
      <c r="J56" s="398"/>
      <c r="K56" s="398"/>
      <c r="L56" s="398"/>
      <c r="M56" s="398"/>
      <c r="N56" s="398"/>
      <c r="O56" s="398"/>
      <c r="P56" s="398"/>
      <c r="Q56" s="398"/>
      <c r="R56" s="398"/>
      <c r="S56" s="398"/>
      <c r="T56" s="398"/>
    </row>
    <row r="57" spans="2:20" customFormat="1" ht="14">
      <c r="B57" s="404" t="s">
        <v>2037</v>
      </c>
      <c r="C57" s="403" t="s">
        <v>2051</v>
      </c>
      <c r="D57" s="402">
        <v>7</v>
      </c>
      <c r="E57" s="263" t="s">
        <v>1996</v>
      </c>
      <c r="F57" s="263"/>
      <c r="G57" s="263" t="s">
        <v>1996</v>
      </c>
      <c r="H57" s="263" t="s">
        <v>1995</v>
      </c>
      <c r="I57" s="398"/>
      <c r="J57" s="398"/>
      <c r="K57" s="398"/>
      <c r="L57" s="398"/>
      <c r="M57" s="398"/>
      <c r="N57" s="398"/>
      <c r="O57" s="398"/>
      <c r="P57" s="398"/>
      <c r="Q57" s="398"/>
      <c r="R57" s="398"/>
      <c r="S57" s="398"/>
      <c r="T57" s="398"/>
    </row>
    <row r="58" spans="2:20" customFormat="1" ht="14.5">
      <c r="B58" s="404" t="s">
        <v>2037</v>
      </c>
      <c r="C58" s="403" t="s">
        <v>2050</v>
      </c>
      <c r="D58" s="402">
        <v>10</v>
      </c>
      <c r="E58" s="263" t="s">
        <v>1996</v>
      </c>
      <c r="F58" s="263" t="s">
        <v>2049</v>
      </c>
      <c r="G58" s="263" t="s">
        <v>1996</v>
      </c>
      <c r="H58" s="263" t="s">
        <v>2035</v>
      </c>
      <c r="I58" s="398"/>
      <c r="J58" s="398"/>
      <c r="K58" s="398"/>
      <c r="L58" s="398"/>
      <c r="M58" s="398"/>
      <c r="N58" s="398"/>
      <c r="O58" s="398"/>
      <c r="P58" s="398"/>
      <c r="Q58" s="398"/>
      <c r="R58" s="398"/>
      <c r="S58" s="398"/>
      <c r="T58" s="398"/>
    </row>
    <row r="59" spans="2:20" customFormat="1" ht="14">
      <c r="B59" s="404" t="s">
        <v>2037</v>
      </c>
      <c r="C59" s="403" t="s">
        <v>2048</v>
      </c>
      <c r="D59" s="402">
        <v>9</v>
      </c>
      <c r="E59" s="263"/>
      <c r="F59" s="263" t="s">
        <v>1996</v>
      </c>
      <c r="G59" s="263" t="s">
        <v>2047</v>
      </c>
      <c r="H59" s="263" t="s">
        <v>2007</v>
      </c>
      <c r="I59" s="398"/>
      <c r="J59" s="398"/>
      <c r="K59" s="398"/>
      <c r="L59" s="398"/>
      <c r="M59" s="398"/>
      <c r="N59" s="398"/>
      <c r="O59" s="398"/>
      <c r="P59" s="398"/>
      <c r="Q59" s="398"/>
      <c r="R59" s="398"/>
      <c r="S59" s="398"/>
      <c r="T59" s="398"/>
    </row>
    <row r="60" spans="2:20" customFormat="1" ht="14">
      <c r="B60" s="404" t="s">
        <v>2037</v>
      </c>
      <c r="C60" s="403" t="s">
        <v>2046</v>
      </c>
      <c r="D60" s="402">
        <v>8</v>
      </c>
      <c r="E60" s="263" t="s">
        <v>1996</v>
      </c>
      <c r="F60" s="263"/>
      <c r="G60" s="263" t="s">
        <v>1996</v>
      </c>
      <c r="H60" s="263" t="s">
        <v>1998</v>
      </c>
      <c r="I60" s="398"/>
      <c r="J60" s="398"/>
      <c r="K60" s="398"/>
      <c r="L60" s="398"/>
      <c r="M60" s="398"/>
      <c r="N60" s="398"/>
      <c r="O60" s="398"/>
      <c r="P60" s="398"/>
      <c r="Q60" s="398"/>
      <c r="R60" s="398"/>
      <c r="S60" s="398"/>
      <c r="T60" s="398"/>
    </row>
    <row r="61" spans="2:20" customFormat="1" ht="14">
      <c r="B61" s="404" t="s">
        <v>2037</v>
      </c>
      <c r="C61" s="403" t="s">
        <v>2045</v>
      </c>
      <c r="D61" s="402">
        <v>8</v>
      </c>
      <c r="E61" s="263"/>
      <c r="F61" s="263"/>
      <c r="G61" s="263" t="s">
        <v>1996</v>
      </c>
      <c r="H61" s="263" t="s">
        <v>1998</v>
      </c>
      <c r="I61" s="398"/>
      <c r="J61" s="398"/>
      <c r="K61" s="398"/>
      <c r="L61" s="398"/>
      <c r="M61" s="398"/>
      <c r="N61" s="398"/>
      <c r="O61" s="398"/>
      <c r="P61" s="398"/>
      <c r="Q61" s="398"/>
      <c r="R61" s="398"/>
      <c r="S61" s="398"/>
      <c r="T61" s="398"/>
    </row>
    <row r="62" spans="2:20" customFormat="1" ht="14">
      <c r="B62" s="404" t="s">
        <v>2037</v>
      </c>
      <c r="C62" s="403" t="s">
        <v>2044</v>
      </c>
      <c r="D62" s="402">
        <v>8</v>
      </c>
      <c r="E62" s="263"/>
      <c r="F62" s="263"/>
      <c r="G62" s="263" t="s">
        <v>1996</v>
      </c>
      <c r="H62" s="263" t="s">
        <v>1998</v>
      </c>
      <c r="I62" s="398"/>
      <c r="J62" s="398"/>
      <c r="K62" s="398"/>
      <c r="L62" s="398"/>
      <c r="M62" s="398"/>
      <c r="N62" s="398"/>
      <c r="O62" s="398"/>
      <c r="P62" s="398"/>
      <c r="Q62" s="398"/>
      <c r="R62" s="398"/>
      <c r="S62" s="398"/>
      <c r="T62" s="398"/>
    </row>
    <row r="63" spans="2:20" customFormat="1" ht="14">
      <c r="B63" s="404" t="s">
        <v>2037</v>
      </c>
      <c r="C63" s="403" t="s">
        <v>2043</v>
      </c>
      <c r="D63" s="402">
        <v>10</v>
      </c>
      <c r="E63" s="263"/>
      <c r="F63" s="263"/>
      <c r="G63" s="263" t="s">
        <v>1996</v>
      </c>
      <c r="H63" s="263" t="s">
        <v>2035</v>
      </c>
      <c r="I63" s="398"/>
      <c r="J63" s="398"/>
      <c r="K63" s="398"/>
      <c r="L63" s="398"/>
      <c r="M63" s="398"/>
      <c r="N63" s="398"/>
      <c r="O63" s="398"/>
      <c r="P63" s="398"/>
      <c r="Q63" s="398"/>
      <c r="R63" s="398"/>
      <c r="S63" s="398"/>
      <c r="T63" s="398"/>
    </row>
    <row r="64" spans="2:20" customFormat="1" ht="14">
      <c r="B64" s="404" t="s">
        <v>2037</v>
      </c>
      <c r="C64" s="403" t="s">
        <v>2042</v>
      </c>
      <c r="D64" s="402">
        <v>5</v>
      </c>
      <c r="E64" s="263"/>
      <c r="F64" s="263" t="s">
        <v>1996</v>
      </c>
      <c r="G64" s="263" t="s">
        <v>1996</v>
      </c>
      <c r="H64" s="263" t="s">
        <v>2000</v>
      </c>
      <c r="I64" s="406"/>
      <c r="J64" s="398"/>
      <c r="K64" s="398"/>
      <c r="L64" s="398"/>
      <c r="M64" s="398"/>
      <c r="N64" s="398"/>
      <c r="O64" s="398"/>
      <c r="P64" s="398"/>
      <c r="Q64" s="398"/>
      <c r="R64" s="398"/>
      <c r="S64" s="398"/>
      <c r="T64" s="398"/>
    </row>
    <row r="65" spans="2:20" customFormat="1" ht="14">
      <c r="B65" s="404" t="s">
        <v>2037</v>
      </c>
      <c r="C65" s="403" t="s">
        <v>2041</v>
      </c>
      <c r="D65" s="402">
        <v>6</v>
      </c>
      <c r="E65" s="263" t="s">
        <v>2015</v>
      </c>
      <c r="F65" s="263"/>
      <c r="G65" s="263"/>
      <c r="H65" s="263" t="s">
        <v>2000</v>
      </c>
      <c r="I65" s="398"/>
      <c r="J65" s="398"/>
      <c r="K65" s="398"/>
      <c r="L65" s="398"/>
      <c r="M65" s="398"/>
      <c r="N65" s="398"/>
      <c r="O65" s="398"/>
      <c r="P65" s="398"/>
      <c r="Q65" s="398"/>
      <c r="R65" s="398"/>
      <c r="S65" s="398"/>
      <c r="T65" s="398"/>
    </row>
    <row r="66" spans="2:20" customFormat="1" ht="14">
      <c r="B66" s="404" t="s">
        <v>2037</v>
      </c>
      <c r="C66" s="403" t="s">
        <v>2040</v>
      </c>
      <c r="D66" s="402">
        <v>6</v>
      </c>
      <c r="E66" s="263" t="s">
        <v>1996</v>
      </c>
      <c r="F66" s="263" t="s">
        <v>1996</v>
      </c>
      <c r="G66" s="263"/>
      <c r="H66" s="263" t="s">
        <v>2000</v>
      </c>
      <c r="I66" s="398"/>
      <c r="J66" s="398"/>
      <c r="K66" s="398"/>
      <c r="L66" s="398"/>
      <c r="M66" s="398"/>
      <c r="N66" s="398"/>
      <c r="O66" s="398"/>
      <c r="P66" s="398"/>
      <c r="Q66" s="398"/>
      <c r="R66" s="398"/>
      <c r="S66" s="398"/>
      <c r="T66" s="398"/>
    </row>
    <row r="67" spans="2:20" customFormat="1" ht="14">
      <c r="B67" s="404" t="s">
        <v>2037</v>
      </c>
      <c r="C67" s="403" t="s">
        <v>2039</v>
      </c>
      <c r="D67" s="402">
        <v>9</v>
      </c>
      <c r="E67" s="263"/>
      <c r="F67" s="263" t="s">
        <v>1996</v>
      </c>
      <c r="G67" s="263"/>
      <c r="H67" s="263" t="s">
        <v>2007</v>
      </c>
      <c r="I67" s="398"/>
      <c r="J67" s="398"/>
      <c r="K67" s="398"/>
      <c r="L67" s="398"/>
      <c r="M67" s="398"/>
      <c r="N67" s="398"/>
      <c r="O67" s="398"/>
      <c r="P67" s="398"/>
      <c r="Q67" s="398"/>
      <c r="R67" s="398"/>
      <c r="S67" s="398"/>
      <c r="T67" s="398"/>
    </row>
    <row r="68" spans="2:20" customFormat="1" ht="14">
      <c r="B68" s="404" t="s">
        <v>2037</v>
      </c>
      <c r="C68" s="403" t="s">
        <v>2038</v>
      </c>
      <c r="D68" s="402">
        <v>7</v>
      </c>
      <c r="E68" s="263"/>
      <c r="F68" s="263" t="s">
        <v>1996</v>
      </c>
      <c r="G68" s="263"/>
      <c r="H68" s="263" t="s">
        <v>1995</v>
      </c>
      <c r="I68" s="398"/>
      <c r="J68" s="398"/>
      <c r="K68" s="398"/>
      <c r="L68" s="398"/>
      <c r="M68" s="398"/>
      <c r="N68" s="398"/>
      <c r="O68" s="398"/>
      <c r="P68" s="398"/>
      <c r="Q68" s="398"/>
      <c r="R68" s="398"/>
      <c r="S68" s="398"/>
      <c r="T68" s="398"/>
    </row>
    <row r="69" spans="2:20" customFormat="1" ht="14">
      <c r="B69" s="404" t="s">
        <v>2037</v>
      </c>
      <c r="C69" s="403" t="s">
        <v>2036</v>
      </c>
      <c r="D69" s="402">
        <v>10</v>
      </c>
      <c r="E69" s="263"/>
      <c r="F69" s="263" t="s">
        <v>1996</v>
      </c>
      <c r="G69" s="263"/>
      <c r="H69" s="263" t="s">
        <v>2035</v>
      </c>
      <c r="I69" s="398"/>
      <c r="J69" s="398"/>
      <c r="K69" s="398"/>
      <c r="L69" s="398"/>
      <c r="M69" s="398"/>
      <c r="N69" s="398"/>
      <c r="O69" s="398"/>
      <c r="P69" s="398"/>
      <c r="Q69" s="398"/>
      <c r="R69" s="398"/>
      <c r="S69" s="398"/>
      <c r="T69" s="398"/>
    </row>
    <row r="70" spans="2:20" customFormat="1" ht="14">
      <c r="B70" s="404" t="s">
        <v>1994</v>
      </c>
      <c r="C70" s="403" t="s">
        <v>2034</v>
      </c>
      <c r="D70" s="402">
        <v>6</v>
      </c>
      <c r="E70" s="263" t="s">
        <v>2033</v>
      </c>
      <c r="F70" s="263" t="s">
        <v>2032</v>
      </c>
      <c r="G70" s="263" t="s">
        <v>2031</v>
      </c>
      <c r="H70" s="263" t="s">
        <v>2000</v>
      </c>
      <c r="I70" s="398"/>
      <c r="J70" s="398"/>
      <c r="K70" s="398"/>
      <c r="L70" s="398"/>
      <c r="M70" s="398"/>
      <c r="N70" s="398"/>
      <c r="O70" s="398"/>
      <c r="P70" s="398"/>
      <c r="Q70" s="398"/>
      <c r="R70" s="398"/>
      <c r="S70" s="398"/>
      <c r="T70" s="398"/>
    </row>
    <row r="71" spans="2:20" customFormat="1" ht="14">
      <c r="B71" s="404" t="s">
        <v>1994</v>
      </c>
      <c r="C71" s="403" t="s">
        <v>2030</v>
      </c>
      <c r="D71" s="402">
        <v>8</v>
      </c>
      <c r="E71" s="263" t="s">
        <v>2029</v>
      </c>
      <c r="F71" s="263" t="s">
        <v>2017</v>
      </c>
      <c r="G71" s="263" t="s">
        <v>2027</v>
      </c>
      <c r="H71" s="263" t="s">
        <v>1998</v>
      </c>
      <c r="I71" s="398"/>
      <c r="J71" s="398"/>
      <c r="K71" s="398"/>
      <c r="L71" s="398"/>
      <c r="M71" s="398"/>
      <c r="N71" s="398"/>
      <c r="O71" s="398"/>
      <c r="P71" s="398"/>
      <c r="Q71" s="398"/>
      <c r="R71" s="398"/>
      <c r="S71" s="398"/>
      <c r="T71" s="398"/>
    </row>
    <row r="72" spans="2:20" customFormat="1" ht="14">
      <c r="B72" s="404" t="s">
        <v>1994</v>
      </c>
      <c r="C72" s="403" t="s">
        <v>2028</v>
      </c>
      <c r="D72" s="402">
        <v>7</v>
      </c>
      <c r="E72" s="263" t="s">
        <v>2025</v>
      </c>
      <c r="F72" s="263" t="s">
        <v>2015</v>
      </c>
      <c r="G72" s="263" t="s">
        <v>2027</v>
      </c>
      <c r="H72" s="263" t="s">
        <v>1995</v>
      </c>
      <c r="I72" s="398"/>
      <c r="J72" s="398"/>
      <c r="K72" s="398"/>
      <c r="L72" s="398"/>
      <c r="M72" s="398"/>
      <c r="N72" s="398"/>
      <c r="O72" s="398"/>
      <c r="P72" s="398"/>
      <c r="Q72" s="398"/>
      <c r="R72" s="398"/>
      <c r="S72" s="398"/>
      <c r="T72" s="398"/>
    </row>
    <row r="73" spans="2:20" customFormat="1" ht="14">
      <c r="B73" s="404" t="s">
        <v>1994</v>
      </c>
      <c r="C73" s="403" t="s">
        <v>2026</v>
      </c>
      <c r="D73" s="402">
        <v>5</v>
      </c>
      <c r="E73" s="263" t="s">
        <v>2025</v>
      </c>
      <c r="F73" s="263" t="s">
        <v>2024</v>
      </c>
      <c r="G73" s="263" t="s">
        <v>2023</v>
      </c>
      <c r="H73" s="263" t="s">
        <v>2000</v>
      </c>
      <c r="I73" s="406"/>
      <c r="J73" s="398"/>
      <c r="K73" s="398"/>
      <c r="L73" s="398"/>
      <c r="M73" s="398"/>
      <c r="N73" s="398"/>
      <c r="O73" s="398"/>
      <c r="P73" s="398"/>
      <c r="Q73" s="398"/>
      <c r="R73" s="398"/>
      <c r="S73" s="398"/>
      <c r="T73" s="398"/>
    </row>
    <row r="74" spans="2:20" customFormat="1" ht="14">
      <c r="B74" s="404" t="s">
        <v>1994</v>
      </c>
      <c r="C74" s="403" t="s">
        <v>2022</v>
      </c>
      <c r="D74" s="402">
        <v>6</v>
      </c>
      <c r="E74" s="263"/>
      <c r="F74" s="263" t="s">
        <v>2021</v>
      </c>
      <c r="G74" s="263" t="s">
        <v>2020</v>
      </c>
      <c r="H74" s="263" t="s">
        <v>2000</v>
      </c>
      <c r="I74" s="398"/>
      <c r="J74" s="398"/>
      <c r="K74" s="398"/>
      <c r="L74" s="398"/>
      <c r="M74" s="398"/>
      <c r="N74" s="398"/>
      <c r="O74" s="398"/>
      <c r="P74" s="398"/>
      <c r="Q74" s="398"/>
      <c r="R74" s="398"/>
      <c r="S74" s="398"/>
      <c r="T74" s="398"/>
    </row>
    <row r="75" spans="2:20" customFormat="1" ht="14">
      <c r="B75" s="404" t="s">
        <v>1994</v>
      </c>
      <c r="C75" s="403" t="s">
        <v>2019</v>
      </c>
      <c r="D75" s="402">
        <v>6</v>
      </c>
      <c r="E75" s="263" t="s">
        <v>1996</v>
      </c>
      <c r="F75" s="263"/>
      <c r="G75" s="263" t="s">
        <v>2015</v>
      </c>
      <c r="H75" s="263" t="s">
        <v>2000</v>
      </c>
      <c r="I75" s="398"/>
      <c r="J75" s="398"/>
      <c r="K75" s="398"/>
      <c r="L75" s="398"/>
      <c r="M75" s="398"/>
      <c r="N75" s="398"/>
      <c r="O75" s="398"/>
      <c r="P75" s="398"/>
      <c r="Q75" s="398"/>
      <c r="R75" s="398"/>
      <c r="S75" s="398"/>
      <c r="T75" s="398"/>
    </row>
    <row r="76" spans="2:20" customFormat="1" ht="14">
      <c r="B76" s="404" t="s">
        <v>1994</v>
      </c>
      <c r="C76" s="403" t="s">
        <v>2018</v>
      </c>
      <c r="D76" s="402">
        <v>8</v>
      </c>
      <c r="E76" s="263" t="s">
        <v>2012</v>
      </c>
      <c r="F76" s="263" t="s">
        <v>2017</v>
      </c>
      <c r="G76" s="263" t="s">
        <v>2015</v>
      </c>
      <c r="H76" s="263" t="s">
        <v>1998</v>
      </c>
      <c r="I76" s="398"/>
      <c r="J76" s="398"/>
      <c r="K76" s="398"/>
      <c r="L76" s="398"/>
      <c r="M76" s="398"/>
      <c r="N76" s="398"/>
      <c r="O76" s="398"/>
      <c r="P76" s="398"/>
      <c r="Q76" s="398"/>
      <c r="R76" s="398"/>
      <c r="S76" s="398"/>
      <c r="T76" s="398"/>
    </row>
    <row r="77" spans="2:20" customFormat="1" ht="14">
      <c r="B77" s="404" t="s">
        <v>1994</v>
      </c>
      <c r="C77" s="403" t="s">
        <v>2016</v>
      </c>
      <c r="D77" s="402">
        <v>7</v>
      </c>
      <c r="E77" s="263" t="s">
        <v>2015</v>
      </c>
      <c r="F77" s="263" t="s">
        <v>2014</v>
      </c>
      <c r="G77" s="263" t="s">
        <v>1992</v>
      </c>
      <c r="H77" s="263" t="s">
        <v>1995</v>
      </c>
      <c r="I77" s="398"/>
      <c r="J77" s="398"/>
      <c r="K77" s="398"/>
      <c r="L77" s="398"/>
      <c r="M77" s="398"/>
      <c r="N77" s="398"/>
      <c r="O77" s="398"/>
      <c r="P77" s="398"/>
      <c r="Q77" s="398"/>
      <c r="R77" s="398"/>
      <c r="S77" s="398"/>
      <c r="T77" s="398"/>
    </row>
    <row r="78" spans="2:20" customFormat="1" ht="14">
      <c r="B78" s="404" t="s">
        <v>1994</v>
      </c>
      <c r="C78" s="403" t="s">
        <v>2013</v>
      </c>
      <c r="D78" s="402">
        <v>6</v>
      </c>
      <c r="E78" s="263" t="s">
        <v>2012</v>
      </c>
      <c r="F78" s="263" t="s">
        <v>2011</v>
      </c>
      <c r="G78" s="263" t="s">
        <v>1992</v>
      </c>
      <c r="H78" s="263" t="s">
        <v>2000</v>
      </c>
      <c r="I78" s="398"/>
      <c r="J78" s="398"/>
      <c r="K78" s="398"/>
      <c r="L78" s="398"/>
      <c r="M78" s="398"/>
      <c r="N78" s="398"/>
      <c r="O78" s="398"/>
      <c r="P78" s="398"/>
      <c r="Q78" s="398"/>
      <c r="R78" s="398"/>
      <c r="S78" s="398"/>
      <c r="T78" s="398"/>
    </row>
    <row r="79" spans="2:20" customFormat="1" ht="14">
      <c r="B79" s="404" t="s">
        <v>1994</v>
      </c>
      <c r="C79" s="403" t="s">
        <v>2010</v>
      </c>
      <c r="D79" s="402">
        <v>9</v>
      </c>
      <c r="E79" s="263" t="s">
        <v>2009</v>
      </c>
      <c r="F79" s="263" t="s">
        <v>1996</v>
      </c>
      <c r="G79" s="263" t="s">
        <v>2008</v>
      </c>
      <c r="H79" s="263" t="s">
        <v>2007</v>
      </c>
      <c r="I79" s="398"/>
      <c r="J79" s="398"/>
      <c r="K79" s="398"/>
      <c r="L79" s="398"/>
      <c r="M79" s="398"/>
      <c r="N79" s="398"/>
      <c r="O79" s="398"/>
      <c r="P79" s="398"/>
      <c r="Q79" s="398"/>
      <c r="R79" s="398"/>
      <c r="S79" s="398"/>
      <c r="T79" s="398"/>
    </row>
    <row r="80" spans="2:20" customFormat="1" ht="14">
      <c r="B80" s="404" t="s">
        <v>1994</v>
      </c>
      <c r="C80" s="403" t="s">
        <v>2006</v>
      </c>
      <c r="D80" s="402">
        <v>7</v>
      </c>
      <c r="E80" s="263"/>
      <c r="F80" s="263"/>
      <c r="G80" s="405" t="s">
        <v>2005</v>
      </c>
      <c r="H80" s="263" t="s">
        <v>1995</v>
      </c>
      <c r="I80" s="398"/>
      <c r="J80" s="398"/>
      <c r="K80" s="398"/>
      <c r="L80" s="398"/>
      <c r="M80" s="398"/>
      <c r="N80" s="398"/>
      <c r="O80" s="398"/>
      <c r="P80" s="398"/>
      <c r="Q80" s="398"/>
      <c r="R80" s="398"/>
      <c r="S80" s="398"/>
      <c r="T80" s="398"/>
    </row>
    <row r="81" spans="2:21" customFormat="1" ht="14">
      <c r="B81" s="404" t="s">
        <v>1994</v>
      </c>
      <c r="C81" s="403" t="s">
        <v>2004</v>
      </c>
      <c r="D81" s="402">
        <v>6</v>
      </c>
      <c r="E81" s="263" t="s">
        <v>1992</v>
      </c>
      <c r="F81" s="263" t="s">
        <v>1996</v>
      </c>
      <c r="G81" s="263" t="s">
        <v>1996</v>
      </c>
      <c r="H81" s="263" t="s">
        <v>2000</v>
      </c>
      <c r="I81" s="398"/>
      <c r="J81" s="398"/>
      <c r="K81" s="398"/>
      <c r="L81" s="398"/>
      <c r="M81" s="398"/>
      <c r="N81" s="398"/>
      <c r="O81" s="398"/>
      <c r="P81" s="398"/>
      <c r="Q81" s="398"/>
      <c r="R81" s="398"/>
      <c r="S81" s="398"/>
      <c r="T81" s="398"/>
    </row>
    <row r="82" spans="2:21" customFormat="1" ht="14">
      <c r="B82" s="404" t="s">
        <v>1994</v>
      </c>
      <c r="C82" s="403" t="s">
        <v>2003</v>
      </c>
      <c r="D82" s="402">
        <v>8</v>
      </c>
      <c r="E82" s="263" t="s">
        <v>1996</v>
      </c>
      <c r="F82" s="263" t="s">
        <v>1996</v>
      </c>
      <c r="G82" s="263" t="s">
        <v>1996</v>
      </c>
      <c r="H82" s="263" t="s">
        <v>1998</v>
      </c>
      <c r="I82" s="398"/>
      <c r="J82" s="398"/>
      <c r="K82" s="398"/>
      <c r="L82" s="398"/>
      <c r="M82" s="398"/>
      <c r="N82" s="398"/>
      <c r="O82" s="398"/>
      <c r="P82" s="398"/>
      <c r="Q82" s="398"/>
      <c r="R82" s="398"/>
      <c r="S82" s="398"/>
      <c r="T82" s="398"/>
    </row>
    <row r="83" spans="2:21" customFormat="1" ht="14">
      <c r="B83" s="404" t="s">
        <v>1994</v>
      </c>
      <c r="C83" s="403" t="s">
        <v>2002</v>
      </c>
      <c r="D83" s="402">
        <v>8</v>
      </c>
      <c r="E83" s="263"/>
      <c r="F83" s="263"/>
      <c r="G83" s="263" t="s">
        <v>1996</v>
      </c>
      <c r="H83" s="263" t="s">
        <v>1998</v>
      </c>
      <c r="I83" s="398"/>
      <c r="J83" s="398"/>
      <c r="K83" s="398"/>
      <c r="L83" s="398"/>
      <c r="M83" s="398"/>
      <c r="N83" s="398"/>
      <c r="O83" s="398"/>
      <c r="P83" s="398"/>
      <c r="Q83" s="398"/>
      <c r="R83" s="398"/>
      <c r="S83" s="398"/>
      <c r="T83" s="398"/>
    </row>
    <row r="84" spans="2:21" customFormat="1" ht="14">
      <c r="B84" s="404" t="s">
        <v>1994</v>
      </c>
      <c r="C84" s="403" t="s">
        <v>2001</v>
      </c>
      <c r="D84" s="402">
        <v>6</v>
      </c>
      <c r="E84" s="263"/>
      <c r="F84" s="263"/>
      <c r="G84" s="263" t="s">
        <v>1996</v>
      </c>
      <c r="H84" s="263" t="s">
        <v>2000</v>
      </c>
      <c r="I84" s="398"/>
      <c r="J84" s="398"/>
      <c r="K84" s="398"/>
      <c r="L84" s="398"/>
      <c r="M84" s="398"/>
      <c r="N84" s="398"/>
      <c r="O84" s="398"/>
      <c r="P84" s="398"/>
      <c r="Q84" s="398"/>
      <c r="R84" s="398"/>
      <c r="S84" s="398"/>
      <c r="T84" s="398"/>
    </row>
    <row r="85" spans="2:21" customFormat="1" ht="14">
      <c r="B85" s="404" t="s">
        <v>1994</v>
      </c>
      <c r="C85" s="403" t="s">
        <v>1999</v>
      </c>
      <c r="D85" s="402">
        <v>8</v>
      </c>
      <c r="E85" s="263"/>
      <c r="F85" s="263" t="s">
        <v>1992</v>
      </c>
      <c r="G85" s="263" t="s">
        <v>1996</v>
      </c>
      <c r="H85" s="263" t="s">
        <v>1998</v>
      </c>
      <c r="I85" s="398"/>
      <c r="J85" s="398"/>
      <c r="K85" s="398"/>
      <c r="L85" s="398"/>
      <c r="M85" s="398"/>
      <c r="N85" s="398"/>
      <c r="O85" s="398"/>
      <c r="P85" s="398"/>
      <c r="Q85" s="398"/>
      <c r="R85" s="398"/>
      <c r="S85" s="398"/>
      <c r="T85" s="398"/>
    </row>
    <row r="86" spans="2:21" customFormat="1" ht="14">
      <c r="B86" s="404" t="s">
        <v>1994</v>
      </c>
      <c r="C86" s="403" t="s">
        <v>1997</v>
      </c>
      <c r="D86" s="402">
        <v>7</v>
      </c>
      <c r="E86" s="263" t="s">
        <v>1996</v>
      </c>
      <c r="F86" s="263" t="s">
        <v>1996</v>
      </c>
      <c r="G86" s="263"/>
      <c r="H86" s="263" t="s">
        <v>1995</v>
      </c>
      <c r="I86" s="398"/>
      <c r="J86" s="398"/>
      <c r="K86" s="398"/>
      <c r="L86" s="398"/>
      <c r="M86" s="398"/>
      <c r="N86" s="398"/>
      <c r="O86" s="398"/>
      <c r="P86" s="398"/>
      <c r="Q86" s="398"/>
      <c r="R86" s="398"/>
      <c r="S86" s="398"/>
      <c r="T86" s="398"/>
    </row>
    <row r="87" spans="2:21" ht="14">
      <c r="B87" s="404" t="s">
        <v>1994</v>
      </c>
      <c r="C87" s="403" t="s">
        <v>1993</v>
      </c>
      <c r="D87" s="402">
        <v>8</v>
      </c>
      <c r="E87" s="263"/>
      <c r="F87" s="263" t="s">
        <v>1992</v>
      </c>
      <c r="G87" s="263"/>
      <c r="H87" s="263"/>
      <c r="U87"/>
    </row>
    <row r="88" spans="2:21" ht="14">
      <c r="C88" s="401"/>
      <c r="D88" s="400"/>
    </row>
  </sheetData>
  <conditionalFormatting sqref="D2:D104857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0E0A9-71E2-473C-B79F-D637A91317B6}">
  <dimension ref="A1"/>
  <sheetViews>
    <sheetView workbookViewId="0"/>
  </sheetViews>
  <sheetFormatPr defaultRowHeight="13"/>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547C2-232E-4A16-99A7-D6BC4507510D}">
  <dimension ref="A1"/>
  <sheetViews>
    <sheetView workbookViewId="0">
      <selection activeCell="R45" sqref="R45"/>
    </sheetView>
  </sheetViews>
  <sheetFormatPr defaultRowHeight="13"/>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A6E3F-1658-4902-AEE6-20E64B9B6D2A}">
  <sheetPr>
    <tabColor rgb="FF0070C0"/>
  </sheetPr>
  <dimension ref="A1:BO308"/>
  <sheetViews>
    <sheetView topLeftCell="A13" workbookViewId="0">
      <selection activeCell="L14" sqref="L14"/>
    </sheetView>
  </sheetViews>
  <sheetFormatPr defaultColWidth="9" defaultRowHeight="14.5" outlineLevelCol="1"/>
  <cols>
    <col min="1" max="1" width="41" style="43" bestFit="1" customWidth="1"/>
    <col min="2" max="2" width="29.3984375" style="43" bestFit="1" customWidth="1"/>
    <col min="3" max="3" width="16" style="43" customWidth="1"/>
    <col min="4" max="4" width="7" style="192" customWidth="1"/>
    <col min="5" max="5" width="9.69921875" style="43" customWidth="1"/>
    <col min="6" max="6" width="9.296875" style="43" bestFit="1" customWidth="1"/>
    <col min="7" max="7" width="20.69921875" style="43" customWidth="1"/>
    <col min="8" max="11" width="5.69921875" style="192" customWidth="1"/>
    <col min="12" max="12" width="9.59765625" style="43" bestFit="1" customWidth="1"/>
    <col min="13" max="13" width="8.69921875" style="43" customWidth="1"/>
    <col min="14" max="14" width="9.59765625" style="43" bestFit="1" customWidth="1"/>
    <col min="15" max="15" width="5.8984375" style="43" customWidth="1"/>
    <col min="16" max="16" width="9" style="43"/>
    <col min="17" max="17" width="8" style="43" customWidth="1"/>
    <col min="18" max="18" width="12.296875" style="43" customWidth="1"/>
    <col min="19" max="19" width="9.59765625" style="194" bestFit="1" customWidth="1"/>
    <col min="20" max="20" width="10.3984375" style="192" customWidth="1"/>
    <col min="21" max="21" width="13.69921875" style="192" bestFit="1" customWidth="1"/>
    <col min="22" max="24" width="9.59765625" style="192" bestFit="1" customWidth="1"/>
    <col min="25" max="25" width="25.3984375" style="193" customWidth="1"/>
    <col min="26" max="26" width="10" style="43" customWidth="1"/>
    <col min="27" max="27" width="10" style="192" customWidth="1"/>
    <col min="28" max="37" width="5.59765625" style="192" hidden="1" customWidth="1" outlineLevel="1"/>
    <col min="38" max="38" width="8.8984375" style="192" hidden="1" customWidth="1" outlineLevel="1"/>
    <col min="39" max="39" width="7.8984375" style="192" hidden="1" customWidth="1" outlineLevel="1"/>
    <col min="40" max="40" width="10.8984375" style="192" hidden="1" customWidth="1" outlineLevel="1"/>
    <col min="41" max="41" width="9.09765625" style="192" hidden="1" customWidth="1" outlineLevel="1"/>
    <col min="42" max="42" width="18.3984375" style="192" hidden="1" customWidth="1" outlineLevel="1"/>
    <col min="43" max="43" width="13.69921875" style="192" hidden="1" customWidth="1" outlineLevel="1"/>
    <col min="44" max="44" width="15" style="192" hidden="1" customWidth="1" outlineLevel="1"/>
    <col min="45" max="45" width="9.59765625" style="192" bestFit="1" customWidth="1" collapsed="1"/>
    <col min="46" max="50" width="9.59765625" style="192" bestFit="1" customWidth="1"/>
    <col min="51" max="51" width="7" style="192" customWidth="1"/>
    <col min="52" max="52" width="19.69921875" style="192" bestFit="1" customWidth="1"/>
    <col min="53" max="54" width="7" style="192" customWidth="1"/>
    <col min="55" max="55" width="12.296875" style="192" bestFit="1" customWidth="1"/>
    <col min="56" max="56" width="9.59765625" style="192" bestFit="1" customWidth="1"/>
    <col min="57" max="60" width="6.09765625" style="192" customWidth="1"/>
    <col min="61" max="63" width="10.69921875" style="192" customWidth="1"/>
    <col min="64" max="66" width="7.59765625" style="192" customWidth="1" outlineLevel="1"/>
    <col min="67" max="67" width="7.59765625" style="320" customWidth="1" outlineLevel="1"/>
    <col min="68" max="16384" width="9" style="43"/>
  </cols>
  <sheetData>
    <row r="1" spans="1:67" s="227" customFormat="1" ht="132.75" customHeight="1" thickBot="1">
      <c r="A1" s="206" t="s">
        <v>378</v>
      </c>
      <c r="B1" s="207" t="s">
        <v>379</v>
      </c>
      <c r="C1" s="207" t="s">
        <v>380</v>
      </c>
      <c r="D1" s="207" t="s">
        <v>381</v>
      </c>
      <c r="E1" s="207" t="s">
        <v>382</v>
      </c>
      <c r="F1" s="207" t="s">
        <v>286</v>
      </c>
      <c r="G1" s="208" t="s">
        <v>383</v>
      </c>
      <c r="H1" s="209" t="s">
        <v>384</v>
      </c>
      <c r="I1" s="210" t="s">
        <v>385</v>
      </c>
      <c r="J1" s="210" t="s">
        <v>386</v>
      </c>
      <c r="K1" s="211" t="s">
        <v>387</v>
      </c>
      <c r="L1" s="212" t="s">
        <v>388</v>
      </c>
      <c r="M1" s="213" t="s">
        <v>389</v>
      </c>
      <c r="N1" s="213" t="s">
        <v>390</v>
      </c>
      <c r="O1" s="213" t="s">
        <v>391</v>
      </c>
      <c r="P1" s="213" t="s">
        <v>392</v>
      </c>
      <c r="Q1" s="214" t="s">
        <v>393</v>
      </c>
      <c r="R1" s="214" t="s">
        <v>394</v>
      </c>
      <c r="S1" s="214" t="s">
        <v>395</v>
      </c>
      <c r="T1" s="214" t="s">
        <v>396</v>
      </c>
      <c r="U1" s="214" t="s">
        <v>397</v>
      </c>
      <c r="V1" s="214" t="s">
        <v>398</v>
      </c>
      <c r="W1" s="214" t="s">
        <v>399</v>
      </c>
      <c r="X1" s="214" t="s">
        <v>400</v>
      </c>
      <c r="Y1" s="214" t="s">
        <v>401</v>
      </c>
      <c r="Z1" s="215" t="s">
        <v>402</v>
      </c>
      <c r="AA1" s="215" t="s">
        <v>403</v>
      </c>
      <c r="AB1" s="216" t="s">
        <v>404</v>
      </c>
      <c r="AC1" s="216" t="s">
        <v>405</v>
      </c>
      <c r="AD1" s="216" t="s">
        <v>406</v>
      </c>
      <c r="AE1" s="216" t="s">
        <v>407</v>
      </c>
      <c r="AF1" s="216" t="s">
        <v>408</v>
      </c>
      <c r="AG1" s="216" t="s">
        <v>409</v>
      </c>
      <c r="AH1" s="216" t="s">
        <v>410</v>
      </c>
      <c r="AI1" s="216" t="s">
        <v>411</v>
      </c>
      <c r="AJ1" s="216" t="s">
        <v>412</v>
      </c>
      <c r="AK1" s="216" t="s">
        <v>413</v>
      </c>
      <c r="AL1" s="216" t="s">
        <v>414</v>
      </c>
      <c r="AM1" s="216" t="s">
        <v>415</v>
      </c>
      <c r="AN1" s="216" t="s">
        <v>416</v>
      </c>
      <c r="AO1" s="216" t="s">
        <v>417</v>
      </c>
      <c r="AP1" s="216" t="s">
        <v>418</v>
      </c>
      <c r="AQ1" s="216" t="s">
        <v>419</v>
      </c>
      <c r="AR1" s="216" t="s">
        <v>420</v>
      </c>
      <c r="AS1" s="217" t="s">
        <v>421</v>
      </c>
      <c r="AT1" s="217" t="s">
        <v>422</v>
      </c>
      <c r="AU1" s="217" t="s">
        <v>423</v>
      </c>
      <c r="AV1" s="217" t="s">
        <v>424</v>
      </c>
      <c r="AW1" s="217" t="s">
        <v>425</v>
      </c>
      <c r="AX1" s="217" t="s">
        <v>426</v>
      </c>
      <c r="AY1" s="218" t="s">
        <v>427</v>
      </c>
      <c r="AZ1" s="218" t="s">
        <v>428</v>
      </c>
      <c r="BA1" s="218" t="s">
        <v>429</v>
      </c>
      <c r="BB1" s="218" t="s">
        <v>430</v>
      </c>
      <c r="BC1" s="218" t="s">
        <v>431</v>
      </c>
      <c r="BD1" s="219" t="s">
        <v>432</v>
      </c>
      <c r="BE1" s="220" t="s">
        <v>433</v>
      </c>
      <c r="BF1" s="221" t="s">
        <v>434</v>
      </c>
      <c r="BG1" s="221" t="s">
        <v>435</v>
      </c>
      <c r="BH1" s="222" t="s">
        <v>436</v>
      </c>
      <c r="BI1" s="223" t="s">
        <v>437</v>
      </c>
      <c r="BJ1" s="224" t="s">
        <v>438</v>
      </c>
      <c r="BK1" s="224" t="s">
        <v>439</v>
      </c>
      <c r="BL1" s="225" t="s">
        <v>440</v>
      </c>
      <c r="BM1" s="225" t="s">
        <v>441</v>
      </c>
      <c r="BN1" s="225" t="s">
        <v>442</v>
      </c>
      <c r="BO1" s="226" t="s">
        <v>443</v>
      </c>
    </row>
    <row r="2" spans="1:67" ht="18.75" customHeight="1">
      <c r="A2" s="228" t="s">
        <v>444</v>
      </c>
      <c r="B2" s="229" t="s">
        <v>445</v>
      </c>
      <c r="C2" s="229" t="s">
        <v>446</v>
      </c>
      <c r="D2" s="230" t="s">
        <v>447</v>
      </c>
      <c r="E2" s="231" t="s">
        <v>448</v>
      </c>
      <c r="F2" s="232" t="s">
        <v>449</v>
      </c>
      <c r="G2" s="233" t="s">
        <v>450</v>
      </c>
      <c r="H2" s="234" t="s">
        <v>451</v>
      </c>
      <c r="I2" s="235">
        <v>51</v>
      </c>
      <c r="J2" s="235" t="s">
        <v>451</v>
      </c>
      <c r="K2" s="236" t="s">
        <v>451</v>
      </c>
      <c r="L2" s="237">
        <v>921</v>
      </c>
      <c r="M2" s="238">
        <v>1</v>
      </c>
      <c r="N2" s="229">
        <v>75</v>
      </c>
      <c r="O2" s="229">
        <v>25</v>
      </c>
      <c r="P2" s="239">
        <v>8.1000000000000003E-2</v>
      </c>
      <c r="Q2" s="229">
        <v>75</v>
      </c>
      <c r="R2" s="240">
        <v>61900</v>
      </c>
      <c r="S2" s="241" t="s">
        <v>452</v>
      </c>
      <c r="T2" s="242">
        <v>1</v>
      </c>
      <c r="U2" s="243">
        <v>24433</v>
      </c>
      <c r="V2" s="244">
        <v>0.39</v>
      </c>
      <c r="W2" s="243">
        <v>37467</v>
      </c>
      <c r="X2" s="241" t="s">
        <v>453</v>
      </c>
      <c r="Y2" s="241" t="s">
        <v>454</v>
      </c>
      <c r="Z2" s="245" t="s">
        <v>455</v>
      </c>
      <c r="AA2" s="246" t="s">
        <v>456</v>
      </c>
      <c r="AB2" s="241">
        <v>580</v>
      </c>
      <c r="AC2" s="241">
        <v>690</v>
      </c>
      <c r="AD2" s="241">
        <v>530</v>
      </c>
      <c r="AE2" s="241">
        <v>610</v>
      </c>
      <c r="AF2" s="241">
        <v>24</v>
      </c>
      <c r="AG2" s="241">
        <v>30</v>
      </c>
      <c r="AH2" s="241">
        <v>23</v>
      </c>
      <c r="AI2" s="241" t="s">
        <v>457</v>
      </c>
      <c r="AJ2" s="241">
        <v>21</v>
      </c>
      <c r="AK2" s="241" t="s">
        <v>458</v>
      </c>
      <c r="AL2" s="242">
        <v>0.65600000000000003</v>
      </c>
      <c r="AM2" s="195"/>
      <c r="AN2" s="195"/>
      <c r="AO2" s="195"/>
      <c r="AP2" s="241" t="s">
        <v>459</v>
      </c>
      <c r="AQ2" s="241" t="s">
        <v>460</v>
      </c>
      <c r="AR2" s="241" t="s">
        <v>461</v>
      </c>
      <c r="AS2" s="247">
        <v>44501</v>
      </c>
      <c r="AT2" s="195"/>
      <c r="AU2" s="247">
        <v>44515</v>
      </c>
      <c r="AV2" s="247">
        <v>44211</v>
      </c>
      <c r="AW2" s="247">
        <v>44317</v>
      </c>
      <c r="AX2" s="242">
        <v>0.91700000000000004</v>
      </c>
      <c r="AY2" s="241">
        <v>80</v>
      </c>
      <c r="AZ2" s="195"/>
      <c r="BA2" s="241">
        <v>6.5</v>
      </c>
      <c r="BB2" s="195"/>
      <c r="BC2" s="241" t="s">
        <v>462</v>
      </c>
      <c r="BD2" s="248" t="s">
        <v>462</v>
      </c>
      <c r="BE2" s="249" t="s">
        <v>126</v>
      </c>
      <c r="BF2" s="250" t="s">
        <v>126</v>
      </c>
      <c r="BG2" s="250" t="s">
        <v>126</v>
      </c>
      <c r="BH2" s="251" t="s">
        <v>126</v>
      </c>
      <c r="BI2" s="252"/>
      <c r="BJ2" s="253" t="s">
        <v>166</v>
      </c>
      <c r="BK2" s="254" t="s">
        <v>462</v>
      </c>
      <c r="BL2" s="255">
        <v>0.88</v>
      </c>
      <c r="BM2" s="255">
        <v>0.87</v>
      </c>
      <c r="BN2" s="255">
        <v>0.67</v>
      </c>
      <c r="BO2" s="256">
        <v>0.67</v>
      </c>
    </row>
    <row r="3" spans="1:67" ht="18.75" customHeight="1">
      <c r="A3" s="228" t="s">
        <v>463</v>
      </c>
      <c r="B3" s="229" t="s">
        <v>464</v>
      </c>
      <c r="C3" s="229" t="s">
        <v>465</v>
      </c>
      <c r="D3" s="230" t="s">
        <v>466</v>
      </c>
      <c r="E3" s="231" t="s">
        <v>448</v>
      </c>
      <c r="F3" s="257" t="s">
        <v>467</v>
      </c>
      <c r="G3" s="258"/>
      <c r="H3" s="259" t="s">
        <v>468</v>
      </c>
      <c r="I3" s="260" t="s">
        <v>451</v>
      </c>
      <c r="J3" s="260" t="s">
        <v>451</v>
      </c>
      <c r="K3" s="261" t="s">
        <v>451</v>
      </c>
      <c r="L3" s="262">
        <v>1372</v>
      </c>
      <c r="M3" s="238">
        <v>0.42</v>
      </c>
      <c r="N3" s="229">
        <v>41</v>
      </c>
      <c r="O3" s="229">
        <v>20</v>
      </c>
      <c r="P3" s="239">
        <v>0.03</v>
      </c>
      <c r="Q3" s="229">
        <v>54</v>
      </c>
      <c r="R3" s="240">
        <v>58000</v>
      </c>
      <c r="S3" s="241" t="s">
        <v>452</v>
      </c>
      <c r="T3" s="242">
        <v>1</v>
      </c>
      <c r="U3" s="243">
        <v>37792</v>
      </c>
      <c r="V3" s="244">
        <v>0.65</v>
      </c>
      <c r="W3" s="243">
        <v>20208</v>
      </c>
      <c r="X3" s="241" t="s">
        <v>469</v>
      </c>
      <c r="Y3" s="241" t="s">
        <v>462</v>
      </c>
      <c r="Z3" s="263"/>
      <c r="AA3" s="264"/>
      <c r="AB3" s="241">
        <v>450</v>
      </c>
      <c r="AC3" s="241">
        <v>550</v>
      </c>
      <c r="AD3" s="241">
        <v>450</v>
      </c>
      <c r="AE3" s="241">
        <v>540</v>
      </c>
      <c r="AF3" s="241">
        <v>17</v>
      </c>
      <c r="AG3" s="241">
        <v>22</v>
      </c>
      <c r="AH3" s="241">
        <v>16</v>
      </c>
      <c r="AI3" s="241" t="s">
        <v>470</v>
      </c>
      <c r="AJ3" s="241">
        <v>16</v>
      </c>
      <c r="AK3" s="241" t="s">
        <v>470</v>
      </c>
      <c r="AL3" s="242">
        <v>0.71799999999999997</v>
      </c>
      <c r="AM3" s="195"/>
      <c r="AN3" s="195"/>
      <c r="AO3" s="195"/>
      <c r="AP3" s="241" t="s">
        <v>471</v>
      </c>
      <c r="AQ3" s="241" t="s">
        <v>460</v>
      </c>
      <c r="AR3" s="241" t="s">
        <v>472</v>
      </c>
      <c r="AS3" s="195"/>
      <c r="AT3" s="195"/>
      <c r="AU3" s="195"/>
      <c r="AV3" s="195"/>
      <c r="AW3" s="247">
        <v>44446</v>
      </c>
      <c r="AX3" s="195"/>
      <c r="AY3" s="241">
        <v>80</v>
      </c>
      <c r="AZ3" s="195"/>
      <c r="BA3" s="195"/>
      <c r="BB3" s="195"/>
      <c r="BC3" s="195"/>
      <c r="BD3" s="265"/>
      <c r="BE3" s="266" t="s">
        <v>126</v>
      </c>
      <c r="BF3" s="267" t="s">
        <v>126</v>
      </c>
      <c r="BG3" s="267" t="s">
        <v>126</v>
      </c>
      <c r="BH3" s="268" t="s">
        <v>126</v>
      </c>
      <c r="BI3" s="269" t="s">
        <v>166</v>
      </c>
      <c r="BJ3" s="253" t="s">
        <v>166</v>
      </c>
      <c r="BK3" s="243">
        <v>1300</v>
      </c>
      <c r="BL3" s="270"/>
      <c r="BM3" s="255">
        <v>0.62</v>
      </c>
      <c r="BN3" s="270"/>
      <c r="BO3" s="256">
        <v>0.41</v>
      </c>
    </row>
    <row r="4" spans="1:67" ht="18.75" customHeight="1">
      <c r="A4" s="228" t="s">
        <v>473</v>
      </c>
      <c r="B4" s="229" t="s">
        <v>474</v>
      </c>
      <c r="C4" s="229" t="s">
        <v>475</v>
      </c>
      <c r="D4" s="230" t="s">
        <v>476</v>
      </c>
      <c r="E4" s="231" t="s">
        <v>448</v>
      </c>
      <c r="F4" s="271" t="s">
        <v>477</v>
      </c>
      <c r="G4" s="233" t="s">
        <v>478</v>
      </c>
      <c r="H4" s="259">
        <v>78</v>
      </c>
      <c r="I4" s="260" t="s">
        <v>451</v>
      </c>
      <c r="J4" s="260" t="s">
        <v>451</v>
      </c>
      <c r="K4" s="261">
        <v>87</v>
      </c>
      <c r="L4" s="262">
        <v>8123</v>
      </c>
      <c r="M4" s="238">
        <v>0.59</v>
      </c>
      <c r="N4" s="229">
        <v>896</v>
      </c>
      <c r="O4" s="272"/>
      <c r="P4" s="239">
        <v>0.11</v>
      </c>
      <c r="Q4" s="229">
        <v>71</v>
      </c>
      <c r="R4" s="240">
        <v>72500</v>
      </c>
      <c r="S4" s="241" t="s">
        <v>452</v>
      </c>
      <c r="T4" s="242">
        <v>7.9000000000000001E-2</v>
      </c>
      <c r="U4" s="243">
        <v>26915</v>
      </c>
      <c r="V4" s="244">
        <v>0.37</v>
      </c>
      <c r="W4" s="243">
        <v>45585</v>
      </c>
      <c r="X4" s="241" t="s">
        <v>479</v>
      </c>
      <c r="Y4" s="243">
        <v>30000</v>
      </c>
      <c r="Z4" s="245" t="s">
        <v>480</v>
      </c>
      <c r="AA4" s="246" t="s">
        <v>456</v>
      </c>
      <c r="AB4" s="241">
        <v>610</v>
      </c>
      <c r="AC4" s="241">
        <v>690</v>
      </c>
      <c r="AD4" s="241">
        <v>570</v>
      </c>
      <c r="AE4" s="241">
        <v>660</v>
      </c>
      <c r="AF4" s="241">
        <v>26</v>
      </c>
      <c r="AG4" s="241">
        <v>30</v>
      </c>
      <c r="AH4" s="241">
        <v>26</v>
      </c>
      <c r="AI4" s="241" t="s">
        <v>457</v>
      </c>
      <c r="AJ4" s="241">
        <v>24</v>
      </c>
      <c r="AK4" s="241" t="s">
        <v>481</v>
      </c>
      <c r="AL4" s="242">
        <v>0.29399999999999998</v>
      </c>
      <c r="AM4" s="195"/>
      <c r="AN4" s="195"/>
      <c r="AO4" s="195"/>
      <c r="AP4" s="241" t="s">
        <v>471</v>
      </c>
      <c r="AQ4" s="241" t="s">
        <v>460</v>
      </c>
      <c r="AR4" s="241" t="s">
        <v>472</v>
      </c>
      <c r="AS4" s="247">
        <v>44515</v>
      </c>
      <c r="AT4" s="247">
        <v>44211</v>
      </c>
      <c r="AU4" s="195"/>
      <c r="AV4" s="195"/>
      <c r="AW4" s="247">
        <v>44211</v>
      </c>
      <c r="AX4" s="242">
        <v>0.84499999999999997</v>
      </c>
      <c r="AY4" s="241">
        <v>80</v>
      </c>
      <c r="AZ4" s="241" t="s">
        <v>482</v>
      </c>
      <c r="BA4" s="241">
        <v>6.5</v>
      </c>
      <c r="BB4" s="195"/>
      <c r="BC4" s="241" t="s">
        <v>483</v>
      </c>
      <c r="BD4" s="248" t="s">
        <v>484</v>
      </c>
      <c r="BE4" s="273" t="s">
        <v>462</v>
      </c>
      <c r="BF4" s="274" t="s">
        <v>462</v>
      </c>
      <c r="BG4" s="274" t="s">
        <v>462</v>
      </c>
      <c r="BH4" s="275" t="s">
        <v>462</v>
      </c>
      <c r="BI4" s="269" t="s">
        <v>166</v>
      </c>
      <c r="BJ4" s="253" t="s">
        <v>166</v>
      </c>
      <c r="BK4" s="254" t="s">
        <v>462</v>
      </c>
      <c r="BL4" s="255">
        <v>0.87</v>
      </c>
      <c r="BM4" s="255">
        <v>0.9</v>
      </c>
      <c r="BN4" s="255">
        <v>0.77</v>
      </c>
      <c r="BO4" s="256">
        <v>0.79</v>
      </c>
    </row>
    <row r="5" spans="1:67" ht="18.75" customHeight="1">
      <c r="A5" s="228" t="s">
        <v>485</v>
      </c>
      <c r="B5" s="229" t="s">
        <v>486</v>
      </c>
      <c r="C5" s="229" t="s">
        <v>486</v>
      </c>
      <c r="D5" s="230" t="s">
        <v>466</v>
      </c>
      <c r="E5" s="231" t="s">
        <v>448</v>
      </c>
      <c r="F5" s="276" t="s">
        <v>487</v>
      </c>
      <c r="G5" s="258"/>
      <c r="H5" s="259" t="s">
        <v>451</v>
      </c>
      <c r="I5" s="260">
        <v>2</v>
      </c>
      <c r="J5" s="260" t="s">
        <v>451</v>
      </c>
      <c r="K5" s="261" t="s">
        <v>451</v>
      </c>
      <c r="L5" s="262">
        <v>1836</v>
      </c>
      <c r="M5" s="238">
        <v>1</v>
      </c>
      <c r="N5" s="229">
        <v>169</v>
      </c>
      <c r="O5" s="272"/>
      <c r="P5" s="239">
        <v>9.1999999999999998E-2</v>
      </c>
      <c r="Q5" s="229">
        <v>147</v>
      </c>
      <c r="R5" s="240">
        <v>78500</v>
      </c>
      <c r="S5" s="241" t="s">
        <v>488</v>
      </c>
      <c r="T5" s="242">
        <v>0.87</v>
      </c>
      <c r="U5" s="243">
        <v>62022</v>
      </c>
      <c r="V5" s="244">
        <v>0.79</v>
      </c>
      <c r="W5" s="243">
        <v>16478</v>
      </c>
      <c r="X5" s="241" t="s">
        <v>489</v>
      </c>
      <c r="Y5" s="241" t="s">
        <v>490</v>
      </c>
      <c r="Z5" s="263"/>
      <c r="AA5" s="264"/>
      <c r="AB5" s="241">
        <v>720</v>
      </c>
      <c r="AC5" s="241">
        <v>770</v>
      </c>
      <c r="AD5" s="241">
        <v>710</v>
      </c>
      <c r="AE5" s="241">
        <v>790</v>
      </c>
      <c r="AF5" s="241">
        <v>32</v>
      </c>
      <c r="AG5" s="241">
        <v>34</v>
      </c>
      <c r="AH5" s="241">
        <v>33</v>
      </c>
      <c r="AI5" s="241">
        <v>35</v>
      </c>
      <c r="AJ5" s="241">
        <v>29</v>
      </c>
      <c r="AK5" s="241">
        <v>34</v>
      </c>
      <c r="AL5" s="242">
        <v>0.128</v>
      </c>
      <c r="AM5" s="277">
        <v>2519</v>
      </c>
      <c r="AN5" s="242">
        <v>4.1000000000000002E-2</v>
      </c>
      <c r="AO5" s="242">
        <v>0.379</v>
      </c>
      <c r="AP5" s="241" t="s">
        <v>491</v>
      </c>
      <c r="AQ5" s="241" t="s">
        <v>492</v>
      </c>
      <c r="AR5" s="241" t="s">
        <v>471</v>
      </c>
      <c r="AS5" s="247">
        <v>44515</v>
      </c>
      <c r="AT5" s="195"/>
      <c r="AU5" s="195"/>
      <c r="AV5" s="195"/>
      <c r="AW5" s="247">
        <v>44197</v>
      </c>
      <c r="AX5" s="242">
        <v>0.34499999999999997</v>
      </c>
      <c r="AY5" s="195"/>
      <c r="AZ5" s="195"/>
      <c r="BA5" s="195"/>
      <c r="BB5" s="195"/>
      <c r="BC5" s="195"/>
      <c r="BD5" s="265"/>
      <c r="BE5" s="266" t="s">
        <v>126</v>
      </c>
      <c r="BF5" s="278" t="s">
        <v>166</v>
      </c>
      <c r="BG5" s="267" t="s">
        <v>126</v>
      </c>
      <c r="BH5" s="268" t="s">
        <v>126</v>
      </c>
      <c r="BI5" s="252"/>
      <c r="BJ5" s="253" t="s">
        <v>166</v>
      </c>
      <c r="BK5" s="254" t="s">
        <v>462</v>
      </c>
      <c r="BL5" s="255">
        <v>0.95</v>
      </c>
      <c r="BM5" s="255">
        <v>0.96</v>
      </c>
      <c r="BN5" s="255">
        <v>0.94</v>
      </c>
      <c r="BO5" s="256">
        <v>0.95</v>
      </c>
    </row>
    <row r="6" spans="1:67" ht="18.75" customHeight="1">
      <c r="A6" s="228" t="s">
        <v>493</v>
      </c>
      <c r="B6" s="229" t="s">
        <v>494</v>
      </c>
      <c r="C6" s="229" t="s">
        <v>495</v>
      </c>
      <c r="D6" s="230" t="s">
        <v>496</v>
      </c>
      <c r="E6" s="231" t="s">
        <v>448</v>
      </c>
      <c r="F6" s="257" t="s">
        <v>467</v>
      </c>
      <c r="G6" s="233" t="s">
        <v>450</v>
      </c>
      <c r="H6" s="259" t="s">
        <v>451</v>
      </c>
      <c r="I6" s="260" t="s">
        <v>451</v>
      </c>
      <c r="J6" s="260" t="s">
        <v>451</v>
      </c>
      <c r="K6" s="261" t="s">
        <v>451</v>
      </c>
      <c r="L6" s="262">
        <v>2390</v>
      </c>
      <c r="M6" s="238">
        <v>0.63</v>
      </c>
      <c r="N6" s="229">
        <v>69</v>
      </c>
      <c r="O6" s="229">
        <v>25</v>
      </c>
      <c r="P6" s="239">
        <v>2.9000000000000001E-2</v>
      </c>
      <c r="Q6" s="229">
        <v>29</v>
      </c>
      <c r="R6" s="240">
        <v>66000</v>
      </c>
      <c r="S6" s="241" t="s">
        <v>497</v>
      </c>
      <c r="T6" s="242">
        <v>0.42</v>
      </c>
      <c r="U6" s="243">
        <v>13495</v>
      </c>
      <c r="V6" s="244">
        <v>0.2</v>
      </c>
      <c r="W6" s="243">
        <v>52505</v>
      </c>
      <c r="X6" s="241" t="s">
        <v>498</v>
      </c>
      <c r="Y6" s="241" t="s">
        <v>499</v>
      </c>
      <c r="Z6" s="245" t="s">
        <v>500</v>
      </c>
      <c r="AA6" s="246" t="s">
        <v>456</v>
      </c>
      <c r="AB6" s="241">
        <v>540</v>
      </c>
      <c r="AC6" s="241">
        <v>630</v>
      </c>
      <c r="AD6" s="241">
        <v>520</v>
      </c>
      <c r="AE6" s="241">
        <v>610</v>
      </c>
      <c r="AF6" s="241">
        <v>22</v>
      </c>
      <c r="AG6" s="241">
        <v>27</v>
      </c>
      <c r="AH6" s="241">
        <v>21</v>
      </c>
      <c r="AI6" s="241">
        <v>26</v>
      </c>
      <c r="AJ6" s="241">
        <v>21</v>
      </c>
      <c r="AK6" s="241">
        <v>26</v>
      </c>
      <c r="AL6" s="242">
        <v>0.623</v>
      </c>
      <c r="AM6" s="241">
        <v>553</v>
      </c>
      <c r="AN6" s="242">
        <v>0.45600000000000002</v>
      </c>
      <c r="AO6" s="242">
        <v>0.04</v>
      </c>
      <c r="AP6" s="241" t="s">
        <v>491</v>
      </c>
      <c r="AQ6" s="241" t="s">
        <v>460</v>
      </c>
      <c r="AR6" s="241" t="s">
        <v>471</v>
      </c>
      <c r="AS6" s="195"/>
      <c r="AT6" s="195"/>
      <c r="AU6" s="195"/>
      <c r="AV6" s="247">
        <v>44211</v>
      </c>
      <c r="AW6" s="241" t="s">
        <v>501</v>
      </c>
      <c r="AX6" s="195"/>
      <c r="AY6" s="241">
        <v>71</v>
      </c>
      <c r="AZ6" s="241" t="s">
        <v>502</v>
      </c>
      <c r="BA6" s="241">
        <v>6</v>
      </c>
      <c r="BB6" s="195"/>
      <c r="BC6" s="195"/>
      <c r="BD6" s="265"/>
      <c r="BE6" s="279" t="s">
        <v>166</v>
      </c>
      <c r="BF6" s="267" t="s">
        <v>126</v>
      </c>
      <c r="BG6" s="278" t="s">
        <v>166</v>
      </c>
      <c r="BH6" s="280" t="s">
        <v>166</v>
      </c>
      <c r="BI6" s="252"/>
      <c r="BJ6" s="253" t="s">
        <v>166</v>
      </c>
      <c r="BK6" s="243">
        <v>811</v>
      </c>
      <c r="BL6" s="255">
        <v>0.67</v>
      </c>
      <c r="BM6" s="255">
        <v>0.78</v>
      </c>
      <c r="BN6" s="255">
        <v>0.4</v>
      </c>
      <c r="BO6" s="256">
        <v>0.66</v>
      </c>
    </row>
    <row r="7" spans="1:67" ht="18.75" customHeight="1">
      <c r="A7" s="228" t="s">
        <v>503</v>
      </c>
      <c r="B7" s="229" t="s">
        <v>504</v>
      </c>
      <c r="C7" s="229" t="s">
        <v>505</v>
      </c>
      <c r="D7" s="230" t="s">
        <v>506</v>
      </c>
      <c r="E7" s="281" t="s">
        <v>507</v>
      </c>
      <c r="F7" s="271" t="s">
        <v>477</v>
      </c>
      <c r="G7" s="258"/>
      <c r="H7" s="259">
        <v>115</v>
      </c>
      <c r="I7" s="260" t="s">
        <v>451</v>
      </c>
      <c r="J7" s="260">
        <v>38</v>
      </c>
      <c r="K7" s="261">
        <v>30</v>
      </c>
      <c r="L7" s="262">
        <v>42427</v>
      </c>
      <c r="M7" s="238">
        <v>0.83</v>
      </c>
      <c r="N7" s="229">
        <v>5328</v>
      </c>
      <c r="O7" s="229">
        <v>116</v>
      </c>
      <c r="P7" s="239">
        <v>0.126</v>
      </c>
      <c r="Q7" s="229">
        <v>1340</v>
      </c>
      <c r="R7" s="240">
        <v>49600</v>
      </c>
      <c r="S7" s="241" t="s">
        <v>452</v>
      </c>
      <c r="T7" s="242">
        <v>0.252</v>
      </c>
      <c r="U7" s="243">
        <v>7216</v>
      </c>
      <c r="V7" s="244">
        <v>0.15</v>
      </c>
      <c r="W7" s="243">
        <v>42384</v>
      </c>
      <c r="X7" s="241" t="s">
        <v>508</v>
      </c>
      <c r="Y7" s="241" t="s">
        <v>462</v>
      </c>
      <c r="Z7" s="263"/>
      <c r="AA7" s="282" t="s">
        <v>456</v>
      </c>
      <c r="AB7" s="241">
        <v>560</v>
      </c>
      <c r="AC7" s="241">
        <v>670</v>
      </c>
      <c r="AD7" s="241">
        <v>560</v>
      </c>
      <c r="AE7" s="241">
        <v>680</v>
      </c>
      <c r="AF7" s="241">
        <v>22</v>
      </c>
      <c r="AG7" s="241">
        <v>29</v>
      </c>
      <c r="AH7" s="241">
        <v>22</v>
      </c>
      <c r="AI7" s="241">
        <v>29</v>
      </c>
      <c r="AJ7" s="241">
        <v>23</v>
      </c>
      <c r="AK7" s="241">
        <v>28</v>
      </c>
      <c r="AL7" s="242">
        <v>0.84099999999999997</v>
      </c>
      <c r="AM7" s="277">
        <v>2652</v>
      </c>
      <c r="AN7" s="242">
        <v>0.71899999999999997</v>
      </c>
      <c r="AO7" s="242">
        <v>0.32100000000000001</v>
      </c>
      <c r="AP7" s="241" t="s">
        <v>509</v>
      </c>
      <c r="AQ7" s="241" t="s">
        <v>460</v>
      </c>
      <c r="AR7" s="241" t="s">
        <v>510</v>
      </c>
      <c r="AS7" s="195"/>
      <c r="AT7" s="195"/>
      <c r="AU7" s="195"/>
      <c r="AV7" s="247">
        <v>44228</v>
      </c>
      <c r="AW7" s="241" t="s">
        <v>501</v>
      </c>
      <c r="AX7" s="195"/>
      <c r="AY7" s="241">
        <v>61</v>
      </c>
      <c r="AZ7" s="241" t="s">
        <v>511</v>
      </c>
      <c r="BA7" s="241">
        <v>6</v>
      </c>
      <c r="BB7" s="241" t="s">
        <v>166</v>
      </c>
      <c r="BC7" s="195"/>
      <c r="BD7" s="265"/>
      <c r="BE7" s="279" t="s">
        <v>166</v>
      </c>
      <c r="BF7" s="278" t="s">
        <v>166</v>
      </c>
      <c r="BG7" s="267" t="s">
        <v>126</v>
      </c>
      <c r="BH7" s="268" t="s">
        <v>126</v>
      </c>
      <c r="BI7" s="269" t="s">
        <v>166</v>
      </c>
      <c r="BJ7" s="253" t="s">
        <v>166</v>
      </c>
      <c r="BK7" s="254" t="s">
        <v>462</v>
      </c>
      <c r="BL7" s="255">
        <v>0.91</v>
      </c>
      <c r="BM7" s="255">
        <v>0.87</v>
      </c>
      <c r="BN7" s="255">
        <v>0.74</v>
      </c>
      <c r="BO7" s="256">
        <v>0.63</v>
      </c>
    </row>
    <row r="8" spans="1:67" ht="18.75" customHeight="1">
      <c r="A8" s="228" t="s">
        <v>512</v>
      </c>
      <c r="B8" s="229" t="s">
        <v>513</v>
      </c>
      <c r="C8" s="229" t="s">
        <v>513</v>
      </c>
      <c r="D8" s="230" t="s">
        <v>514</v>
      </c>
      <c r="E8" s="281" t="s">
        <v>507</v>
      </c>
      <c r="F8" s="271" t="s">
        <v>477</v>
      </c>
      <c r="G8" s="258"/>
      <c r="H8" s="259">
        <v>115</v>
      </c>
      <c r="I8" s="260" t="s">
        <v>451</v>
      </c>
      <c r="J8" s="260">
        <v>59</v>
      </c>
      <c r="K8" s="261">
        <v>62</v>
      </c>
      <c r="L8" s="262">
        <v>23964</v>
      </c>
      <c r="M8" s="238">
        <v>0.8</v>
      </c>
      <c r="N8" s="229">
        <v>1374</v>
      </c>
      <c r="O8" s="229">
        <v>59</v>
      </c>
      <c r="P8" s="239">
        <v>5.7000000000000002E-2</v>
      </c>
      <c r="Q8" s="272"/>
      <c r="R8" s="240">
        <v>53000</v>
      </c>
      <c r="S8" s="241" t="s">
        <v>515</v>
      </c>
      <c r="T8" s="195"/>
      <c r="U8" s="195"/>
      <c r="V8" s="195"/>
      <c r="W8" s="243">
        <v>53000</v>
      </c>
      <c r="X8" s="195"/>
      <c r="Y8" s="241" t="s">
        <v>490</v>
      </c>
      <c r="Z8" s="263"/>
      <c r="AA8" s="264"/>
      <c r="AB8" s="241">
        <v>570</v>
      </c>
      <c r="AC8" s="241">
        <v>650</v>
      </c>
      <c r="AD8" s="241">
        <v>560</v>
      </c>
      <c r="AE8" s="241"/>
      <c r="AF8" s="241">
        <v>24</v>
      </c>
      <c r="AG8" s="241">
        <v>30</v>
      </c>
      <c r="AH8" s="241">
        <v>24</v>
      </c>
      <c r="AI8" s="241">
        <v>32</v>
      </c>
      <c r="AJ8" s="241">
        <v>23</v>
      </c>
      <c r="AK8" s="241">
        <v>28</v>
      </c>
      <c r="AL8" s="242">
        <v>0.83899999999999997</v>
      </c>
      <c r="AM8" s="241">
        <v>361</v>
      </c>
      <c r="AN8" s="242">
        <v>0.46</v>
      </c>
      <c r="AO8" s="242">
        <v>0.40400000000000003</v>
      </c>
      <c r="AP8" s="241" t="s">
        <v>491</v>
      </c>
      <c r="AQ8" s="241" t="s">
        <v>460</v>
      </c>
      <c r="AR8" s="241" t="s">
        <v>510</v>
      </c>
      <c r="AS8" s="195"/>
      <c r="AT8" s="195"/>
      <c r="AU8" s="247">
        <v>44228</v>
      </c>
      <c r="AV8" s="247">
        <v>44228</v>
      </c>
      <c r="AW8" s="247">
        <v>44348</v>
      </c>
      <c r="AX8" s="195"/>
      <c r="AY8" s="241">
        <v>79</v>
      </c>
      <c r="AZ8" s="195"/>
      <c r="BA8" s="241">
        <v>6.5</v>
      </c>
      <c r="BB8" s="195"/>
      <c r="BC8" s="195"/>
      <c r="BD8" s="265"/>
      <c r="BE8" s="279" t="s">
        <v>166</v>
      </c>
      <c r="BF8" s="278" t="s">
        <v>166</v>
      </c>
      <c r="BG8" s="278" t="s">
        <v>166</v>
      </c>
      <c r="BH8" s="280" t="s">
        <v>166</v>
      </c>
      <c r="BI8" s="252"/>
      <c r="BJ8" s="195"/>
      <c r="BK8" s="195"/>
      <c r="BL8" s="255">
        <v>0.89</v>
      </c>
      <c r="BM8" s="255">
        <v>0.92</v>
      </c>
      <c r="BN8" s="255">
        <v>0.5</v>
      </c>
      <c r="BO8" s="256">
        <v>0.77</v>
      </c>
    </row>
    <row r="9" spans="1:67" ht="18.75" customHeight="1">
      <c r="A9" s="228" t="s">
        <v>516</v>
      </c>
      <c r="B9" s="229" t="s">
        <v>517</v>
      </c>
      <c r="C9" s="229" t="s">
        <v>518</v>
      </c>
      <c r="D9" s="230" t="s">
        <v>519</v>
      </c>
      <c r="E9" s="231" t="s">
        <v>448</v>
      </c>
      <c r="F9" s="276" t="s">
        <v>487</v>
      </c>
      <c r="G9" s="233" t="s">
        <v>450</v>
      </c>
      <c r="H9" s="259" t="s">
        <v>451</v>
      </c>
      <c r="I9" s="260">
        <v>103</v>
      </c>
      <c r="J9" s="260" t="s">
        <v>451</v>
      </c>
      <c r="K9" s="261" t="s">
        <v>451</v>
      </c>
      <c r="L9" s="262">
        <v>1223</v>
      </c>
      <c r="M9" s="238">
        <v>0.99</v>
      </c>
      <c r="N9" s="229">
        <v>31</v>
      </c>
      <c r="O9" s="272"/>
      <c r="P9" s="239">
        <v>2.5000000000000001E-2</v>
      </c>
      <c r="Q9" s="229">
        <v>29</v>
      </c>
      <c r="R9" s="240">
        <v>61100</v>
      </c>
      <c r="S9" s="241" t="s">
        <v>452</v>
      </c>
      <c r="T9" s="242">
        <v>0.93500000000000005</v>
      </c>
      <c r="U9" s="243">
        <v>23614</v>
      </c>
      <c r="V9" s="244">
        <v>0.39</v>
      </c>
      <c r="W9" s="243">
        <v>37486</v>
      </c>
      <c r="X9" s="241" t="s">
        <v>520</v>
      </c>
      <c r="Y9" s="243">
        <v>27000</v>
      </c>
      <c r="Z9" s="245" t="s">
        <v>521</v>
      </c>
      <c r="AA9" s="246" t="s">
        <v>456</v>
      </c>
      <c r="AB9" s="241">
        <v>590</v>
      </c>
      <c r="AC9" s="241">
        <v>680</v>
      </c>
      <c r="AD9" s="241">
        <v>570</v>
      </c>
      <c r="AE9" s="241">
        <v>680</v>
      </c>
      <c r="AF9" s="241">
        <v>23</v>
      </c>
      <c r="AG9" s="241">
        <v>29</v>
      </c>
      <c r="AH9" s="241">
        <v>24</v>
      </c>
      <c r="AI9" s="241" t="s">
        <v>522</v>
      </c>
      <c r="AJ9" s="241">
        <v>24</v>
      </c>
      <c r="AK9" s="241" t="s">
        <v>523</v>
      </c>
      <c r="AL9" s="242">
        <v>0.52200000000000002</v>
      </c>
      <c r="AM9" s="195"/>
      <c r="AN9" s="195"/>
      <c r="AO9" s="195"/>
      <c r="AP9" s="241" t="s">
        <v>491</v>
      </c>
      <c r="AQ9" s="241" t="s">
        <v>492</v>
      </c>
      <c r="AR9" s="241" t="s">
        <v>471</v>
      </c>
      <c r="AS9" s="247">
        <v>44501</v>
      </c>
      <c r="AT9" s="247">
        <v>44211</v>
      </c>
      <c r="AU9" s="247">
        <v>44201</v>
      </c>
      <c r="AV9" s="247">
        <v>44531</v>
      </c>
      <c r="AW9" s="247">
        <v>44256</v>
      </c>
      <c r="AX9" s="242">
        <v>1</v>
      </c>
      <c r="AY9" s="241">
        <v>80</v>
      </c>
      <c r="AZ9" s="241" t="s">
        <v>524</v>
      </c>
      <c r="BA9" s="241">
        <v>6.5</v>
      </c>
      <c r="BB9" s="195"/>
      <c r="BC9" s="195"/>
      <c r="BD9" s="265"/>
      <c r="BE9" s="266" t="s">
        <v>126</v>
      </c>
      <c r="BF9" s="278" t="s">
        <v>166</v>
      </c>
      <c r="BG9" s="267" t="s">
        <v>126</v>
      </c>
      <c r="BH9" s="268" t="s">
        <v>126</v>
      </c>
      <c r="BI9" s="252"/>
      <c r="BJ9" s="195"/>
      <c r="BK9" s="195"/>
      <c r="BL9" s="270"/>
      <c r="BM9" s="255">
        <v>0.81</v>
      </c>
      <c r="BN9" s="270"/>
      <c r="BO9" s="256">
        <v>0.73</v>
      </c>
    </row>
    <row r="10" spans="1:67" ht="18.75" customHeight="1">
      <c r="A10" s="228" t="s">
        <v>525</v>
      </c>
      <c r="B10" s="229" t="s">
        <v>526</v>
      </c>
      <c r="C10" s="229" t="s">
        <v>527</v>
      </c>
      <c r="D10" s="230" t="s">
        <v>466</v>
      </c>
      <c r="E10" s="231" t="s">
        <v>448</v>
      </c>
      <c r="F10" s="257" t="s">
        <v>467</v>
      </c>
      <c r="G10" s="258"/>
      <c r="H10" s="259" t="s">
        <v>451</v>
      </c>
      <c r="I10" s="260" t="s">
        <v>451</v>
      </c>
      <c r="J10" s="260" t="s">
        <v>451</v>
      </c>
      <c r="K10" s="261">
        <v>30</v>
      </c>
      <c r="L10" s="262">
        <v>2342</v>
      </c>
      <c r="M10" s="238">
        <v>0.7</v>
      </c>
      <c r="N10" s="229">
        <v>652</v>
      </c>
      <c r="O10" s="229">
        <v>76</v>
      </c>
      <c r="P10" s="239">
        <v>0.27800000000000002</v>
      </c>
      <c r="Q10" s="229">
        <v>89</v>
      </c>
      <c r="R10" s="240">
        <v>75500</v>
      </c>
      <c r="S10" s="241" t="s">
        <v>452</v>
      </c>
      <c r="T10" s="242">
        <v>0.13700000000000001</v>
      </c>
      <c r="U10" s="243">
        <v>34469</v>
      </c>
      <c r="V10" s="244">
        <v>0.46</v>
      </c>
      <c r="W10" s="243">
        <v>41031</v>
      </c>
      <c r="X10" s="241" t="s">
        <v>528</v>
      </c>
      <c r="Y10" s="241" t="s">
        <v>529</v>
      </c>
      <c r="Z10" s="245" t="s">
        <v>530</v>
      </c>
      <c r="AA10" s="282" t="s">
        <v>456</v>
      </c>
      <c r="AB10" s="241">
        <v>610</v>
      </c>
      <c r="AC10" s="241">
        <v>680</v>
      </c>
      <c r="AD10" s="241">
        <v>620</v>
      </c>
      <c r="AE10" s="241">
        <v>720</v>
      </c>
      <c r="AF10" s="241">
        <v>27</v>
      </c>
      <c r="AG10" s="241">
        <v>32</v>
      </c>
      <c r="AH10" s="241">
        <v>27</v>
      </c>
      <c r="AI10" s="241">
        <v>33</v>
      </c>
      <c r="AJ10" s="241">
        <v>27</v>
      </c>
      <c r="AK10" s="241">
        <v>33</v>
      </c>
      <c r="AL10" s="242">
        <v>0.24199999999999999</v>
      </c>
      <c r="AM10" s="277">
        <v>2777</v>
      </c>
      <c r="AN10" s="242">
        <v>0.18099999999999999</v>
      </c>
      <c r="AO10" s="242">
        <v>0.35099999999999998</v>
      </c>
      <c r="AP10" s="241" t="s">
        <v>491</v>
      </c>
      <c r="AQ10" s="241" t="s">
        <v>460</v>
      </c>
      <c r="AR10" s="241" t="s">
        <v>472</v>
      </c>
      <c r="AS10" s="247">
        <v>44501</v>
      </c>
      <c r="AT10" s="195"/>
      <c r="AU10" s="247">
        <v>44501</v>
      </c>
      <c r="AV10" s="247">
        <v>44501</v>
      </c>
      <c r="AW10" s="247">
        <v>44198</v>
      </c>
      <c r="AX10" s="242">
        <v>0.377</v>
      </c>
      <c r="AY10" s="195"/>
      <c r="AZ10" s="241" t="s">
        <v>531</v>
      </c>
      <c r="BA10" s="195"/>
      <c r="BB10" s="195"/>
      <c r="BC10" s="241" t="s">
        <v>532</v>
      </c>
      <c r="BD10" s="248" t="s">
        <v>533</v>
      </c>
      <c r="BE10" s="266" t="s">
        <v>126</v>
      </c>
      <c r="BF10" s="267" t="s">
        <v>126</v>
      </c>
      <c r="BG10" s="267" t="s">
        <v>126</v>
      </c>
      <c r="BH10" s="268" t="s">
        <v>126</v>
      </c>
      <c r="BI10" s="252"/>
      <c r="BJ10" s="253" t="s">
        <v>166</v>
      </c>
      <c r="BK10" s="243">
        <v>1955</v>
      </c>
      <c r="BL10" s="255">
        <v>0.96</v>
      </c>
      <c r="BM10" s="255">
        <v>0.96</v>
      </c>
      <c r="BN10" s="255">
        <v>0.93</v>
      </c>
      <c r="BO10" s="256">
        <v>0.92</v>
      </c>
    </row>
    <row r="11" spans="1:67" ht="18.75" customHeight="1">
      <c r="A11" s="228" t="s">
        <v>534</v>
      </c>
      <c r="B11" s="229" t="s">
        <v>535</v>
      </c>
      <c r="C11" s="229" t="s">
        <v>536</v>
      </c>
      <c r="D11" s="230" t="s">
        <v>537</v>
      </c>
      <c r="E11" s="231" t="s">
        <v>448</v>
      </c>
      <c r="F11" s="276" t="s">
        <v>487</v>
      </c>
      <c r="G11" s="258"/>
      <c r="H11" s="259" t="s">
        <v>451</v>
      </c>
      <c r="I11" s="260">
        <v>56</v>
      </c>
      <c r="J11" s="260" t="s">
        <v>451</v>
      </c>
      <c r="K11" s="261" t="s">
        <v>451</v>
      </c>
      <c r="L11" s="262">
        <v>1930</v>
      </c>
      <c r="M11" s="238">
        <v>0.85</v>
      </c>
      <c r="N11" s="229">
        <v>151</v>
      </c>
      <c r="O11" s="272"/>
      <c r="P11" s="239">
        <v>7.8E-2</v>
      </c>
      <c r="Q11" s="229">
        <v>73</v>
      </c>
      <c r="R11" s="240">
        <v>78000</v>
      </c>
      <c r="S11" s="241" t="s">
        <v>488</v>
      </c>
      <c r="T11" s="242">
        <v>0.48299999999999998</v>
      </c>
      <c r="U11" s="243">
        <v>49316</v>
      </c>
      <c r="V11" s="244">
        <v>0.63</v>
      </c>
      <c r="W11" s="243">
        <v>28684</v>
      </c>
      <c r="X11" s="241" t="s">
        <v>538</v>
      </c>
      <c r="Y11" s="241" t="s">
        <v>490</v>
      </c>
      <c r="Z11" s="263"/>
      <c r="AA11" s="264"/>
      <c r="AB11" s="241">
        <v>630</v>
      </c>
      <c r="AC11" s="241">
        <v>710</v>
      </c>
      <c r="AD11" s="241">
        <v>590</v>
      </c>
      <c r="AE11" s="241">
        <v>690</v>
      </c>
      <c r="AF11" s="241">
        <v>28</v>
      </c>
      <c r="AG11" s="241">
        <v>31</v>
      </c>
      <c r="AH11" s="241">
        <v>27</v>
      </c>
      <c r="AI11" s="241" t="s">
        <v>539</v>
      </c>
      <c r="AJ11" s="241">
        <v>25</v>
      </c>
      <c r="AK11" s="241" t="s">
        <v>540</v>
      </c>
      <c r="AL11" s="242">
        <v>0.58199999999999996</v>
      </c>
      <c r="AM11" s="195"/>
      <c r="AN11" s="195"/>
      <c r="AO11" s="195"/>
      <c r="AP11" s="241" t="s">
        <v>471</v>
      </c>
      <c r="AQ11" s="241" t="s">
        <v>460</v>
      </c>
      <c r="AR11" s="241" t="s">
        <v>472</v>
      </c>
      <c r="AS11" s="247">
        <v>44501</v>
      </c>
      <c r="AT11" s="195"/>
      <c r="AU11" s="247">
        <v>44501</v>
      </c>
      <c r="AV11" s="195"/>
      <c r="AW11" s="247">
        <v>44197</v>
      </c>
      <c r="AX11" s="242">
        <v>0.66700000000000004</v>
      </c>
      <c r="AY11" s="241">
        <v>100</v>
      </c>
      <c r="AZ11" s="195"/>
      <c r="BA11" s="241">
        <v>7</v>
      </c>
      <c r="BB11" s="195"/>
      <c r="BC11" s="195"/>
      <c r="BD11" s="265"/>
      <c r="BE11" s="266" t="s">
        <v>126</v>
      </c>
      <c r="BF11" s="267" t="s">
        <v>126</v>
      </c>
      <c r="BG11" s="267" t="s">
        <v>126</v>
      </c>
      <c r="BH11" s="268" t="s">
        <v>126</v>
      </c>
      <c r="BI11" s="252"/>
      <c r="BJ11" s="195"/>
      <c r="BK11" s="195"/>
      <c r="BL11" s="270"/>
      <c r="BM11" s="255">
        <v>0.82</v>
      </c>
      <c r="BN11" s="270"/>
      <c r="BO11" s="256">
        <v>0.74</v>
      </c>
    </row>
    <row r="12" spans="1:67" ht="18.75" customHeight="1">
      <c r="A12" s="228" t="s">
        <v>541</v>
      </c>
      <c r="B12" s="229" t="s">
        <v>542</v>
      </c>
      <c r="C12" s="229" t="s">
        <v>543</v>
      </c>
      <c r="D12" s="230" t="s">
        <v>537</v>
      </c>
      <c r="E12" s="231" t="s">
        <v>448</v>
      </c>
      <c r="F12" s="232" t="s">
        <v>449</v>
      </c>
      <c r="G12" s="258"/>
      <c r="H12" s="259" t="s">
        <v>451</v>
      </c>
      <c r="I12" s="260">
        <v>25</v>
      </c>
      <c r="J12" s="260" t="s">
        <v>451</v>
      </c>
      <c r="K12" s="261" t="s">
        <v>451</v>
      </c>
      <c r="L12" s="262">
        <v>2604</v>
      </c>
      <c r="M12" s="238">
        <v>1</v>
      </c>
      <c r="N12" s="229">
        <v>238</v>
      </c>
      <c r="O12" s="272"/>
      <c r="P12" s="239">
        <v>9.0999999999999998E-2</v>
      </c>
      <c r="Q12" s="229">
        <v>27</v>
      </c>
      <c r="R12" s="240">
        <v>78800</v>
      </c>
      <c r="S12" s="241" t="s">
        <v>488</v>
      </c>
      <c r="T12" s="242">
        <v>0.113</v>
      </c>
      <c r="U12" s="243">
        <v>61710</v>
      </c>
      <c r="V12" s="244">
        <v>0.78</v>
      </c>
      <c r="W12" s="243">
        <v>17090</v>
      </c>
      <c r="X12" s="241" t="s">
        <v>544</v>
      </c>
      <c r="Y12" s="241" t="s">
        <v>490</v>
      </c>
      <c r="Z12" s="263"/>
      <c r="AA12" s="264"/>
      <c r="AB12" s="241">
        <v>660</v>
      </c>
      <c r="AC12" s="241">
        <v>760</v>
      </c>
      <c r="AD12" s="241">
        <v>650</v>
      </c>
      <c r="AE12" s="241">
        <v>740</v>
      </c>
      <c r="AF12" s="241">
        <v>30</v>
      </c>
      <c r="AG12" s="241">
        <v>33</v>
      </c>
      <c r="AH12" s="241">
        <v>32</v>
      </c>
      <c r="AI12" s="241">
        <v>35</v>
      </c>
      <c r="AJ12" s="241">
        <v>27</v>
      </c>
      <c r="AK12" s="241">
        <v>32</v>
      </c>
      <c r="AL12" s="242">
        <v>0.13700000000000001</v>
      </c>
      <c r="AM12" s="195"/>
      <c r="AN12" s="195"/>
      <c r="AO12" s="195"/>
      <c r="AP12" s="241" t="s">
        <v>491</v>
      </c>
      <c r="AQ12" s="241" t="s">
        <v>460</v>
      </c>
      <c r="AR12" s="241" t="s">
        <v>472</v>
      </c>
      <c r="AS12" s="247">
        <v>44501</v>
      </c>
      <c r="AT12" s="195"/>
      <c r="AU12" s="195"/>
      <c r="AV12" s="195"/>
      <c r="AW12" s="247">
        <v>44197</v>
      </c>
      <c r="AX12" s="242">
        <v>0.309</v>
      </c>
      <c r="AY12" s="241">
        <v>100</v>
      </c>
      <c r="AZ12" s="195"/>
      <c r="BA12" s="241">
        <v>7</v>
      </c>
      <c r="BB12" s="195"/>
      <c r="BC12" s="195"/>
      <c r="BD12" s="265"/>
      <c r="BE12" s="266" t="s">
        <v>126</v>
      </c>
      <c r="BF12" s="267" t="s">
        <v>126</v>
      </c>
      <c r="BG12" s="267" t="s">
        <v>126</v>
      </c>
      <c r="BH12" s="268" t="s">
        <v>126</v>
      </c>
      <c r="BI12" s="252"/>
      <c r="BJ12" s="195"/>
      <c r="BK12" s="195"/>
      <c r="BL12" s="255">
        <v>0.96</v>
      </c>
      <c r="BM12" s="255">
        <v>0.95</v>
      </c>
      <c r="BN12" s="255">
        <v>0.95</v>
      </c>
      <c r="BO12" s="256">
        <v>0.93</v>
      </c>
    </row>
    <row r="13" spans="1:67" ht="18.75" customHeight="1">
      <c r="A13" s="228" t="s">
        <v>545</v>
      </c>
      <c r="B13" s="229" t="s">
        <v>546</v>
      </c>
      <c r="C13" s="229" t="s">
        <v>547</v>
      </c>
      <c r="D13" s="230" t="s">
        <v>548</v>
      </c>
      <c r="E13" s="231" t="s">
        <v>448</v>
      </c>
      <c r="F13" s="276" t="s">
        <v>487</v>
      </c>
      <c r="G13" s="258"/>
      <c r="H13" s="259" t="s">
        <v>451</v>
      </c>
      <c r="I13" s="260">
        <v>22</v>
      </c>
      <c r="J13" s="260" t="s">
        <v>451</v>
      </c>
      <c r="K13" s="261" t="s">
        <v>451</v>
      </c>
      <c r="L13" s="262">
        <v>1787</v>
      </c>
      <c r="M13" s="238">
        <v>1</v>
      </c>
      <c r="N13" s="229">
        <v>132</v>
      </c>
      <c r="O13" s="272"/>
      <c r="P13" s="239">
        <v>7.3999999999999996E-2</v>
      </c>
      <c r="Q13" s="229">
        <v>73</v>
      </c>
      <c r="R13" s="240">
        <v>78500</v>
      </c>
      <c r="S13" s="241" t="s">
        <v>488</v>
      </c>
      <c r="T13" s="242">
        <v>0.55300000000000005</v>
      </c>
      <c r="U13" s="243">
        <v>56061</v>
      </c>
      <c r="V13" s="244">
        <v>0.71</v>
      </c>
      <c r="W13" s="243">
        <v>22439</v>
      </c>
      <c r="X13" s="241" t="s">
        <v>549</v>
      </c>
      <c r="Y13" s="241" t="s">
        <v>490</v>
      </c>
      <c r="Z13" s="263"/>
      <c r="AA13" s="264"/>
      <c r="AB13" s="241">
        <v>640</v>
      </c>
      <c r="AC13" s="241">
        <v>730</v>
      </c>
      <c r="AD13" s="241">
        <v>630</v>
      </c>
      <c r="AE13" s="241">
        <v>720</v>
      </c>
      <c r="AF13" s="241">
        <v>29</v>
      </c>
      <c r="AG13" s="241">
        <v>32</v>
      </c>
      <c r="AH13" s="241">
        <v>28</v>
      </c>
      <c r="AI13" s="241" t="s">
        <v>550</v>
      </c>
      <c r="AJ13" s="241">
        <v>27</v>
      </c>
      <c r="AK13" s="241" t="s">
        <v>457</v>
      </c>
      <c r="AL13" s="242">
        <v>0.219</v>
      </c>
      <c r="AM13" s="195"/>
      <c r="AN13" s="195"/>
      <c r="AO13" s="195"/>
      <c r="AP13" s="241" t="s">
        <v>471</v>
      </c>
      <c r="AQ13" s="241" t="s">
        <v>460</v>
      </c>
      <c r="AR13" s="241" t="s">
        <v>471</v>
      </c>
      <c r="AS13" s="247">
        <v>44515</v>
      </c>
      <c r="AT13" s="247">
        <v>44197</v>
      </c>
      <c r="AU13" s="195"/>
      <c r="AV13" s="195"/>
      <c r="AW13" s="247">
        <v>44197</v>
      </c>
      <c r="AX13" s="242">
        <v>0.48399999999999999</v>
      </c>
      <c r="AY13" s="195"/>
      <c r="AZ13" s="241" t="s">
        <v>551</v>
      </c>
      <c r="BA13" s="195"/>
      <c r="BB13" s="195"/>
      <c r="BC13" s="195"/>
      <c r="BD13" s="265"/>
      <c r="BE13" s="266" t="s">
        <v>126</v>
      </c>
      <c r="BF13" s="278" t="s">
        <v>166</v>
      </c>
      <c r="BG13" s="267" t="s">
        <v>126</v>
      </c>
      <c r="BH13" s="268" t="s">
        <v>126</v>
      </c>
      <c r="BI13" s="252"/>
      <c r="BJ13" s="195"/>
      <c r="BK13" s="195"/>
      <c r="BL13" s="255">
        <v>0.94</v>
      </c>
      <c r="BM13" s="255">
        <v>0.95</v>
      </c>
      <c r="BN13" s="255">
        <v>0.96</v>
      </c>
      <c r="BO13" s="256">
        <v>0.92</v>
      </c>
    </row>
    <row r="14" spans="1:67" ht="18.75" customHeight="1">
      <c r="A14" s="228" t="s">
        <v>552</v>
      </c>
      <c r="B14" s="229" t="s">
        <v>553</v>
      </c>
      <c r="C14" s="229" t="s">
        <v>554</v>
      </c>
      <c r="D14" s="230" t="s">
        <v>519</v>
      </c>
      <c r="E14" s="231" t="s">
        <v>448</v>
      </c>
      <c r="F14" s="271" t="s">
        <v>477</v>
      </c>
      <c r="G14" s="233" t="s">
        <v>555</v>
      </c>
      <c r="H14" s="259">
        <v>78</v>
      </c>
      <c r="I14" s="260" t="s">
        <v>451</v>
      </c>
      <c r="J14" s="260">
        <v>116</v>
      </c>
      <c r="K14" s="261">
        <v>62</v>
      </c>
      <c r="L14" s="262">
        <v>14316</v>
      </c>
      <c r="M14" s="238">
        <v>0.84</v>
      </c>
      <c r="N14" s="229">
        <v>484</v>
      </c>
      <c r="O14" s="229">
        <v>55</v>
      </c>
      <c r="P14" s="239">
        <v>3.4000000000000002E-2</v>
      </c>
      <c r="Q14" s="229">
        <v>380</v>
      </c>
      <c r="R14" s="240">
        <v>66000</v>
      </c>
      <c r="S14" s="241" t="s">
        <v>452</v>
      </c>
      <c r="T14" s="242">
        <v>0.78500000000000003</v>
      </c>
      <c r="U14" s="243">
        <v>14913</v>
      </c>
      <c r="V14" s="244">
        <v>0.23</v>
      </c>
      <c r="W14" s="243">
        <v>51087</v>
      </c>
      <c r="X14" s="241" t="s">
        <v>556</v>
      </c>
      <c r="Y14" s="243">
        <v>22000</v>
      </c>
      <c r="Z14" s="245" t="s">
        <v>557</v>
      </c>
      <c r="AA14" s="246" t="s">
        <v>456</v>
      </c>
      <c r="AB14" s="241">
        <v>600</v>
      </c>
      <c r="AC14" s="241">
        <v>680</v>
      </c>
      <c r="AD14" s="241">
        <v>590</v>
      </c>
      <c r="AE14" s="241">
        <v>680</v>
      </c>
      <c r="AF14" s="241">
        <v>26</v>
      </c>
      <c r="AG14" s="241">
        <v>31</v>
      </c>
      <c r="AH14" s="241">
        <v>25</v>
      </c>
      <c r="AI14" s="241">
        <v>32</v>
      </c>
      <c r="AJ14" s="241">
        <v>25</v>
      </c>
      <c r="AK14" s="241">
        <v>29</v>
      </c>
      <c r="AL14" s="242">
        <v>0.38900000000000001</v>
      </c>
      <c r="AM14" s="195"/>
      <c r="AN14" s="195"/>
      <c r="AO14" s="195"/>
      <c r="AP14" s="241" t="s">
        <v>491</v>
      </c>
      <c r="AQ14" s="241" t="s">
        <v>460</v>
      </c>
      <c r="AR14" s="241" t="s">
        <v>471</v>
      </c>
      <c r="AS14" s="195"/>
      <c r="AT14" s="195"/>
      <c r="AU14" s="247">
        <v>44501</v>
      </c>
      <c r="AV14" s="195"/>
      <c r="AW14" s="247">
        <v>44228</v>
      </c>
      <c r="AX14" s="195"/>
      <c r="AY14" s="241">
        <v>76</v>
      </c>
      <c r="AZ14" s="195"/>
      <c r="BA14" s="241">
        <v>6</v>
      </c>
      <c r="BB14" s="195"/>
      <c r="BC14" s="195"/>
      <c r="BD14" s="265"/>
      <c r="BE14" s="266" t="s">
        <v>126</v>
      </c>
      <c r="BF14" s="267" t="s">
        <v>126</v>
      </c>
      <c r="BG14" s="267" t="s">
        <v>126</v>
      </c>
      <c r="BH14" s="280" t="s">
        <v>166</v>
      </c>
      <c r="BI14" s="269" t="s">
        <v>166</v>
      </c>
      <c r="BJ14" s="195"/>
      <c r="BK14" s="195"/>
      <c r="BL14" s="255">
        <v>0.89</v>
      </c>
      <c r="BM14" s="255">
        <v>0.9</v>
      </c>
      <c r="BN14" s="255">
        <v>0.73</v>
      </c>
      <c r="BO14" s="256" t="s">
        <v>124</v>
      </c>
    </row>
    <row r="15" spans="1:67" ht="18.75" customHeight="1">
      <c r="A15" s="228" t="s">
        <v>558</v>
      </c>
      <c r="B15" s="229" t="s">
        <v>559</v>
      </c>
      <c r="C15" s="229" t="s">
        <v>559</v>
      </c>
      <c r="D15" s="230" t="s">
        <v>560</v>
      </c>
      <c r="E15" s="231" t="s">
        <v>448</v>
      </c>
      <c r="F15" s="276" t="s">
        <v>487</v>
      </c>
      <c r="G15" s="258"/>
      <c r="H15" s="259" t="s">
        <v>451</v>
      </c>
      <c r="I15" s="260">
        <v>68</v>
      </c>
      <c r="J15" s="260" t="s">
        <v>451</v>
      </c>
      <c r="K15" s="261" t="s">
        <v>451</v>
      </c>
      <c r="L15" s="262">
        <v>1402</v>
      </c>
      <c r="M15" s="238">
        <v>1</v>
      </c>
      <c r="N15" s="229">
        <v>205</v>
      </c>
      <c r="O15" s="229">
        <v>44</v>
      </c>
      <c r="P15" s="239">
        <v>0.14599999999999999</v>
      </c>
      <c r="Q15" s="229">
        <v>199</v>
      </c>
      <c r="R15" s="240">
        <v>67100</v>
      </c>
      <c r="S15" s="241" t="s">
        <v>452</v>
      </c>
      <c r="T15" s="242">
        <v>0.97099999999999997</v>
      </c>
      <c r="U15" s="243">
        <v>27707</v>
      </c>
      <c r="V15" s="244">
        <v>0.41</v>
      </c>
      <c r="W15" s="243">
        <v>39393</v>
      </c>
      <c r="X15" s="241" t="s">
        <v>561</v>
      </c>
      <c r="Y15" s="241" t="s">
        <v>499</v>
      </c>
      <c r="Z15" s="245" t="s">
        <v>462</v>
      </c>
      <c r="AA15" s="246" t="s">
        <v>456</v>
      </c>
      <c r="AB15" s="241">
        <v>560</v>
      </c>
      <c r="AC15" s="241">
        <v>660</v>
      </c>
      <c r="AD15" s="241">
        <v>550</v>
      </c>
      <c r="AE15" s="241">
        <v>710</v>
      </c>
      <c r="AF15" s="241">
        <v>24</v>
      </c>
      <c r="AG15" s="241">
        <v>30</v>
      </c>
      <c r="AH15" s="241">
        <v>23</v>
      </c>
      <c r="AI15" s="241">
        <v>30</v>
      </c>
      <c r="AJ15" s="241">
        <v>23</v>
      </c>
      <c r="AK15" s="241">
        <v>28</v>
      </c>
      <c r="AL15" s="242">
        <v>0.54</v>
      </c>
      <c r="AM15" s="277">
        <v>1290</v>
      </c>
      <c r="AN15" s="242">
        <v>0.40200000000000002</v>
      </c>
      <c r="AO15" s="242">
        <v>0.1</v>
      </c>
      <c r="AP15" s="241" t="s">
        <v>471</v>
      </c>
      <c r="AQ15" s="241" t="s">
        <v>460</v>
      </c>
      <c r="AR15" s="241" t="s">
        <v>471</v>
      </c>
      <c r="AS15" s="247">
        <v>44501</v>
      </c>
      <c r="AT15" s="247">
        <v>44211</v>
      </c>
      <c r="AU15" s="247">
        <v>44531</v>
      </c>
      <c r="AV15" s="247">
        <v>44211</v>
      </c>
      <c r="AW15" s="241" t="s">
        <v>501</v>
      </c>
      <c r="AX15" s="242">
        <v>0.2</v>
      </c>
      <c r="AY15" s="241">
        <v>80</v>
      </c>
      <c r="AZ15" s="195"/>
      <c r="BA15" s="241">
        <v>6.5</v>
      </c>
      <c r="BB15" s="195"/>
      <c r="BC15" s="195"/>
      <c r="BD15" s="265"/>
      <c r="BE15" s="266" t="s">
        <v>126</v>
      </c>
      <c r="BF15" s="278" t="s">
        <v>166</v>
      </c>
      <c r="BG15" s="267" t="s">
        <v>126</v>
      </c>
      <c r="BH15" s="280" t="s">
        <v>166</v>
      </c>
      <c r="BI15" s="252"/>
      <c r="BJ15" s="253" t="s">
        <v>166</v>
      </c>
      <c r="BK15" s="254" t="s">
        <v>462</v>
      </c>
      <c r="BL15" s="255">
        <v>0.91</v>
      </c>
      <c r="BM15" s="255">
        <v>0.85</v>
      </c>
      <c r="BN15" s="255">
        <v>0.89</v>
      </c>
      <c r="BO15" s="256">
        <v>0.86</v>
      </c>
    </row>
    <row r="16" spans="1:67" ht="18.75" customHeight="1">
      <c r="A16" s="228" t="s">
        <v>562</v>
      </c>
      <c r="B16" s="229" t="s">
        <v>563</v>
      </c>
      <c r="C16" s="229" t="s">
        <v>563</v>
      </c>
      <c r="D16" s="230" t="s">
        <v>564</v>
      </c>
      <c r="E16" s="231" t="s">
        <v>448</v>
      </c>
      <c r="F16" s="276" t="s">
        <v>487</v>
      </c>
      <c r="G16" s="258"/>
      <c r="H16" s="259" t="s">
        <v>451</v>
      </c>
      <c r="I16" s="260">
        <v>95</v>
      </c>
      <c r="J16" s="260" t="s">
        <v>451</v>
      </c>
      <c r="K16" s="261" t="s">
        <v>451</v>
      </c>
      <c r="L16" s="237">
        <v>775</v>
      </c>
      <c r="M16" s="238">
        <v>0.91</v>
      </c>
      <c r="N16" s="229">
        <v>127</v>
      </c>
      <c r="O16" s="229">
        <v>27</v>
      </c>
      <c r="P16" s="239">
        <v>0.16400000000000001</v>
      </c>
      <c r="Q16" s="229">
        <v>94</v>
      </c>
      <c r="R16" s="240">
        <v>77000</v>
      </c>
      <c r="S16" s="241" t="s">
        <v>452</v>
      </c>
      <c r="T16" s="242">
        <v>0.74</v>
      </c>
      <c r="U16" s="243">
        <v>48264</v>
      </c>
      <c r="V16" s="244">
        <v>0.63</v>
      </c>
      <c r="W16" s="243">
        <v>28736</v>
      </c>
      <c r="X16" s="241" t="s">
        <v>565</v>
      </c>
      <c r="Y16" s="241" t="s">
        <v>462</v>
      </c>
      <c r="Z16" s="245" t="s">
        <v>462</v>
      </c>
      <c r="AA16" s="246" t="s">
        <v>456</v>
      </c>
      <c r="AB16" s="241">
        <v>620</v>
      </c>
      <c r="AC16" s="241">
        <v>710</v>
      </c>
      <c r="AD16" s="241">
        <v>590</v>
      </c>
      <c r="AE16" s="241">
        <v>680</v>
      </c>
      <c r="AF16" s="241">
        <v>27</v>
      </c>
      <c r="AG16" s="241">
        <v>31</v>
      </c>
      <c r="AH16" s="241">
        <v>26</v>
      </c>
      <c r="AI16" s="241" t="s">
        <v>539</v>
      </c>
      <c r="AJ16" s="241">
        <v>25</v>
      </c>
      <c r="AK16" s="241" t="s">
        <v>523</v>
      </c>
      <c r="AL16" s="242">
        <v>0.56599999999999995</v>
      </c>
      <c r="AM16" s="195"/>
      <c r="AN16" s="195"/>
      <c r="AO16" s="195"/>
      <c r="AP16" s="241" t="s">
        <v>471</v>
      </c>
      <c r="AQ16" s="241" t="s">
        <v>460</v>
      </c>
      <c r="AR16" s="241" t="s">
        <v>471</v>
      </c>
      <c r="AS16" s="247">
        <v>44515</v>
      </c>
      <c r="AT16" s="247">
        <v>44211</v>
      </c>
      <c r="AU16" s="247">
        <v>44531</v>
      </c>
      <c r="AV16" s="195"/>
      <c r="AW16" s="247">
        <v>44211</v>
      </c>
      <c r="AX16" s="242">
        <v>0.53300000000000003</v>
      </c>
      <c r="AY16" s="241" t="s">
        <v>566</v>
      </c>
      <c r="AZ16" s="241" t="s">
        <v>524</v>
      </c>
      <c r="BA16" s="195"/>
      <c r="BB16" s="195"/>
      <c r="BC16" s="195"/>
      <c r="BD16" s="265"/>
      <c r="BE16" s="273" t="s">
        <v>462</v>
      </c>
      <c r="BF16" s="274" t="s">
        <v>462</v>
      </c>
      <c r="BG16" s="274" t="s">
        <v>462</v>
      </c>
      <c r="BH16" s="275" t="s">
        <v>462</v>
      </c>
      <c r="BI16" s="252"/>
      <c r="BJ16" s="253" t="s">
        <v>166</v>
      </c>
      <c r="BK16" s="254" t="s">
        <v>462</v>
      </c>
      <c r="BL16" s="255">
        <v>0.88</v>
      </c>
      <c r="BM16" s="255">
        <v>0.78</v>
      </c>
      <c r="BN16" s="255">
        <v>0.67</v>
      </c>
      <c r="BO16" s="256">
        <v>0.67</v>
      </c>
    </row>
    <row r="17" spans="1:67" ht="18.75" customHeight="1">
      <c r="A17" s="228" t="s">
        <v>567</v>
      </c>
      <c r="B17" s="229" t="s">
        <v>568</v>
      </c>
      <c r="C17" s="229" t="s">
        <v>569</v>
      </c>
      <c r="D17" s="230" t="s">
        <v>466</v>
      </c>
      <c r="E17" s="231" t="s">
        <v>448</v>
      </c>
      <c r="F17" s="257" t="s">
        <v>467</v>
      </c>
      <c r="G17" s="258"/>
      <c r="H17" s="259" t="s">
        <v>451</v>
      </c>
      <c r="I17" s="260" t="s">
        <v>451</v>
      </c>
      <c r="J17" s="283"/>
      <c r="K17" s="261">
        <v>62</v>
      </c>
      <c r="L17" s="262">
        <v>4272</v>
      </c>
      <c r="M17" s="238">
        <v>0.77</v>
      </c>
      <c r="N17" s="229">
        <v>578</v>
      </c>
      <c r="O17" s="229">
        <v>71</v>
      </c>
      <c r="P17" s="239">
        <v>0.13500000000000001</v>
      </c>
      <c r="Q17" s="229">
        <v>127</v>
      </c>
      <c r="R17" s="240">
        <v>73700</v>
      </c>
      <c r="S17" s="241" t="s">
        <v>497</v>
      </c>
      <c r="T17" s="242">
        <v>0.22</v>
      </c>
      <c r="U17" s="243">
        <v>21682</v>
      </c>
      <c r="V17" s="244">
        <v>0.28999999999999998</v>
      </c>
      <c r="W17" s="243">
        <v>52018</v>
      </c>
      <c r="X17" s="241" t="s">
        <v>570</v>
      </c>
      <c r="Y17" s="241" t="s">
        <v>499</v>
      </c>
      <c r="Z17" s="245" t="s">
        <v>462</v>
      </c>
      <c r="AA17" s="246" t="s">
        <v>456</v>
      </c>
      <c r="AB17" s="241">
        <v>590</v>
      </c>
      <c r="AC17" s="241">
        <v>670</v>
      </c>
      <c r="AD17" s="241">
        <v>620</v>
      </c>
      <c r="AE17" s="241">
        <v>710</v>
      </c>
      <c r="AF17" s="241">
        <v>27</v>
      </c>
      <c r="AG17" s="241">
        <v>31</v>
      </c>
      <c r="AH17" s="241">
        <v>24</v>
      </c>
      <c r="AI17" s="241" t="s">
        <v>540</v>
      </c>
      <c r="AJ17" s="241">
        <v>26</v>
      </c>
      <c r="AK17" s="241" t="s">
        <v>522</v>
      </c>
      <c r="AL17" s="242">
        <v>0.442</v>
      </c>
      <c r="AM17" s="277">
        <v>1596</v>
      </c>
      <c r="AN17" s="242">
        <v>0.48599999999999999</v>
      </c>
      <c r="AO17" s="242">
        <v>0.19500000000000001</v>
      </c>
      <c r="AP17" s="241" t="s">
        <v>491</v>
      </c>
      <c r="AQ17" s="241" t="s">
        <v>460</v>
      </c>
      <c r="AR17" s="241" t="s">
        <v>471</v>
      </c>
      <c r="AS17" s="247">
        <v>44515</v>
      </c>
      <c r="AT17" s="195"/>
      <c r="AU17" s="195"/>
      <c r="AV17" s="247">
        <v>44515</v>
      </c>
      <c r="AW17" s="247">
        <v>44203</v>
      </c>
      <c r="AX17" s="242">
        <v>0.65800000000000003</v>
      </c>
      <c r="AY17" s="241">
        <v>90</v>
      </c>
      <c r="AZ17" s="241" t="s">
        <v>571</v>
      </c>
      <c r="BA17" s="241">
        <v>7</v>
      </c>
      <c r="BB17" s="195"/>
      <c r="BC17" s="195"/>
      <c r="BD17" s="265"/>
      <c r="BE17" s="266" t="s">
        <v>126</v>
      </c>
      <c r="BF17" s="267" t="s">
        <v>126</v>
      </c>
      <c r="BG17" s="267" t="s">
        <v>126</v>
      </c>
      <c r="BH17" s="268" t="s">
        <v>126</v>
      </c>
      <c r="BI17" s="252"/>
      <c r="BJ17" s="195"/>
      <c r="BK17" s="195"/>
      <c r="BL17" s="255">
        <v>0.92</v>
      </c>
      <c r="BM17" s="255">
        <v>0.92</v>
      </c>
      <c r="BN17" s="255">
        <v>0.9</v>
      </c>
      <c r="BO17" s="256">
        <v>0.91</v>
      </c>
    </row>
    <row r="18" spans="1:67" ht="18.75" customHeight="1">
      <c r="A18" s="228" t="s">
        <v>572</v>
      </c>
      <c r="B18" s="229" t="s">
        <v>573</v>
      </c>
      <c r="C18" s="229" t="s">
        <v>573</v>
      </c>
      <c r="D18" s="230" t="s">
        <v>574</v>
      </c>
      <c r="E18" s="231" t="s">
        <v>448</v>
      </c>
      <c r="F18" s="276" t="s">
        <v>487</v>
      </c>
      <c r="G18" s="258"/>
      <c r="H18" s="259" t="s">
        <v>451</v>
      </c>
      <c r="I18" s="260">
        <v>61</v>
      </c>
      <c r="J18" s="260" t="s">
        <v>451</v>
      </c>
      <c r="K18" s="261" t="s">
        <v>451</v>
      </c>
      <c r="L18" s="262">
        <v>1670</v>
      </c>
      <c r="M18" s="238">
        <v>1</v>
      </c>
      <c r="N18" s="229">
        <v>122</v>
      </c>
      <c r="O18" s="229">
        <v>76</v>
      </c>
      <c r="P18" s="239">
        <v>7.2999999999999995E-2</v>
      </c>
      <c r="Q18" s="229">
        <v>120</v>
      </c>
      <c r="R18" s="240">
        <v>42300</v>
      </c>
      <c r="S18" s="241" t="s">
        <v>488</v>
      </c>
      <c r="T18" s="242">
        <v>0.98399999999999999</v>
      </c>
      <c r="U18" s="243">
        <v>41388</v>
      </c>
      <c r="V18" s="244">
        <v>0.98</v>
      </c>
      <c r="W18" s="243">
        <v>912</v>
      </c>
      <c r="X18" s="241" t="s">
        <v>575</v>
      </c>
      <c r="Y18" s="241" t="s">
        <v>490</v>
      </c>
      <c r="Z18" s="263"/>
      <c r="AA18" s="264"/>
      <c r="AB18" s="241">
        <v>480</v>
      </c>
      <c r="AC18" s="241">
        <v>590</v>
      </c>
      <c r="AD18" s="241">
        <v>490</v>
      </c>
      <c r="AE18" s="241">
        <v>610</v>
      </c>
      <c r="AF18" s="241">
        <v>22</v>
      </c>
      <c r="AG18" s="241">
        <v>27</v>
      </c>
      <c r="AH18" s="241">
        <v>21</v>
      </c>
      <c r="AI18" s="241">
        <v>27</v>
      </c>
      <c r="AJ18" s="241">
        <v>20</v>
      </c>
      <c r="AK18" s="241">
        <v>25</v>
      </c>
      <c r="AL18" s="242">
        <v>0.35099999999999998</v>
      </c>
      <c r="AM18" s="241">
        <v>514</v>
      </c>
      <c r="AN18" s="242">
        <v>5.6000000000000001E-2</v>
      </c>
      <c r="AO18" s="242">
        <v>0.82799999999999996</v>
      </c>
      <c r="AP18" s="241" t="s">
        <v>491</v>
      </c>
      <c r="AQ18" s="241" t="s">
        <v>460</v>
      </c>
      <c r="AR18" s="241" t="s">
        <v>471</v>
      </c>
      <c r="AS18" s="195"/>
      <c r="AT18" s="195"/>
      <c r="AU18" s="195"/>
      <c r="AV18" s="195"/>
      <c r="AW18" s="247">
        <v>44316</v>
      </c>
      <c r="AX18" s="195"/>
      <c r="AY18" s="241">
        <v>68</v>
      </c>
      <c r="AZ18" s="195"/>
      <c r="BA18" s="241">
        <v>6</v>
      </c>
      <c r="BB18" s="195"/>
      <c r="BC18" s="195"/>
      <c r="BD18" s="265"/>
      <c r="BE18" s="266" t="s">
        <v>126</v>
      </c>
      <c r="BF18" s="267" t="s">
        <v>126</v>
      </c>
      <c r="BG18" s="267" t="s">
        <v>126</v>
      </c>
      <c r="BH18" s="268" t="s">
        <v>126</v>
      </c>
      <c r="BI18" s="252"/>
      <c r="BJ18" s="195"/>
      <c r="BK18" s="195"/>
      <c r="BL18" s="255">
        <v>0.97</v>
      </c>
      <c r="BM18" s="255">
        <v>0.8</v>
      </c>
      <c r="BN18" s="255">
        <v>0.96</v>
      </c>
      <c r="BO18" s="256">
        <v>0.66</v>
      </c>
    </row>
    <row r="19" spans="1:67" ht="18.75" customHeight="1">
      <c r="A19" s="228" t="s">
        <v>576</v>
      </c>
      <c r="B19" s="229" t="s">
        <v>577</v>
      </c>
      <c r="C19" s="229" t="s">
        <v>578</v>
      </c>
      <c r="D19" s="230" t="s">
        <v>579</v>
      </c>
      <c r="E19" s="281" t="s">
        <v>507</v>
      </c>
      <c r="F19" s="271" t="s">
        <v>477</v>
      </c>
      <c r="G19" s="258"/>
      <c r="H19" s="259" t="s">
        <v>468</v>
      </c>
      <c r="I19" s="260" t="s">
        <v>451</v>
      </c>
      <c r="J19" s="260">
        <v>146</v>
      </c>
      <c r="K19" s="261">
        <v>172</v>
      </c>
      <c r="L19" s="262">
        <v>20767</v>
      </c>
      <c r="M19" s="238">
        <v>0.86</v>
      </c>
      <c r="N19" s="229">
        <v>498</v>
      </c>
      <c r="O19" s="272"/>
      <c r="P19" s="239">
        <v>2.4E-2</v>
      </c>
      <c r="Q19" s="229">
        <v>38</v>
      </c>
      <c r="R19" s="240">
        <v>42700</v>
      </c>
      <c r="S19" s="241" t="s">
        <v>452</v>
      </c>
      <c r="T19" s="242">
        <v>7.5999999999999998E-2</v>
      </c>
      <c r="U19" s="243">
        <v>7786</v>
      </c>
      <c r="V19" s="244">
        <v>0.18</v>
      </c>
      <c r="W19" s="243">
        <v>34914</v>
      </c>
      <c r="X19" s="241" t="s">
        <v>580</v>
      </c>
      <c r="Y19" s="241" t="s">
        <v>581</v>
      </c>
      <c r="Z19" s="245" t="s">
        <v>582</v>
      </c>
      <c r="AA19" s="246" t="s">
        <v>456</v>
      </c>
      <c r="AB19" s="241">
        <v>470</v>
      </c>
      <c r="AC19" s="241">
        <v>580</v>
      </c>
      <c r="AD19" s="241">
        <v>470</v>
      </c>
      <c r="AE19" s="241">
        <v>580</v>
      </c>
      <c r="AF19" s="241">
        <v>21</v>
      </c>
      <c r="AG19" s="241">
        <v>26</v>
      </c>
      <c r="AH19" s="241">
        <v>20</v>
      </c>
      <c r="AI19" s="241">
        <v>26</v>
      </c>
      <c r="AJ19" s="241">
        <v>19</v>
      </c>
      <c r="AK19" s="241">
        <v>26</v>
      </c>
      <c r="AL19" s="242">
        <v>0.84</v>
      </c>
      <c r="AM19" s="195"/>
      <c r="AN19" s="195"/>
      <c r="AO19" s="195"/>
      <c r="AP19" s="241" t="s">
        <v>471</v>
      </c>
      <c r="AQ19" s="241" t="s">
        <v>460</v>
      </c>
      <c r="AR19" s="241" t="s">
        <v>472</v>
      </c>
      <c r="AS19" s="195"/>
      <c r="AT19" s="195"/>
      <c r="AU19" s="195"/>
      <c r="AV19" s="247">
        <v>44331</v>
      </c>
      <c r="AW19" s="241" t="s">
        <v>501</v>
      </c>
      <c r="AX19" s="195"/>
      <c r="AY19" s="195"/>
      <c r="AZ19" s="241" t="s">
        <v>583</v>
      </c>
      <c r="BA19" s="195"/>
      <c r="BB19" s="195"/>
      <c r="BC19" s="195"/>
      <c r="BD19" s="265"/>
      <c r="BE19" s="273" t="s">
        <v>462</v>
      </c>
      <c r="BF19" s="274" t="s">
        <v>462</v>
      </c>
      <c r="BG19" s="274" t="s">
        <v>462</v>
      </c>
      <c r="BH19" s="275" t="s">
        <v>462</v>
      </c>
      <c r="BI19" s="269" t="s">
        <v>166</v>
      </c>
      <c r="BJ19" s="253" t="s">
        <v>166</v>
      </c>
      <c r="BK19" s="254" t="s">
        <v>462</v>
      </c>
      <c r="BL19" s="270"/>
      <c r="BM19" s="255">
        <v>0.8</v>
      </c>
      <c r="BN19" s="270"/>
      <c r="BO19" s="284"/>
    </row>
    <row r="20" spans="1:67" ht="18.75" customHeight="1">
      <c r="A20" s="228" t="s">
        <v>584</v>
      </c>
      <c r="B20" s="229" t="s">
        <v>585</v>
      </c>
      <c r="C20" s="229" t="s">
        <v>586</v>
      </c>
      <c r="D20" s="230" t="s">
        <v>466</v>
      </c>
      <c r="E20" s="231" t="s">
        <v>448</v>
      </c>
      <c r="F20" s="271" t="s">
        <v>477</v>
      </c>
      <c r="G20" s="233" t="s">
        <v>587</v>
      </c>
      <c r="H20" s="259">
        <v>38</v>
      </c>
      <c r="I20" s="260" t="s">
        <v>451</v>
      </c>
      <c r="J20" s="260" t="s">
        <v>451</v>
      </c>
      <c r="K20" s="261">
        <v>21</v>
      </c>
      <c r="L20" s="262">
        <v>9358</v>
      </c>
      <c r="M20" s="238">
        <v>0.67</v>
      </c>
      <c r="N20" s="229">
        <v>639</v>
      </c>
      <c r="O20" s="229">
        <v>65</v>
      </c>
      <c r="P20" s="239">
        <v>6.8000000000000005E-2</v>
      </c>
      <c r="Q20" s="272"/>
      <c r="R20" s="240">
        <v>77500</v>
      </c>
      <c r="S20" s="241" t="s">
        <v>515</v>
      </c>
      <c r="T20" s="195"/>
      <c r="U20" s="195"/>
      <c r="V20" s="195"/>
      <c r="W20" s="243">
        <v>77500</v>
      </c>
      <c r="X20" s="195"/>
      <c r="Y20" s="241" t="s">
        <v>490</v>
      </c>
      <c r="Z20" s="263"/>
      <c r="AA20" s="264"/>
      <c r="AB20" s="241">
        <v>660</v>
      </c>
      <c r="AC20" s="241">
        <v>760</v>
      </c>
      <c r="AD20" s="241">
        <v>660</v>
      </c>
      <c r="AE20" s="241">
        <v>730</v>
      </c>
      <c r="AF20" s="241">
        <v>31</v>
      </c>
      <c r="AG20" s="241">
        <v>33</v>
      </c>
      <c r="AH20" s="241">
        <v>31</v>
      </c>
      <c r="AI20" s="241">
        <v>35</v>
      </c>
      <c r="AJ20" s="241">
        <v>28</v>
      </c>
      <c r="AK20" s="241">
        <v>33</v>
      </c>
      <c r="AL20" s="242">
        <v>0.32400000000000001</v>
      </c>
      <c r="AM20" s="277">
        <v>3808</v>
      </c>
      <c r="AN20" s="242">
        <v>0.189</v>
      </c>
      <c r="AO20" s="242">
        <v>0.252</v>
      </c>
      <c r="AP20" s="241" t="s">
        <v>491</v>
      </c>
      <c r="AQ20" s="241" t="s">
        <v>460</v>
      </c>
      <c r="AR20" s="241" t="s">
        <v>472</v>
      </c>
      <c r="AS20" s="195"/>
      <c r="AT20" s="195"/>
      <c r="AU20" s="247">
        <v>44501</v>
      </c>
      <c r="AV20" s="195"/>
      <c r="AW20" s="247">
        <v>44197</v>
      </c>
      <c r="AX20" s="195"/>
      <c r="AY20" s="241">
        <v>100</v>
      </c>
      <c r="AZ20" s="195"/>
      <c r="BA20" s="241">
        <v>7.5</v>
      </c>
      <c r="BB20" s="195"/>
      <c r="BC20" s="195"/>
      <c r="BD20" s="265"/>
      <c r="BE20" s="266" t="s">
        <v>126</v>
      </c>
      <c r="BF20" s="267" t="s">
        <v>126</v>
      </c>
      <c r="BG20" s="267" t="s">
        <v>126</v>
      </c>
      <c r="BH20" s="268" t="s">
        <v>126</v>
      </c>
      <c r="BI20" s="252"/>
      <c r="BJ20" s="195"/>
      <c r="BK20" s="195"/>
      <c r="BL20" s="255">
        <v>0.93</v>
      </c>
      <c r="BM20" s="255">
        <v>0.95</v>
      </c>
      <c r="BN20" s="255">
        <v>0.85</v>
      </c>
      <c r="BO20" s="256">
        <v>0.93</v>
      </c>
    </row>
    <row r="21" spans="1:67" ht="18.75" customHeight="1">
      <c r="A21" s="228" t="s">
        <v>588</v>
      </c>
      <c r="B21" s="229" t="s">
        <v>589</v>
      </c>
      <c r="C21" s="229" t="s">
        <v>590</v>
      </c>
      <c r="D21" s="230" t="s">
        <v>466</v>
      </c>
      <c r="E21" s="231" t="s">
        <v>448</v>
      </c>
      <c r="F21" s="271" t="s">
        <v>477</v>
      </c>
      <c r="G21" s="258"/>
      <c r="H21" s="259">
        <v>42</v>
      </c>
      <c r="I21" s="260" t="s">
        <v>451</v>
      </c>
      <c r="J21" s="260">
        <v>48</v>
      </c>
      <c r="K21" s="261">
        <v>42</v>
      </c>
      <c r="L21" s="262">
        <v>18080</v>
      </c>
      <c r="M21" s="238">
        <v>0.54</v>
      </c>
      <c r="N21" s="229">
        <v>3853</v>
      </c>
      <c r="O21" s="229">
        <v>118</v>
      </c>
      <c r="P21" s="239">
        <v>0.21299999999999999</v>
      </c>
      <c r="Q21" s="229">
        <v>199</v>
      </c>
      <c r="R21" s="240">
        <v>77400</v>
      </c>
      <c r="S21" s="241" t="s">
        <v>497</v>
      </c>
      <c r="T21" s="242">
        <v>5.1999999999999998E-2</v>
      </c>
      <c r="U21" s="243">
        <v>34960</v>
      </c>
      <c r="V21" s="244">
        <v>0.45</v>
      </c>
      <c r="W21" s="243">
        <v>42440</v>
      </c>
      <c r="X21" s="241" t="s">
        <v>591</v>
      </c>
      <c r="Y21" s="241" t="s">
        <v>592</v>
      </c>
      <c r="Z21" s="245" t="s">
        <v>593</v>
      </c>
      <c r="AA21" s="246" t="s">
        <v>456</v>
      </c>
      <c r="AB21" s="241">
        <v>640</v>
      </c>
      <c r="AC21" s="241">
        <v>720</v>
      </c>
      <c r="AD21" s="241">
        <v>660</v>
      </c>
      <c r="AE21" s="241">
        <v>760</v>
      </c>
      <c r="AF21" s="241">
        <v>29</v>
      </c>
      <c r="AG21" s="241">
        <v>32</v>
      </c>
      <c r="AH21" s="241">
        <v>28</v>
      </c>
      <c r="AI21" s="241">
        <v>34</v>
      </c>
      <c r="AJ21" s="241">
        <v>27</v>
      </c>
      <c r="AK21" s="241">
        <v>32</v>
      </c>
      <c r="AL21" s="242">
        <v>0.22</v>
      </c>
      <c r="AM21" s="277">
        <v>13235</v>
      </c>
      <c r="AN21" s="242">
        <v>0.14399999999999999</v>
      </c>
      <c r="AO21" s="242">
        <v>0.40500000000000003</v>
      </c>
      <c r="AP21" s="241" t="s">
        <v>594</v>
      </c>
      <c r="AQ21" s="241" t="s">
        <v>460</v>
      </c>
      <c r="AR21" s="241" t="s">
        <v>461</v>
      </c>
      <c r="AS21" s="247">
        <v>44501</v>
      </c>
      <c r="AT21" s="247">
        <v>44198</v>
      </c>
      <c r="AU21" s="195"/>
      <c r="AV21" s="195"/>
      <c r="AW21" s="247">
        <v>44198</v>
      </c>
      <c r="AX21" s="242">
        <v>0.29599999999999999</v>
      </c>
      <c r="AY21" s="241">
        <v>90</v>
      </c>
      <c r="AZ21" s="241" t="s">
        <v>595</v>
      </c>
      <c r="BA21" s="241">
        <v>7</v>
      </c>
      <c r="BB21" s="195"/>
      <c r="BC21" s="195"/>
      <c r="BD21" s="265"/>
      <c r="BE21" s="266" t="s">
        <v>126</v>
      </c>
      <c r="BF21" s="278" t="s">
        <v>166</v>
      </c>
      <c r="BG21" s="267" t="s">
        <v>126</v>
      </c>
      <c r="BH21" s="268" t="s">
        <v>126</v>
      </c>
      <c r="BI21" s="269" t="s">
        <v>166</v>
      </c>
      <c r="BJ21" s="253" t="s">
        <v>166</v>
      </c>
      <c r="BK21" s="243">
        <v>2050</v>
      </c>
      <c r="BL21" s="255">
        <v>0.94</v>
      </c>
      <c r="BM21" s="255">
        <v>0.93</v>
      </c>
      <c r="BN21" s="255">
        <v>0.88</v>
      </c>
      <c r="BO21" s="256">
        <v>0.87</v>
      </c>
    </row>
    <row r="22" spans="1:67" ht="18.75" customHeight="1">
      <c r="A22" s="228" t="s">
        <v>596</v>
      </c>
      <c r="B22" s="229" t="s">
        <v>597</v>
      </c>
      <c r="C22" s="229" t="s">
        <v>598</v>
      </c>
      <c r="D22" s="230" t="s">
        <v>548</v>
      </c>
      <c r="E22" s="231" t="s">
        <v>448</v>
      </c>
      <c r="F22" s="276" t="s">
        <v>487</v>
      </c>
      <c r="G22" s="258"/>
      <c r="H22" s="259" t="s">
        <v>451</v>
      </c>
      <c r="I22" s="260">
        <v>5</v>
      </c>
      <c r="J22" s="260" t="s">
        <v>451</v>
      </c>
      <c r="K22" s="261" t="s">
        <v>451</v>
      </c>
      <c r="L22" s="262">
        <v>1816</v>
      </c>
      <c r="M22" s="238">
        <v>1</v>
      </c>
      <c r="N22" s="229">
        <v>91</v>
      </c>
      <c r="O22" s="229">
        <v>35</v>
      </c>
      <c r="P22" s="239">
        <v>0.05</v>
      </c>
      <c r="Q22" s="229">
        <v>47</v>
      </c>
      <c r="R22" s="240">
        <v>76000</v>
      </c>
      <c r="S22" s="241" t="s">
        <v>488</v>
      </c>
      <c r="T22" s="242">
        <v>0.51600000000000001</v>
      </c>
      <c r="U22" s="243">
        <v>55643</v>
      </c>
      <c r="V22" s="244">
        <v>0.73</v>
      </c>
      <c r="W22" s="243">
        <v>20357</v>
      </c>
      <c r="X22" s="241" t="s">
        <v>599</v>
      </c>
      <c r="Y22" s="241" t="s">
        <v>490</v>
      </c>
      <c r="Z22" s="263"/>
      <c r="AA22" s="264"/>
      <c r="AB22" s="241">
        <v>650</v>
      </c>
      <c r="AC22" s="241">
        <v>750</v>
      </c>
      <c r="AD22" s="241">
        <v>640</v>
      </c>
      <c r="AE22" s="241">
        <v>760</v>
      </c>
      <c r="AF22" s="241">
        <v>30</v>
      </c>
      <c r="AG22" s="241">
        <v>34</v>
      </c>
      <c r="AH22" s="241">
        <v>30</v>
      </c>
      <c r="AI22" s="241">
        <v>35</v>
      </c>
      <c r="AJ22" s="241">
        <v>28</v>
      </c>
      <c r="AK22" s="241">
        <v>33</v>
      </c>
      <c r="AL22" s="242">
        <v>0.27</v>
      </c>
      <c r="AM22" s="241">
        <v>957</v>
      </c>
      <c r="AN22" s="242">
        <v>0.08</v>
      </c>
      <c r="AO22" s="242">
        <v>0.442</v>
      </c>
      <c r="AP22" s="241" t="s">
        <v>471</v>
      </c>
      <c r="AQ22" s="241" t="s">
        <v>460</v>
      </c>
      <c r="AR22" s="241" t="s">
        <v>471</v>
      </c>
      <c r="AS22" s="247">
        <v>44515</v>
      </c>
      <c r="AT22" s="247">
        <v>44197</v>
      </c>
      <c r="AU22" s="195"/>
      <c r="AV22" s="195"/>
      <c r="AW22" s="247">
        <v>44197</v>
      </c>
      <c r="AX22" s="242">
        <v>0.28299999999999997</v>
      </c>
      <c r="AY22" s="241">
        <v>100</v>
      </c>
      <c r="AZ22" s="195"/>
      <c r="BA22" s="241">
        <v>7</v>
      </c>
      <c r="BB22" s="195"/>
      <c r="BC22" s="195"/>
      <c r="BD22" s="265"/>
      <c r="BE22" s="266" t="s">
        <v>126</v>
      </c>
      <c r="BF22" s="267" t="s">
        <v>126</v>
      </c>
      <c r="BG22" s="267" t="s">
        <v>126</v>
      </c>
      <c r="BH22" s="268" t="s">
        <v>126</v>
      </c>
      <c r="BI22" s="252"/>
      <c r="BJ22" s="253" t="s">
        <v>166</v>
      </c>
      <c r="BK22" s="243">
        <v>1350</v>
      </c>
      <c r="BL22" s="255">
        <v>0.96</v>
      </c>
      <c r="BM22" s="255">
        <v>0.96</v>
      </c>
      <c r="BN22" s="255">
        <v>0.96</v>
      </c>
      <c r="BO22" s="256">
        <v>0.95</v>
      </c>
    </row>
    <row r="23" spans="1:67" ht="18.75" customHeight="1">
      <c r="A23" s="228" t="s">
        <v>600</v>
      </c>
      <c r="B23" s="229" t="s">
        <v>601</v>
      </c>
      <c r="C23" s="229" t="s">
        <v>569</v>
      </c>
      <c r="D23" s="230" t="s">
        <v>466</v>
      </c>
      <c r="E23" s="231" t="s">
        <v>448</v>
      </c>
      <c r="F23" s="271" t="s">
        <v>477</v>
      </c>
      <c r="G23" s="233" t="s">
        <v>602</v>
      </c>
      <c r="H23" s="259">
        <v>35</v>
      </c>
      <c r="I23" s="260" t="s">
        <v>451</v>
      </c>
      <c r="J23" s="260" t="s">
        <v>451</v>
      </c>
      <c r="K23" s="261">
        <v>87</v>
      </c>
      <c r="L23" s="262">
        <v>3635</v>
      </c>
      <c r="M23" s="238">
        <v>0.64</v>
      </c>
      <c r="N23" s="229">
        <v>761</v>
      </c>
      <c r="O23" s="229">
        <v>54</v>
      </c>
      <c r="P23" s="239">
        <v>0.20899999999999999</v>
      </c>
      <c r="Q23" s="229">
        <v>66</v>
      </c>
      <c r="R23" s="240">
        <v>78400</v>
      </c>
      <c r="S23" s="241" t="s">
        <v>488</v>
      </c>
      <c r="T23" s="242">
        <v>8.6999999999999994E-2</v>
      </c>
      <c r="U23" s="243">
        <v>51777</v>
      </c>
      <c r="V23" s="244">
        <v>0.66</v>
      </c>
      <c r="W23" s="243">
        <v>26623</v>
      </c>
      <c r="X23" s="241" t="s">
        <v>603</v>
      </c>
      <c r="Y23" s="241" t="s">
        <v>454</v>
      </c>
      <c r="Z23" s="245" t="s">
        <v>604</v>
      </c>
      <c r="AA23" s="246" t="s">
        <v>456</v>
      </c>
      <c r="AB23" s="241">
        <v>630</v>
      </c>
      <c r="AC23" s="241">
        <v>710</v>
      </c>
      <c r="AD23" s="241">
        <v>650</v>
      </c>
      <c r="AE23" s="241">
        <v>760</v>
      </c>
      <c r="AF23" s="241">
        <v>29</v>
      </c>
      <c r="AG23" s="241">
        <v>33</v>
      </c>
      <c r="AH23" s="241">
        <v>29</v>
      </c>
      <c r="AI23" s="241">
        <v>34</v>
      </c>
      <c r="AJ23" s="241">
        <v>28</v>
      </c>
      <c r="AK23" s="241">
        <v>34</v>
      </c>
      <c r="AL23" s="242">
        <v>0.34200000000000003</v>
      </c>
      <c r="AM23" s="277">
        <v>3521</v>
      </c>
      <c r="AN23" s="242">
        <v>0.14899999999999999</v>
      </c>
      <c r="AO23" s="242">
        <v>0.318</v>
      </c>
      <c r="AP23" s="241" t="s">
        <v>491</v>
      </c>
      <c r="AQ23" s="241" t="s">
        <v>460</v>
      </c>
      <c r="AR23" s="241" t="s">
        <v>472</v>
      </c>
      <c r="AS23" s="247">
        <v>44501</v>
      </c>
      <c r="AT23" s="247">
        <v>44197</v>
      </c>
      <c r="AU23" s="195"/>
      <c r="AV23" s="195"/>
      <c r="AW23" s="247">
        <v>44197</v>
      </c>
      <c r="AX23" s="242">
        <v>0.41</v>
      </c>
      <c r="AY23" s="195"/>
      <c r="AZ23" s="241" t="s">
        <v>605</v>
      </c>
      <c r="BA23" s="195"/>
      <c r="BB23" s="195"/>
      <c r="BC23" s="195"/>
      <c r="BD23" s="265"/>
      <c r="BE23" s="266" t="s">
        <v>126</v>
      </c>
      <c r="BF23" s="267" t="s">
        <v>126</v>
      </c>
      <c r="BG23" s="267" t="s">
        <v>126</v>
      </c>
      <c r="BH23" s="268" t="s">
        <v>126</v>
      </c>
      <c r="BI23" s="252"/>
      <c r="BJ23" s="195"/>
      <c r="BK23" s="195"/>
      <c r="BL23" s="255">
        <v>0.93</v>
      </c>
      <c r="BM23" s="255">
        <v>0.94</v>
      </c>
      <c r="BN23" s="255">
        <v>0.9</v>
      </c>
      <c r="BO23" s="256">
        <v>0.9</v>
      </c>
    </row>
    <row r="24" spans="1:67" ht="18.75" customHeight="1">
      <c r="A24" s="228" t="s">
        <v>606</v>
      </c>
      <c r="B24" s="229" t="s">
        <v>607</v>
      </c>
      <c r="C24" s="229" t="s">
        <v>608</v>
      </c>
      <c r="D24" s="230" t="s">
        <v>609</v>
      </c>
      <c r="E24" s="231" t="s">
        <v>448</v>
      </c>
      <c r="F24" s="271" t="s">
        <v>477</v>
      </c>
      <c r="G24" s="233" t="s">
        <v>610</v>
      </c>
      <c r="H24" s="259">
        <v>66</v>
      </c>
      <c r="I24" s="260" t="s">
        <v>451</v>
      </c>
      <c r="J24" s="260">
        <v>87</v>
      </c>
      <c r="K24" s="261">
        <v>35</v>
      </c>
      <c r="L24" s="262">
        <v>31233</v>
      </c>
      <c r="M24" s="238">
        <v>0.91</v>
      </c>
      <c r="N24" s="229">
        <v>993</v>
      </c>
      <c r="O24" s="229">
        <v>92</v>
      </c>
      <c r="P24" s="239">
        <v>3.2000000000000001E-2</v>
      </c>
      <c r="Q24" s="229">
        <v>536</v>
      </c>
      <c r="R24" s="240">
        <v>23000</v>
      </c>
      <c r="S24" s="241" t="s">
        <v>452</v>
      </c>
      <c r="T24" s="242">
        <v>0.54</v>
      </c>
      <c r="U24" s="243">
        <v>5808</v>
      </c>
      <c r="V24" s="244">
        <v>0.25</v>
      </c>
      <c r="W24" s="243">
        <v>17192</v>
      </c>
      <c r="X24" s="241" t="s">
        <v>528</v>
      </c>
      <c r="Y24" s="241" t="s">
        <v>611</v>
      </c>
      <c r="Z24" s="245" t="s">
        <v>612</v>
      </c>
      <c r="AA24" s="246" t="s">
        <v>456</v>
      </c>
      <c r="AB24" s="241">
        <v>610</v>
      </c>
      <c r="AC24" s="241">
        <v>710</v>
      </c>
      <c r="AD24" s="241">
        <v>600</v>
      </c>
      <c r="AE24" s="241">
        <v>700</v>
      </c>
      <c r="AF24" s="241">
        <v>27</v>
      </c>
      <c r="AG24" s="241">
        <v>32</v>
      </c>
      <c r="AH24" s="241">
        <v>27</v>
      </c>
      <c r="AI24" s="241">
        <v>34</v>
      </c>
      <c r="AJ24" s="241">
        <v>26</v>
      </c>
      <c r="AK24" s="241">
        <v>30</v>
      </c>
      <c r="AL24" s="242">
        <v>0.52400000000000002</v>
      </c>
      <c r="AM24" s="241">
        <v>257</v>
      </c>
      <c r="AN24" s="242">
        <v>0.436</v>
      </c>
      <c r="AO24" s="242">
        <v>0.82099999999999995</v>
      </c>
      <c r="AP24" s="241" t="s">
        <v>491</v>
      </c>
      <c r="AQ24" s="241" t="s">
        <v>460</v>
      </c>
      <c r="AR24" s="241" t="s">
        <v>472</v>
      </c>
      <c r="AS24" s="195"/>
      <c r="AT24" s="195"/>
      <c r="AU24" s="195"/>
      <c r="AV24" s="195"/>
      <c r="AW24" s="247">
        <v>44545</v>
      </c>
      <c r="AX24" s="195"/>
      <c r="AY24" s="241">
        <v>80</v>
      </c>
      <c r="AZ24" s="241" t="s">
        <v>613</v>
      </c>
      <c r="BA24" s="241">
        <v>6.5</v>
      </c>
      <c r="BB24" s="195"/>
      <c r="BC24" s="195"/>
      <c r="BD24" s="265"/>
      <c r="BE24" s="266" t="s">
        <v>126</v>
      </c>
      <c r="BF24" s="267" t="s">
        <v>126</v>
      </c>
      <c r="BG24" s="267" t="s">
        <v>126</v>
      </c>
      <c r="BH24" s="268" t="s">
        <v>126</v>
      </c>
      <c r="BI24" s="252"/>
      <c r="BJ24" s="195"/>
      <c r="BK24" s="195"/>
      <c r="BL24" s="255">
        <v>0.89</v>
      </c>
      <c r="BM24" s="255">
        <v>0.9</v>
      </c>
      <c r="BN24" s="255">
        <v>0.81</v>
      </c>
      <c r="BO24" s="256">
        <v>0.83</v>
      </c>
    </row>
    <row r="25" spans="1:67" ht="18.75" customHeight="1">
      <c r="A25" s="228" t="s">
        <v>614</v>
      </c>
      <c r="B25" s="229" t="s">
        <v>615</v>
      </c>
      <c r="C25" s="229" t="s">
        <v>616</v>
      </c>
      <c r="D25" s="230" t="s">
        <v>617</v>
      </c>
      <c r="E25" s="231" t="s">
        <v>448</v>
      </c>
      <c r="F25" s="271" t="s">
        <v>477</v>
      </c>
      <c r="G25" s="258"/>
      <c r="H25" s="259">
        <v>14</v>
      </c>
      <c r="I25" s="260" t="s">
        <v>451</v>
      </c>
      <c r="J25" s="260">
        <v>38</v>
      </c>
      <c r="K25" s="261" t="s">
        <v>451</v>
      </c>
      <c r="L25" s="262">
        <v>6988</v>
      </c>
      <c r="M25" s="238">
        <v>0.69</v>
      </c>
      <c r="N25" s="229">
        <v>870</v>
      </c>
      <c r="O25" s="229">
        <v>96</v>
      </c>
      <c r="P25" s="239">
        <v>0.124</v>
      </c>
      <c r="Q25" s="229">
        <v>160</v>
      </c>
      <c r="R25" s="240">
        <v>77400</v>
      </c>
      <c r="S25" s="241" t="s">
        <v>488</v>
      </c>
      <c r="T25" s="242">
        <v>0.184</v>
      </c>
      <c r="U25" s="243">
        <v>55679</v>
      </c>
      <c r="V25" s="244">
        <v>0.72</v>
      </c>
      <c r="W25" s="243">
        <v>21721</v>
      </c>
      <c r="X25" s="241" t="s">
        <v>618</v>
      </c>
      <c r="Y25" s="241" t="s">
        <v>490</v>
      </c>
      <c r="Z25" s="263"/>
      <c r="AA25" s="264"/>
      <c r="AB25" s="241">
        <v>705</v>
      </c>
      <c r="AC25" s="241">
        <v>780</v>
      </c>
      <c r="AD25" s="241">
        <v>700</v>
      </c>
      <c r="AE25" s="241">
        <v>790</v>
      </c>
      <c r="AF25" s="241">
        <v>31</v>
      </c>
      <c r="AG25" s="241">
        <v>35</v>
      </c>
      <c r="AH25" s="241">
        <v>33</v>
      </c>
      <c r="AI25" s="241">
        <v>35</v>
      </c>
      <c r="AJ25" s="241">
        <v>30</v>
      </c>
      <c r="AK25" s="241">
        <v>35</v>
      </c>
      <c r="AL25" s="242">
        <v>7.1999999999999995E-2</v>
      </c>
      <c r="AM25" s="277">
        <v>5588</v>
      </c>
      <c r="AN25" s="242">
        <v>5.8000000000000003E-2</v>
      </c>
      <c r="AO25" s="242">
        <v>0.60399999999999998</v>
      </c>
      <c r="AP25" s="241" t="s">
        <v>491</v>
      </c>
      <c r="AQ25" s="241" t="s">
        <v>460</v>
      </c>
      <c r="AR25" s="241" t="s">
        <v>492</v>
      </c>
      <c r="AS25" s="247">
        <v>44501</v>
      </c>
      <c r="AT25" s="195"/>
      <c r="AU25" s="195"/>
      <c r="AV25" s="195"/>
      <c r="AW25" s="247">
        <v>44197</v>
      </c>
      <c r="AX25" s="242">
        <v>0.221</v>
      </c>
      <c r="AY25" s="241">
        <v>100</v>
      </c>
      <c r="AZ25" s="195"/>
      <c r="BA25" s="241">
        <v>8</v>
      </c>
      <c r="BB25" s="195"/>
      <c r="BC25" s="195"/>
      <c r="BD25" s="265"/>
      <c r="BE25" s="266" t="s">
        <v>126</v>
      </c>
      <c r="BF25" s="267" t="s">
        <v>126</v>
      </c>
      <c r="BG25" s="267" t="s">
        <v>126</v>
      </c>
      <c r="BH25" s="268" t="s">
        <v>126</v>
      </c>
      <c r="BI25" s="252"/>
      <c r="BJ25" s="253" t="s">
        <v>166</v>
      </c>
      <c r="BK25" s="243">
        <v>1709</v>
      </c>
      <c r="BL25" s="255">
        <v>0.97</v>
      </c>
      <c r="BM25" s="255">
        <v>0.98</v>
      </c>
      <c r="BN25" s="255">
        <v>0.95</v>
      </c>
      <c r="BO25" s="256">
        <v>0.96</v>
      </c>
    </row>
    <row r="26" spans="1:67" ht="18.75" customHeight="1">
      <c r="A26" s="228" t="s">
        <v>619</v>
      </c>
      <c r="B26" s="229" t="s">
        <v>620</v>
      </c>
      <c r="C26" s="229" t="s">
        <v>620</v>
      </c>
      <c r="D26" s="230" t="s">
        <v>496</v>
      </c>
      <c r="E26" s="231" t="s">
        <v>448</v>
      </c>
      <c r="F26" s="232" t="s">
        <v>449</v>
      </c>
      <c r="G26" s="258"/>
      <c r="H26" s="259" t="s">
        <v>451</v>
      </c>
      <c r="I26" s="260">
        <v>27</v>
      </c>
      <c r="J26" s="260" t="s">
        <v>451</v>
      </c>
      <c r="K26" s="261" t="s">
        <v>451</v>
      </c>
      <c r="L26" s="262">
        <v>1334</v>
      </c>
      <c r="M26" s="238">
        <v>0.81</v>
      </c>
      <c r="N26" s="229">
        <v>303</v>
      </c>
      <c r="O26" s="229">
        <v>35</v>
      </c>
      <c r="P26" s="239">
        <v>0.22700000000000001</v>
      </c>
      <c r="Q26" s="229">
        <v>116</v>
      </c>
      <c r="R26" s="240">
        <v>76800</v>
      </c>
      <c r="S26" s="241" t="s">
        <v>488</v>
      </c>
      <c r="T26" s="242">
        <v>0.38300000000000001</v>
      </c>
      <c r="U26" s="243">
        <v>55060</v>
      </c>
      <c r="V26" s="244">
        <v>0.72</v>
      </c>
      <c r="W26" s="243">
        <v>21740</v>
      </c>
      <c r="X26" s="241" t="s">
        <v>621</v>
      </c>
      <c r="Y26" s="241" t="s">
        <v>490</v>
      </c>
      <c r="Z26" s="263"/>
      <c r="AA26" s="264"/>
      <c r="AB26" s="241">
        <v>650</v>
      </c>
      <c r="AC26" s="241">
        <v>730</v>
      </c>
      <c r="AD26" s="241">
        <v>660</v>
      </c>
      <c r="AE26" s="241">
        <v>770</v>
      </c>
      <c r="AF26" s="241">
        <v>29</v>
      </c>
      <c r="AG26" s="241">
        <v>33</v>
      </c>
      <c r="AH26" s="241">
        <v>30</v>
      </c>
      <c r="AI26" s="241">
        <v>35</v>
      </c>
      <c r="AJ26" s="241">
        <v>26</v>
      </c>
      <c r="AK26" s="241">
        <v>32</v>
      </c>
      <c r="AL26" s="242">
        <v>0.38</v>
      </c>
      <c r="AM26" s="241">
        <v>871</v>
      </c>
      <c r="AN26" s="242">
        <v>0.25</v>
      </c>
      <c r="AO26" s="242">
        <v>0.41299999999999998</v>
      </c>
      <c r="AP26" s="241" t="s">
        <v>622</v>
      </c>
      <c r="AQ26" s="241" t="s">
        <v>460</v>
      </c>
      <c r="AR26" s="241" t="s">
        <v>471</v>
      </c>
      <c r="AS26" s="247">
        <v>44515</v>
      </c>
      <c r="AT26" s="247">
        <v>44197</v>
      </c>
      <c r="AU26" s="195"/>
      <c r="AV26" s="195"/>
      <c r="AW26" s="247">
        <v>44211</v>
      </c>
      <c r="AX26" s="242">
        <v>0.52500000000000002</v>
      </c>
      <c r="AY26" s="241">
        <v>100</v>
      </c>
      <c r="AZ26" s="195"/>
      <c r="BA26" s="241">
        <v>7</v>
      </c>
      <c r="BB26" s="195"/>
      <c r="BC26" s="195"/>
      <c r="BD26" s="265"/>
      <c r="BE26" s="266" t="s">
        <v>126</v>
      </c>
      <c r="BF26" s="278" t="s">
        <v>166</v>
      </c>
      <c r="BG26" s="267" t="s">
        <v>126</v>
      </c>
      <c r="BH26" s="280" t="s">
        <v>166</v>
      </c>
      <c r="BI26" s="252"/>
      <c r="BJ26" s="195"/>
      <c r="BK26" s="195"/>
      <c r="BL26" s="255">
        <v>0.93</v>
      </c>
      <c r="BM26" s="255">
        <v>0.92</v>
      </c>
      <c r="BN26" s="255">
        <v>0.89</v>
      </c>
      <c r="BO26" s="256">
        <v>0.83</v>
      </c>
    </row>
    <row r="27" spans="1:67" ht="18.75" customHeight="1">
      <c r="A27" s="228" t="s">
        <v>623</v>
      </c>
      <c r="B27" s="229" t="s">
        <v>624</v>
      </c>
      <c r="C27" s="229" t="s">
        <v>625</v>
      </c>
      <c r="D27" s="230" t="s">
        <v>496</v>
      </c>
      <c r="E27" s="231" t="s">
        <v>448</v>
      </c>
      <c r="F27" s="276" t="s">
        <v>487</v>
      </c>
      <c r="G27" s="258"/>
      <c r="H27" s="259" t="s">
        <v>451</v>
      </c>
      <c r="I27" s="260">
        <v>36</v>
      </c>
      <c r="J27" s="260" t="s">
        <v>451</v>
      </c>
      <c r="K27" s="261" t="s">
        <v>451</v>
      </c>
      <c r="L27" s="262">
        <v>3611</v>
      </c>
      <c r="M27" s="238">
        <v>0.98</v>
      </c>
      <c r="N27" s="229">
        <v>228</v>
      </c>
      <c r="O27" s="229">
        <v>37</v>
      </c>
      <c r="P27" s="239">
        <v>6.3E-2</v>
      </c>
      <c r="Q27" s="229">
        <v>108</v>
      </c>
      <c r="R27" s="240">
        <v>77100</v>
      </c>
      <c r="S27" s="241" t="s">
        <v>452</v>
      </c>
      <c r="T27" s="242">
        <v>0.47399999999999998</v>
      </c>
      <c r="U27" s="243">
        <v>43835</v>
      </c>
      <c r="V27" s="244">
        <v>0.56999999999999995</v>
      </c>
      <c r="W27" s="243">
        <v>33265</v>
      </c>
      <c r="X27" s="241" t="s">
        <v>626</v>
      </c>
      <c r="Y27" s="243">
        <v>30000</v>
      </c>
      <c r="Z27" s="245" t="s">
        <v>521</v>
      </c>
      <c r="AA27" s="246" t="s">
        <v>456</v>
      </c>
      <c r="AB27" s="241">
        <v>620</v>
      </c>
      <c r="AC27" s="241">
        <v>700</v>
      </c>
      <c r="AD27" s="241">
        <v>630</v>
      </c>
      <c r="AE27" s="241">
        <v>720</v>
      </c>
      <c r="AF27" s="241">
        <v>28</v>
      </c>
      <c r="AG27" s="241">
        <v>31</v>
      </c>
      <c r="AH27" s="241">
        <v>28</v>
      </c>
      <c r="AI27" s="241">
        <v>33</v>
      </c>
      <c r="AJ27" s="241">
        <v>26</v>
      </c>
      <c r="AK27" s="241">
        <v>31</v>
      </c>
      <c r="AL27" s="242">
        <v>0.311</v>
      </c>
      <c r="AM27" s="277">
        <v>1274</v>
      </c>
      <c r="AN27" s="242">
        <v>0.14199999999999999</v>
      </c>
      <c r="AO27" s="242">
        <v>0.32600000000000001</v>
      </c>
      <c r="AP27" s="241" t="s">
        <v>491</v>
      </c>
      <c r="AQ27" s="241" t="s">
        <v>460</v>
      </c>
      <c r="AR27" s="241" t="s">
        <v>471</v>
      </c>
      <c r="AS27" s="247">
        <v>44515</v>
      </c>
      <c r="AT27" s="247">
        <v>44211</v>
      </c>
      <c r="AU27" s="195"/>
      <c r="AV27" s="195"/>
      <c r="AW27" s="247">
        <v>44211</v>
      </c>
      <c r="AX27" s="242">
        <v>0.55100000000000005</v>
      </c>
      <c r="AY27" s="241">
        <v>100</v>
      </c>
      <c r="AZ27" s="195"/>
      <c r="BA27" s="241">
        <v>7</v>
      </c>
      <c r="BB27" s="195"/>
      <c r="BC27" s="195"/>
      <c r="BD27" s="265"/>
      <c r="BE27" s="266" t="s">
        <v>126</v>
      </c>
      <c r="BF27" s="267" t="s">
        <v>126</v>
      </c>
      <c r="BG27" s="267" t="s">
        <v>126</v>
      </c>
      <c r="BH27" s="268" t="s">
        <v>126</v>
      </c>
      <c r="BI27" s="269" t="s">
        <v>166</v>
      </c>
      <c r="BJ27" s="253" t="s">
        <v>166</v>
      </c>
      <c r="BK27" s="243">
        <v>1500</v>
      </c>
      <c r="BL27" s="255">
        <v>0.96</v>
      </c>
      <c r="BM27" s="255">
        <v>0.94</v>
      </c>
      <c r="BN27" s="255">
        <v>0.86</v>
      </c>
      <c r="BO27" s="256">
        <v>0.9</v>
      </c>
    </row>
    <row r="28" spans="1:67" ht="18.75" customHeight="1">
      <c r="A28" s="228" t="s">
        <v>627</v>
      </c>
      <c r="B28" s="229" t="s">
        <v>628</v>
      </c>
      <c r="C28" s="229" t="s">
        <v>629</v>
      </c>
      <c r="D28" s="230" t="s">
        <v>630</v>
      </c>
      <c r="E28" s="231" t="s">
        <v>448</v>
      </c>
      <c r="F28" s="271" t="s">
        <v>477</v>
      </c>
      <c r="G28" s="258"/>
      <c r="H28" s="259">
        <v>12</v>
      </c>
      <c r="I28" s="260" t="s">
        <v>451</v>
      </c>
      <c r="J28" s="260">
        <v>4</v>
      </c>
      <c r="K28" s="261" t="s">
        <v>451</v>
      </c>
      <c r="L28" s="237">
        <v>961</v>
      </c>
      <c r="M28" s="238">
        <v>0.43</v>
      </c>
      <c r="N28" s="229">
        <v>82</v>
      </c>
      <c r="O28" s="272"/>
      <c r="P28" s="239">
        <v>8.5000000000000006E-2</v>
      </c>
      <c r="Q28" s="229">
        <v>33</v>
      </c>
      <c r="R28" s="240">
        <v>74700</v>
      </c>
      <c r="S28" s="241" t="s">
        <v>488</v>
      </c>
      <c r="T28" s="242">
        <v>0.40200000000000002</v>
      </c>
      <c r="U28" s="243">
        <v>51827</v>
      </c>
      <c r="V28" s="244">
        <v>0.69</v>
      </c>
      <c r="W28" s="243">
        <v>22873</v>
      </c>
      <c r="X28" s="241" t="s">
        <v>544</v>
      </c>
      <c r="Y28" s="241" t="s">
        <v>490</v>
      </c>
      <c r="Z28" s="263"/>
      <c r="AA28" s="264"/>
      <c r="AB28" s="241">
        <v>750</v>
      </c>
      <c r="AC28" s="241">
        <v>790</v>
      </c>
      <c r="AD28" s="241">
        <v>780</v>
      </c>
      <c r="AE28" s="241">
        <v>800</v>
      </c>
      <c r="AF28" s="241">
        <v>34</v>
      </c>
      <c r="AG28" s="241">
        <v>35</v>
      </c>
      <c r="AH28" s="241">
        <v>34</v>
      </c>
      <c r="AI28" s="241">
        <v>36</v>
      </c>
      <c r="AJ28" s="241">
        <v>35</v>
      </c>
      <c r="AK28" s="241">
        <v>36</v>
      </c>
      <c r="AL28" s="242">
        <v>7.6999999999999999E-2</v>
      </c>
      <c r="AM28" s="195"/>
      <c r="AN28" s="195"/>
      <c r="AO28" s="195"/>
      <c r="AP28" s="241" t="s">
        <v>491</v>
      </c>
      <c r="AQ28" s="241" t="s">
        <v>460</v>
      </c>
      <c r="AR28" s="241" t="s">
        <v>631</v>
      </c>
      <c r="AS28" s="195"/>
      <c r="AT28" s="195"/>
      <c r="AU28" s="247">
        <v>44501</v>
      </c>
      <c r="AV28" s="195"/>
      <c r="AW28" s="247">
        <v>44199</v>
      </c>
      <c r="AX28" s="195"/>
      <c r="AY28" s="195"/>
      <c r="AZ28" s="195"/>
      <c r="BA28" s="195"/>
      <c r="BB28" s="195"/>
      <c r="BC28" s="195"/>
      <c r="BD28" s="265"/>
      <c r="BE28" s="273" t="s">
        <v>462</v>
      </c>
      <c r="BF28" s="274" t="s">
        <v>462</v>
      </c>
      <c r="BG28" s="274" t="s">
        <v>462</v>
      </c>
      <c r="BH28" s="275" t="s">
        <v>462</v>
      </c>
      <c r="BI28" s="252"/>
      <c r="BJ28" s="253" t="s">
        <v>166</v>
      </c>
      <c r="BK28" s="254" t="s">
        <v>462</v>
      </c>
      <c r="BL28" s="255">
        <v>1</v>
      </c>
      <c r="BM28" s="255">
        <v>0.98</v>
      </c>
      <c r="BN28" s="255">
        <v>0.93</v>
      </c>
      <c r="BO28" s="256">
        <v>0.89</v>
      </c>
    </row>
    <row r="29" spans="1:67" ht="18.75" customHeight="1">
      <c r="A29" s="228" t="s">
        <v>632</v>
      </c>
      <c r="B29" s="229" t="s">
        <v>633</v>
      </c>
      <c r="C29" s="229" t="s">
        <v>634</v>
      </c>
      <c r="D29" s="230" t="s">
        <v>630</v>
      </c>
      <c r="E29" s="281" t="s">
        <v>507</v>
      </c>
      <c r="F29" s="285" t="s">
        <v>635</v>
      </c>
      <c r="G29" s="258"/>
      <c r="H29" s="259" t="s">
        <v>451</v>
      </c>
      <c r="I29" s="260" t="s">
        <v>451</v>
      </c>
      <c r="J29" s="260">
        <v>11</v>
      </c>
      <c r="K29" s="261">
        <v>147</v>
      </c>
      <c r="L29" s="262">
        <v>24319</v>
      </c>
      <c r="M29" s="238">
        <v>0.94</v>
      </c>
      <c r="N29" s="229">
        <v>1605</v>
      </c>
      <c r="O29" s="229">
        <v>86</v>
      </c>
      <c r="P29" s="239">
        <v>6.6000000000000003E-2</v>
      </c>
      <c r="Q29" s="272"/>
      <c r="R29" s="240">
        <v>43700</v>
      </c>
      <c r="S29" s="241" t="s">
        <v>515</v>
      </c>
      <c r="T29" s="195"/>
      <c r="U29" s="195"/>
      <c r="V29" s="195"/>
      <c r="W29" s="243">
        <v>43700</v>
      </c>
      <c r="X29" s="195"/>
      <c r="Y29" s="241" t="s">
        <v>490</v>
      </c>
      <c r="Z29" s="263"/>
      <c r="AA29" s="264"/>
      <c r="AB29" s="241">
        <v>500</v>
      </c>
      <c r="AC29" s="241">
        <v>610</v>
      </c>
      <c r="AD29" s="241">
        <v>510</v>
      </c>
      <c r="AE29" s="241">
        <v>630</v>
      </c>
      <c r="AF29" s="241">
        <v>20</v>
      </c>
      <c r="AG29" s="241">
        <v>27</v>
      </c>
      <c r="AH29" s="241">
        <v>19</v>
      </c>
      <c r="AI29" s="241">
        <v>26</v>
      </c>
      <c r="AJ29" s="241">
        <v>19</v>
      </c>
      <c r="AK29" s="241">
        <v>27</v>
      </c>
      <c r="AL29" s="242">
        <v>0.57799999999999996</v>
      </c>
      <c r="AM29" s="277">
        <v>2045</v>
      </c>
      <c r="AN29" s="242">
        <v>0.57599999999999996</v>
      </c>
      <c r="AO29" s="242">
        <v>0.189</v>
      </c>
      <c r="AP29" s="241" t="s">
        <v>491</v>
      </c>
      <c r="AQ29" s="241" t="s">
        <v>460</v>
      </c>
      <c r="AR29" s="241" t="s">
        <v>472</v>
      </c>
      <c r="AS29" s="195"/>
      <c r="AT29" s="195"/>
      <c r="AU29" s="195"/>
      <c r="AV29" s="247">
        <v>44530</v>
      </c>
      <c r="AW29" s="247">
        <v>44530</v>
      </c>
      <c r="AX29" s="195"/>
      <c r="AY29" s="241">
        <v>71</v>
      </c>
      <c r="AZ29" s="195"/>
      <c r="BA29" s="241">
        <v>6</v>
      </c>
      <c r="BB29" s="195"/>
      <c r="BC29" s="195"/>
      <c r="BD29" s="265"/>
      <c r="BE29" s="279" t="s">
        <v>166</v>
      </c>
      <c r="BF29" s="278" t="s">
        <v>166</v>
      </c>
      <c r="BG29" s="278" t="s">
        <v>166</v>
      </c>
      <c r="BH29" s="280" t="s">
        <v>166</v>
      </c>
      <c r="BI29" s="252"/>
      <c r="BJ29" s="195"/>
      <c r="BK29" s="195"/>
      <c r="BL29" s="255">
        <v>0.81</v>
      </c>
      <c r="BM29" s="255">
        <v>0.87</v>
      </c>
      <c r="BN29" s="255">
        <v>0.74</v>
      </c>
      <c r="BO29" s="256">
        <v>0.66</v>
      </c>
    </row>
    <row r="30" spans="1:67" ht="18.75" customHeight="1">
      <c r="A30" s="228" t="s">
        <v>636</v>
      </c>
      <c r="B30" s="229" t="s">
        <v>637</v>
      </c>
      <c r="C30" s="229" t="s">
        <v>638</v>
      </c>
      <c r="D30" s="230" t="s">
        <v>630</v>
      </c>
      <c r="E30" s="281" t="s">
        <v>507</v>
      </c>
      <c r="F30" s="285" t="s">
        <v>635</v>
      </c>
      <c r="G30" s="258"/>
      <c r="H30" s="259" t="s">
        <v>451</v>
      </c>
      <c r="I30" s="260" t="s">
        <v>451</v>
      </c>
      <c r="J30" s="260" t="s">
        <v>451</v>
      </c>
      <c r="K30" s="261">
        <v>108</v>
      </c>
      <c r="L30" s="262">
        <v>21297</v>
      </c>
      <c r="M30" s="238">
        <v>0.96</v>
      </c>
      <c r="N30" s="229">
        <v>463</v>
      </c>
      <c r="O30" s="229">
        <v>65</v>
      </c>
      <c r="P30" s="239">
        <v>2.1999999999999999E-2</v>
      </c>
      <c r="Q30" s="229">
        <v>26</v>
      </c>
      <c r="R30" s="240">
        <v>44400</v>
      </c>
      <c r="S30" s="241" t="s">
        <v>497</v>
      </c>
      <c r="T30" s="242">
        <v>5.6000000000000001E-2</v>
      </c>
      <c r="U30" s="243">
        <v>10642</v>
      </c>
      <c r="V30" s="244">
        <v>0.24</v>
      </c>
      <c r="W30" s="243">
        <v>33758</v>
      </c>
      <c r="X30" s="241" t="s">
        <v>580</v>
      </c>
      <c r="Y30" s="241" t="s">
        <v>490</v>
      </c>
      <c r="Z30" s="263"/>
      <c r="AA30" s="246" t="s">
        <v>456</v>
      </c>
      <c r="AB30" s="241">
        <v>610</v>
      </c>
      <c r="AC30" s="241">
        <v>690</v>
      </c>
      <c r="AD30" s="241">
        <v>610</v>
      </c>
      <c r="AE30" s="241">
        <v>710</v>
      </c>
      <c r="AF30" s="241">
        <v>26</v>
      </c>
      <c r="AG30" s="241">
        <v>31</v>
      </c>
      <c r="AH30" s="241">
        <v>25</v>
      </c>
      <c r="AI30" s="241">
        <v>33</v>
      </c>
      <c r="AJ30" s="241">
        <v>26</v>
      </c>
      <c r="AK30" s="241">
        <v>32</v>
      </c>
      <c r="AL30" s="242">
        <v>0.34599999999999997</v>
      </c>
      <c r="AM30" s="241">
        <v>474</v>
      </c>
      <c r="AN30" s="242">
        <v>0.33300000000000002</v>
      </c>
      <c r="AO30" s="242">
        <v>0.27200000000000002</v>
      </c>
      <c r="AP30" s="241" t="s">
        <v>491</v>
      </c>
      <c r="AQ30" s="241" t="s">
        <v>460</v>
      </c>
      <c r="AR30" s="241" t="s">
        <v>510</v>
      </c>
      <c r="AS30" s="195"/>
      <c r="AT30" s="195"/>
      <c r="AU30" s="195"/>
      <c r="AV30" s="195"/>
      <c r="AW30" s="247">
        <v>44530</v>
      </c>
      <c r="AX30" s="195"/>
      <c r="AY30" s="241">
        <v>80</v>
      </c>
      <c r="AZ30" s="241" t="s">
        <v>639</v>
      </c>
      <c r="BA30" s="241">
        <v>6.5</v>
      </c>
      <c r="BB30" s="195"/>
      <c r="BC30" s="195"/>
      <c r="BD30" s="265"/>
      <c r="BE30" s="279" t="s">
        <v>166</v>
      </c>
      <c r="BF30" s="278" t="s">
        <v>166</v>
      </c>
      <c r="BG30" s="278" t="s">
        <v>166</v>
      </c>
      <c r="BH30" s="280" t="s">
        <v>166</v>
      </c>
      <c r="BI30" s="252"/>
      <c r="BJ30" s="195"/>
      <c r="BK30" s="195"/>
      <c r="BL30" s="270"/>
      <c r="BM30" s="255">
        <v>0.95</v>
      </c>
      <c r="BN30" s="270"/>
      <c r="BO30" s="256">
        <v>0.82</v>
      </c>
    </row>
    <row r="31" spans="1:67" ht="18.75" customHeight="1">
      <c r="A31" s="228" t="s">
        <v>640</v>
      </c>
      <c r="B31" s="229" t="s">
        <v>641</v>
      </c>
      <c r="C31" s="229" t="s">
        <v>642</v>
      </c>
      <c r="D31" s="230" t="s">
        <v>630</v>
      </c>
      <c r="E31" s="281" t="s">
        <v>507</v>
      </c>
      <c r="F31" s="257" t="s">
        <v>467</v>
      </c>
      <c r="G31" s="258"/>
      <c r="H31" s="259" t="s">
        <v>451</v>
      </c>
      <c r="I31" s="260" t="s">
        <v>451</v>
      </c>
      <c r="J31" s="260" t="s">
        <v>451</v>
      </c>
      <c r="K31" s="261">
        <v>350</v>
      </c>
      <c r="L31" s="262">
        <v>12998</v>
      </c>
      <c r="M31" s="238">
        <v>0.84</v>
      </c>
      <c r="N31" s="229">
        <v>821</v>
      </c>
      <c r="O31" s="229">
        <v>43</v>
      </c>
      <c r="P31" s="239">
        <v>6.3E-2</v>
      </c>
      <c r="Q31" s="272"/>
      <c r="R31" s="240">
        <v>42900</v>
      </c>
      <c r="S31" s="241" t="s">
        <v>515</v>
      </c>
      <c r="T31" s="195"/>
      <c r="U31" s="195"/>
      <c r="V31" s="195"/>
      <c r="W31" s="243">
        <v>42900</v>
      </c>
      <c r="X31" s="195"/>
      <c r="Y31" s="241" t="s">
        <v>490</v>
      </c>
      <c r="Z31" s="263"/>
      <c r="AA31" s="264"/>
      <c r="AB31" s="241">
        <v>450</v>
      </c>
      <c r="AC31" s="241">
        <v>550</v>
      </c>
      <c r="AD31" s="241">
        <v>440</v>
      </c>
      <c r="AE31" s="241">
        <v>540</v>
      </c>
      <c r="AF31" s="241">
        <v>16</v>
      </c>
      <c r="AG31" s="241">
        <v>21</v>
      </c>
      <c r="AH31" s="241">
        <v>15</v>
      </c>
      <c r="AI31" s="241">
        <v>21</v>
      </c>
      <c r="AJ31" s="241">
        <v>16</v>
      </c>
      <c r="AK31" s="241">
        <v>21</v>
      </c>
      <c r="AL31" s="242">
        <v>0.74099999999999999</v>
      </c>
      <c r="AM31" s="241">
        <v>784</v>
      </c>
      <c r="AN31" s="242">
        <v>0.76100000000000001</v>
      </c>
      <c r="AO31" s="242">
        <v>0.17299999999999999</v>
      </c>
      <c r="AP31" s="241" t="s">
        <v>491</v>
      </c>
      <c r="AQ31" s="241" t="s">
        <v>460</v>
      </c>
      <c r="AR31" s="241" t="s">
        <v>472</v>
      </c>
      <c r="AS31" s="195"/>
      <c r="AT31" s="195"/>
      <c r="AU31" s="195"/>
      <c r="AV31" s="247">
        <v>44530</v>
      </c>
      <c r="AW31" s="247">
        <v>44530</v>
      </c>
      <c r="AX31" s="195"/>
      <c r="AY31" s="241">
        <v>61</v>
      </c>
      <c r="AZ31" s="195"/>
      <c r="BA31" s="241">
        <v>6</v>
      </c>
      <c r="BB31" s="195"/>
      <c r="BC31" s="195"/>
      <c r="BD31" s="265"/>
      <c r="BE31" s="279" t="s">
        <v>166</v>
      </c>
      <c r="BF31" s="267" t="s">
        <v>126</v>
      </c>
      <c r="BG31" s="278" t="s">
        <v>166</v>
      </c>
      <c r="BH31" s="280" t="s">
        <v>166</v>
      </c>
      <c r="BI31" s="252"/>
      <c r="BJ31" s="195"/>
      <c r="BK31" s="195"/>
      <c r="BL31" s="255">
        <v>0.72</v>
      </c>
      <c r="BM31" s="255">
        <v>0.75</v>
      </c>
      <c r="BN31" s="255">
        <v>0.47</v>
      </c>
      <c r="BO31" s="256">
        <v>0.42</v>
      </c>
    </row>
    <row r="32" spans="1:67" ht="18.75" customHeight="1">
      <c r="A32" s="228" t="s">
        <v>643</v>
      </c>
      <c r="B32" s="229" t="s">
        <v>644</v>
      </c>
      <c r="C32" s="229" t="s">
        <v>645</v>
      </c>
      <c r="D32" s="230" t="s">
        <v>630</v>
      </c>
      <c r="E32" s="281" t="s">
        <v>507</v>
      </c>
      <c r="F32" s="257" t="s">
        <v>467</v>
      </c>
      <c r="G32" s="258"/>
      <c r="H32" s="259">
        <v>221</v>
      </c>
      <c r="I32" s="260" t="s">
        <v>451</v>
      </c>
      <c r="J32" s="260">
        <v>45</v>
      </c>
      <c r="K32" s="261">
        <v>172</v>
      </c>
      <c r="L32" s="262">
        <v>34920</v>
      </c>
      <c r="M32" s="238">
        <v>0.87</v>
      </c>
      <c r="N32" s="229">
        <v>2204</v>
      </c>
      <c r="O32" s="229">
        <v>67</v>
      </c>
      <c r="P32" s="239">
        <v>6.3E-2</v>
      </c>
      <c r="Q32" s="229">
        <v>873</v>
      </c>
      <c r="R32" s="240">
        <v>44400</v>
      </c>
      <c r="S32" s="241" t="s">
        <v>452</v>
      </c>
      <c r="T32" s="242">
        <v>0.39600000000000002</v>
      </c>
      <c r="U32" s="243">
        <v>4579</v>
      </c>
      <c r="V32" s="244">
        <v>0.1</v>
      </c>
      <c r="W32" s="243">
        <v>39821</v>
      </c>
      <c r="X32" s="241" t="s">
        <v>646</v>
      </c>
      <c r="Y32" s="241" t="s">
        <v>490</v>
      </c>
      <c r="Z32" s="263"/>
      <c r="AA32" s="246" t="s">
        <v>456</v>
      </c>
      <c r="AB32" s="241">
        <v>510</v>
      </c>
      <c r="AC32" s="241">
        <v>590</v>
      </c>
      <c r="AD32" s="241">
        <v>510</v>
      </c>
      <c r="AE32" s="241">
        <v>590</v>
      </c>
      <c r="AF32" s="241">
        <v>19</v>
      </c>
      <c r="AG32" s="241">
        <v>24</v>
      </c>
      <c r="AH32" s="241">
        <v>18</v>
      </c>
      <c r="AI32" s="241">
        <v>24</v>
      </c>
      <c r="AJ32" s="241">
        <v>18</v>
      </c>
      <c r="AK32" s="241">
        <v>25</v>
      </c>
      <c r="AL32" s="242">
        <v>0.58599999999999997</v>
      </c>
      <c r="AM32" s="195"/>
      <c r="AN32" s="195"/>
      <c r="AO32" s="195"/>
      <c r="AP32" s="241" t="s">
        <v>491</v>
      </c>
      <c r="AQ32" s="241" t="s">
        <v>460</v>
      </c>
      <c r="AR32" s="241" t="s">
        <v>472</v>
      </c>
      <c r="AS32" s="195"/>
      <c r="AT32" s="195"/>
      <c r="AU32" s="195"/>
      <c r="AV32" s="247">
        <v>44499</v>
      </c>
      <c r="AW32" s="247">
        <v>44530</v>
      </c>
      <c r="AX32" s="195"/>
      <c r="AY32" s="241">
        <v>61</v>
      </c>
      <c r="AZ32" s="195"/>
      <c r="BA32" s="241">
        <v>5.5</v>
      </c>
      <c r="BB32" s="195"/>
      <c r="BC32" s="195"/>
      <c r="BD32" s="265"/>
      <c r="BE32" s="279" t="s">
        <v>166</v>
      </c>
      <c r="BF32" s="278" t="s">
        <v>166</v>
      </c>
      <c r="BG32" s="278" t="s">
        <v>166</v>
      </c>
      <c r="BH32" s="280" t="s">
        <v>166</v>
      </c>
      <c r="BI32" s="252"/>
      <c r="BJ32" s="195"/>
      <c r="BK32" s="195"/>
      <c r="BL32" s="255">
        <v>0.87</v>
      </c>
      <c r="BM32" s="255">
        <v>0.87</v>
      </c>
      <c r="BN32" s="255">
        <v>0.56000000000000005</v>
      </c>
      <c r="BO32" s="256">
        <v>0.66</v>
      </c>
    </row>
    <row r="33" spans="1:67" ht="18.75" customHeight="1">
      <c r="A33" s="228" t="s">
        <v>647</v>
      </c>
      <c r="B33" s="229" t="s">
        <v>648</v>
      </c>
      <c r="C33" s="229" t="s">
        <v>649</v>
      </c>
      <c r="D33" s="230" t="s">
        <v>630</v>
      </c>
      <c r="E33" s="281" t="s">
        <v>507</v>
      </c>
      <c r="F33" s="257" t="s">
        <v>467</v>
      </c>
      <c r="G33" s="258"/>
      <c r="H33" s="259" t="s">
        <v>451</v>
      </c>
      <c r="I33" s="260" t="s">
        <v>451</v>
      </c>
      <c r="J33" s="283"/>
      <c r="K33" s="261">
        <v>199</v>
      </c>
      <c r="L33" s="262">
        <v>31351</v>
      </c>
      <c r="M33" s="238">
        <v>0.85</v>
      </c>
      <c r="N33" s="229">
        <v>2064</v>
      </c>
      <c r="O33" s="272"/>
      <c r="P33" s="239">
        <v>6.6000000000000003E-2</v>
      </c>
      <c r="Q33" s="272"/>
      <c r="R33" s="240">
        <v>41100</v>
      </c>
      <c r="S33" s="241" t="s">
        <v>452</v>
      </c>
      <c r="T33" s="195"/>
      <c r="U33" s="241" t="s">
        <v>650</v>
      </c>
      <c r="V33" s="195"/>
      <c r="W33" s="243">
        <v>36100</v>
      </c>
      <c r="X33" s="195"/>
      <c r="Y33" s="241" t="s">
        <v>490</v>
      </c>
      <c r="Z33" s="263"/>
      <c r="AA33" s="286" t="s">
        <v>456</v>
      </c>
      <c r="AB33" s="241">
        <v>510</v>
      </c>
      <c r="AC33" s="241">
        <v>610</v>
      </c>
      <c r="AD33" s="241">
        <v>510</v>
      </c>
      <c r="AE33" s="241">
        <v>620</v>
      </c>
      <c r="AF33" s="241">
        <v>20</v>
      </c>
      <c r="AG33" s="241">
        <v>26</v>
      </c>
      <c r="AH33" s="241">
        <v>19</v>
      </c>
      <c r="AI33" s="241">
        <v>26</v>
      </c>
      <c r="AJ33" s="241">
        <v>19</v>
      </c>
      <c r="AK33" s="241">
        <v>27</v>
      </c>
      <c r="AL33" s="242">
        <v>0.28599999999999998</v>
      </c>
      <c r="AM33" s="195"/>
      <c r="AN33" s="195"/>
      <c r="AO33" s="195"/>
      <c r="AP33" s="241" t="s">
        <v>491</v>
      </c>
      <c r="AQ33" s="241" t="s">
        <v>460</v>
      </c>
      <c r="AR33" s="241" t="s">
        <v>472</v>
      </c>
      <c r="AS33" s="195"/>
      <c r="AT33" s="195"/>
      <c r="AU33" s="195"/>
      <c r="AV33" s="195"/>
      <c r="AW33" s="241" t="s">
        <v>501</v>
      </c>
      <c r="AX33" s="195"/>
      <c r="AY33" s="241">
        <v>61</v>
      </c>
      <c r="AZ33" s="195"/>
      <c r="BA33" s="241">
        <v>5.5</v>
      </c>
      <c r="BB33" s="195"/>
      <c r="BC33" s="195"/>
      <c r="BD33" s="265"/>
      <c r="BE33" s="279" t="s">
        <v>166</v>
      </c>
      <c r="BF33" s="278" t="s">
        <v>166</v>
      </c>
      <c r="BG33" s="278" t="s">
        <v>166</v>
      </c>
      <c r="BH33" s="280" t="s">
        <v>166</v>
      </c>
      <c r="BI33" s="269" t="s">
        <v>166</v>
      </c>
      <c r="BJ33" s="195"/>
      <c r="BK33" s="195"/>
      <c r="BL33" s="270"/>
      <c r="BM33" s="255">
        <v>0.86</v>
      </c>
      <c r="BN33" s="270"/>
      <c r="BO33" s="256">
        <v>0.72</v>
      </c>
    </row>
    <row r="34" spans="1:67" ht="18.75" customHeight="1">
      <c r="A34" s="228" t="s">
        <v>651</v>
      </c>
      <c r="B34" s="229" t="s">
        <v>652</v>
      </c>
      <c r="C34" s="229" t="s">
        <v>653</v>
      </c>
      <c r="D34" s="230" t="s">
        <v>630</v>
      </c>
      <c r="E34" s="281" t="s">
        <v>507</v>
      </c>
      <c r="F34" s="257" t="s">
        <v>467</v>
      </c>
      <c r="G34" s="258"/>
      <c r="H34" s="259" t="s">
        <v>451</v>
      </c>
      <c r="I34" s="260" t="s">
        <v>451</v>
      </c>
      <c r="J34" s="260">
        <v>45</v>
      </c>
      <c r="K34" s="261">
        <v>127</v>
      </c>
      <c r="L34" s="262">
        <v>24426</v>
      </c>
      <c r="M34" s="238">
        <v>0.86</v>
      </c>
      <c r="N34" s="229">
        <v>1705</v>
      </c>
      <c r="O34" s="272"/>
      <c r="P34" s="239">
        <v>7.0000000000000007E-2</v>
      </c>
      <c r="Q34" s="229">
        <v>37</v>
      </c>
      <c r="R34" s="240">
        <v>41900</v>
      </c>
      <c r="S34" s="241" t="s">
        <v>452</v>
      </c>
      <c r="T34" s="242">
        <v>2.1999999999999999E-2</v>
      </c>
      <c r="U34" s="243">
        <v>14270</v>
      </c>
      <c r="V34" s="244">
        <v>0.34</v>
      </c>
      <c r="W34" s="243">
        <v>27630</v>
      </c>
      <c r="X34" s="241" t="s">
        <v>654</v>
      </c>
      <c r="Y34" s="241" t="s">
        <v>490</v>
      </c>
      <c r="Z34" s="263"/>
      <c r="AA34" s="286" t="s">
        <v>456</v>
      </c>
      <c r="AB34" s="241">
        <v>450</v>
      </c>
      <c r="AC34" s="241">
        <v>540</v>
      </c>
      <c r="AD34" s="241">
        <v>440</v>
      </c>
      <c r="AE34" s="241">
        <v>540</v>
      </c>
      <c r="AF34" s="241">
        <v>15</v>
      </c>
      <c r="AG34" s="241">
        <v>20</v>
      </c>
      <c r="AH34" s="241">
        <v>14</v>
      </c>
      <c r="AI34" s="241">
        <v>20</v>
      </c>
      <c r="AJ34" s="241">
        <v>16</v>
      </c>
      <c r="AK34" s="241">
        <v>21</v>
      </c>
      <c r="AL34" s="242">
        <v>0.46400000000000002</v>
      </c>
      <c r="AM34" s="241">
        <v>900</v>
      </c>
      <c r="AN34" s="242">
        <v>0.311</v>
      </c>
      <c r="AO34" s="242">
        <v>0.13200000000000001</v>
      </c>
      <c r="AP34" s="241" t="s">
        <v>491</v>
      </c>
      <c r="AQ34" s="241" t="s">
        <v>460</v>
      </c>
      <c r="AR34" s="241" t="s">
        <v>472</v>
      </c>
      <c r="AS34" s="195"/>
      <c r="AT34" s="195"/>
      <c r="AU34" s="195"/>
      <c r="AV34" s="195"/>
      <c r="AW34" s="247">
        <v>44530</v>
      </c>
      <c r="AX34" s="195"/>
      <c r="AY34" s="241">
        <v>61</v>
      </c>
      <c r="AZ34" s="195"/>
      <c r="BA34" s="241">
        <v>5.5</v>
      </c>
      <c r="BB34" s="195"/>
      <c r="BC34" s="195"/>
      <c r="BD34" s="265"/>
      <c r="BE34" s="279" t="s">
        <v>166</v>
      </c>
      <c r="BF34" s="278" t="s">
        <v>166</v>
      </c>
      <c r="BG34" s="278" t="s">
        <v>166</v>
      </c>
      <c r="BH34" s="280" t="s">
        <v>166</v>
      </c>
      <c r="BI34" s="252"/>
      <c r="BJ34" s="195"/>
      <c r="BK34" s="195"/>
      <c r="BL34" s="255">
        <v>0.76</v>
      </c>
      <c r="BM34" s="255">
        <v>0.8</v>
      </c>
      <c r="BN34" s="255">
        <v>0.47</v>
      </c>
      <c r="BO34" s="256">
        <v>0.47</v>
      </c>
    </row>
    <row r="35" spans="1:67" ht="18.75" customHeight="1">
      <c r="A35" s="228" t="s">
        <v>655</v>
      </c>
      <c r="B35" s="229" t="s">
        <v>656</v>
      </c>
      <c r="C35" s="229" t="s">
        <v>657</v>
      </c>
      <c r="D35" s="230" t="s">
        <v>630</v>
      </c>
      <c r="E35" s="281" t="s">
        <v>507</v>
      </c>
      <c r="F35" s="257" t="s">
        <v>467</v>
      </c>
      <c r="G35" s="258"/>
      <c r="H35" s="259" t="s">
        <v>451</v>
      </c>
      <c r="I35" s="260" t="s">
        <v>451</v>
      </c>
      <c r="J35" s="283"/>
      <c r="K35" s="261" t="s">
        <v>451</v>
      </c>
      <c r="L35" s="262">
        <v>35609</v>
      </c>
      <c r="M35" s="238">
        <v>0.89</v>
      </c>
      <c r="N35" s="229">
        <v>3117</v>
      </c>
      <c r="O35" s="272"/>
      <c r="P35" s="239">
        <v>8.7999999999999995E-2</v>
      </c>
      <c r="Q35" s="272"/>
      <c r="R35" s="240">
        <v>39200</v>
      </c>
      <c r="S35" s="241" t="s">
        <v>515</v>
      </c>
      <c r="T35" s="195"/>
      <c r="U35" s="195"/>
      <c r="V35" s="195"/>
      <c r="W35" s="243">
        <v>39200</v>
      </c>
      <c r="X35" s="195"/>
      <c r="Y35" s="241" t="s">
        <v>490</v>
      </c>
      <c r="Z35" s="263"/>
      <c r="AA35" s="264"/>
      <c r="AB35" s="241">
        <v>460</v>
      </c>
      <c r="AC35" s="241">
        <v>570</v>
      </c>
      <c r="AD35" s="241">
        <v>450</v>
      </c>
      <c r="AE35" s="241">
        <v>550</v>
      </c>
      <c r="AF35" s="241">
        <v>17</v>
      </c>
      <c r="AG35" s="241">
        <v>22</v>
      </c>
      <c r="AH35" s="241">
        <v>16</v>
      </c>
      <c r="AI35" s="241" t="s">
        <v>658</v>
      </c>
      <c r="AJ35" s="241">
        <v>16</v>
      </c>
      <c r="AK35" s="241" t="s">
        <v>658</v>
      </c>
      <c r="AL35" s="242">
        <v>0.57699999999999996</v>
      </c>
      <c r="AM35" s="195"/>
      <c r="AN35" s="195"/>
      <c r="AO35" s="195"/>
      <c r="AP35" s="241" t="s">
        <v>491</v>
      </c>
      <c r="AQ35" s="241" t="s">
        <v>460</v>
      </c>
      <c r="AR35" s="241" t="s">
        <v>472</v>
      </c>
      <c r="AS35" s="195"/>
      <c r="AT35" s="195"/>
      <c r="AU35" s="195"/>
      <c r="AV35" s="195"/>
      <c r="AW35" s="247">
        <v>44530</v>
      </c>
      <c r="AX35" s="195"/>
      <c r="AY35" s="241">
        <v>61</v>
      </c>
      <c r="AZ35" s="195"/>
      <c r="BA35" s="195"/>
      <c r="BB35" s="195"/>
      <c r="BC35" s="195"/>
      <c r="BD35" s="265"/>
      <c r="BE35" s="266" t="s">
        <v>126</v>
      </c>
      <c r="BF35" s="267" t="s">
        <v>126</v>
      </c>
      <c r="BG35" s="267" t="s">
        <v>126</v>
      </c>
      <c r="BH35" s="268" t="s">
        <v>126</v>
      </c>
      <c r="BI35" s="252"/>
      <c r="BJ35" s="195"/>
      <c r="BK35" s="195"/>
      <c r="BL35" s="270"/>
      <c r="BM35" s="255">
        <v>0.77</v>
      </c>
      <c r="BN35" s="270"/>
      <c r="BO35" s="256">
        <v>0.5</v>
      </c>
    </row>
    <row r="36" spans="1:67" ht="18.75" customHeight="1">
      <c r="A36" s="228" t="s">
        <v>659</v>
      </c>
      <c r="B36" s="229" t="s">
        <v>660</v>
      </c>
      <c r="C36" s="229" t="s">
        <v>661</v>
      </c>
      <c r="D36" s="230" t="s">
        <v>630</v>
      </c>
      <c r="E36" s="281" t="s">
        <v>507</v>
      </c>
      <c r="F36" s="257" t="s">
        <v>467</v>
      </c>
      <c r="G36" s="258"/>
      <c r="H36" s="259" t="s">
        <v>451</v>
      </c>
      <c r="I36" s="260" t="s">
        <v>451</v>
      </c>
      <c r="J36" s="260">
        <v>57</v>
      </c>
      <c r="K36" s="261">
        <v>235</v>
      </c>
      <c r="L36" s="262">
        <v>28064</v>
      </c>
      <c r="M36" s="238">
        <v>0.92</v>
      </c>
      <c r="N36" s="229">
        <v>828</v>
      </c>
      <c r="O36" s="272"/>
      <c r="P36" s="239">
        <v>0.03</v>
      </c>
      <c r="Q36" s="272"/>
      <c r="R36" s="240">
        <v>43500</v>
      </c>
      <c r="S36" s="241" t="s">
        <v>515</v>
      </c>
      <c r="T36" s="195"/>
      <c r="U36" s="195"/>
      <c r="V36" s="195"/>
      <c r="W36" s="243">
        <v>43500</v>
      </c>
      <c r="X36" s="195"/>
      <c r="Y36" s="241" t="s">
        <v>490</v>
      </c>
      <c r="Z36" s="263"/>
      <c r="AA36" s="264"/>
      <c r="AB36" s="241">
        <v>470</v>
      </c>
      <c r="AC36" s="241">
        <v>570</v>
      </c>
      <c r="AD36" s="241">
        <v>470</v>
      </c>
      <c r="AE36" s="241">
        <v>570</v>
      </c>
      <c r="AF36" s="241">
        <v>17</v>
      </c>
      <c r="AG36" s="241">
        <v>23</v>
      </c>
      <c r="AH36" s="241">
        <v>16</v>
      </c>
      <c r="AI36" s="241">
        <v>23</v>
      </c>
      <c r="AJ36" s="241">
        <v>17</v>
      </c>
      <c r="AK36" s="241">
        <v>24</v>
      </c>
      <c r="AL36" s="242">
        <v>0.67700000000000005</v>
      </c>
      <c r="AM36" s="195"/>
      <c r="AN36" s="195"/>
      <c r="AO36" s="195"/>
      <c r="AP36" s="241" t="s">
        <v>491</v>
      </c>
      <c r="AQ36" s="241" t="s">
        <v>460</v>
      </c>
      <c r="AR36" s="241" t="s">
        <v>472</v>
      </c>
      <c r="AS36" s="195"/>
      <c r="AT36" s="195"/>
      <c r="AU36" s="195"/>
      <c r="AV36" s="247">
        <v>44470</v>
      </c>
      <c r="AW36" s="247">
        <v>44530</v>
      </c>
      <c r="AX36" s="195"/>
      <c r="AY36" s="241">
        <v>64</v>
      </c>
      <c r="AZ36" s="195"/>
      <c r="BA36" s="241">
        <v>6</v>
      </c>
      <c r="BB36" s="195"/>
      <c r="BC36" s="195"/>
      <c r="BD36" s="265"/>
      <c r="BE36" s="279" t="s">
        <v>166</v>
      </c>
      <c r="BF36" s="278" t="s">
        <v>166</v>
      </c>
      <c r="BG36" s="278" t="s">
        <v>166</v>
      </c>
      <c r="BH36" s="280" t="s">
        <v>166</v>
      </c>
      <c r="BI36" s="252"/>
      <c r="BJ36" s="195"/>
      <c r="BK36" s="195"/>
      <c r="BL36" s="270"/>
      <c r="BM36" s="255">
        <v>0.83</v>
      </c>
      <c r="BN36" s="270"/>
      <c r="BO36" s="256">
        <v>0.33</v>
      </c>
    </row>
    <row r="37" spans="1:67" ht="18.75" customHeight="1">
      <c r="A37" s="228" t="s">
        <v>662</v>
      </c>
      <c r="B37" s="229" t="s">
        <v>663</v>
      </c>
      <c r="C37" s="229" t="s">
        <v>664</v>
      </c>
      <c r="D37" s="230" t="s">
        <v>665</v>
      </c>
      <c r="E37" s="231" t="s">
        <v>448</v>
      </c>
      <c r="F37" s="276" t="s">
        <v>487</v>
      </c>
      <c r="G37" s="233" t="s">
        <v>666</v>
      </c>
      <c r="H37" s="259" t="s">
        <v>451</v>
      </c>
      <c r="I37" s="260" t="s">
        <v>451</v>
      </c>
      <c r="J37" s="260">
        <v>71</v>
      </c>
      <c r="K37" s="261" t="s">
        <v>451</v>
      </c>
      <c r="L37" s="262">
        <v>3746</v>
      </c>
      <c r="M37" s="238">
        <v>0.98</v>
      </c>
      <c r="N37" s="229">
        <v>449</v>
      </c>
      <c r="O37" s="229">
        <v>61</v>
      </c>
      <c r="P37" s="239">
        <v>0.12</v>
      </c>
      <c r="Q37" s="229">
        <v>428</v>
      </c>
      <c r="R37" s="240">
        <v>53100</v>
      </c>
      <c r="S37" s="241" t="s">
        <v>452</v>
      </c>
      <c r="T37" s="242">
        <v>0.95299999999999996</v>
      </c>
      <c r="U37" s="243">
        <v>21692</v>
      </c>
      <c r="V37" s="244">
        <v>0.41</v>
      </c>
      <c r="W37" s="243">
        <v>31408</v>
      </c>
      <c r="X37" s="241" t="s">
        <v>667</v>
      </c>
      <c r="Y37" s="243">
        <v>20000</v>
      </c>
      <c r="Z37" s="245" t="s">
        <v>668</v>
      </c>
      <c r="AA37" s="286" t="s">
        <v>456</v>
      </c>
      <c r="AB37" s="241">
        <v>560</v>
      </c>
      <c r="AC37" s="241">
        <v>660</v>
      </c>
      <c r="AD37" s="241">
        <v>540</v>
      </c>
      <c r="AE37" s="241">
        <v>670</v>
      </c>
      <c r="AF37" s="241">
        <v>23</v>
      </c>
      <c r="AG37" s="241">
        <v>30</v>
      </c>
      <c r="AH37" s="241">
        <v>22</v>
      </c>
      <c r="AI37" s="241">
        <v>31</v>
      </c>
      <c r="AJ37" s="241">
        <v>23</v>
      </c>
      <c r="AK37" s="241">
        <v>29</v>
      </c>
      <c r="AL37" s="242">
        <v>0.83499999999999996</v>
      </c>
      <c r="AM37" s="195"/>
      <c r="AN37" s="195"/>
      <c r="AO37" s="195"/>
      <c r="AP37" s="241" t="s">
        <v>491</v>
      </c>
      <c r="AQ37" s="241" t="s">
        <v>460</v>
      </c>
      <c r="AR37" s="241" t="s">
        <v>472</v>
      </c>
      <c r="AS37" s="195"/>
      <c r="AT37" s="195"/>
      <c r="AU37" s="195"/>
      <c r="AV37" s="247">
        <v>44531</v>
      </c>
      <c r="AW37" s="247">
        <v>44423</v>
      </c>
      <c r="AX37" s="195"/>
      <c r="AY37" s="241">
        <v>80</v>
      </c>
      <c r="AZ37" s="241" t="s">
        <v>669</v>
      </c>
      <c r="BA37" s="241">
        <v>6.5</v>
      </c>
      <c r="BB37" s="195"/>
      <c r="BC37" s="195"/>
      <c r="BD37" s="265"/>
      <c r="BE37" s="266" t="s">
        <v>126</v>
      </c>
      <c r="BF37" s="267" t="s">
        <v>126</v>
      </c>
      <c r="BG37" s="267" t="s">
        <v>126</v>
      </c>
      <c r="BH37" s="268" t="s">
        <v>126</v>
      </c>
      <c r="BI37" s="252"/>
      <c r="BJ37" s="253" t="s">
        <v>166</v>
      </c>
      <c r="BK37" s="243">
        <v>2500</v>
      </c>
      <c r="BL37" s="255">
        <v>0.89</v>
      </c>
      <c r="BM37" s="255">
        <v>0.87</v>
      </c>
      <c r="BN37" s="255">
        <v>0.77</v>
      </c>
      <c r="BO37" s="256">
        <v>0.72</v>
      </c>
    </row>
    <row r="38" spans="1:67" ht="18.75" customHeight="1">
      <c r="A38" s="228" t="s">
        <v>670</v>
      </c>
      <c r="B38" s="229" t="s">
        <v>671</v>
      </c>
      <c r="C38" s="229" t="s">
        <v>672</v>
      </c>
      <c r="D38" s="230" t="s">
        <v>673</v>
      </c>
      <c r="E38" s="231" t="s">
        <v>448</v>
      </c>
      <c r="F38" s="276" t="s">
        <v>487</v>
      </c>
      <c r="G38" s="258"/>
      <c r="H38" s="259" t="s">
        <v>451</v>
      </c>
      <c r="I38" s="260">
        <v>5</v>
      </c>
      <c r="J38" s="260" t="s">
        <v>451</v>
      </c>
      <c r="K38" s="261" t="s">
        <v>451</v>
      </c>
      <c r="L38" s="262">
        <v>2078</v>
      </c>
      <c r="M38" s="238">
        <v>1</v>
      </c>
      <c r="N38" s="229">
        <v>207</v>
      </c>
      <c r="O38" s="229">
        <v>39</v>
      </c>
      <c r="P38" s="239">
        <v>0.1</v>
      </c>
      <c r="Q38" s="229">
        <v>67</v>
      </c>
      <c r="R38" s="240">
        <v>76400</v>
      </c>
      <c r="S38" s="241" t="s">
        <v>488</v>
      </c>
      <c r="T38" s="242">
        <v>0.32400000000000001</v>
      </c>
      <c r="U38" s="243">
        <v>44258</v>
      </c>
      <c r="V38" s="244">
        <v>0.57999999999999996</v>
      </c>
      <c r="W38" s="243">
        <v>32142</v>
      </c>
      <c r="X38" s="241" t="s">
        <v>674</v>
      </c>
      <c r="Y38" s="241" t="s">
        <v>490</v>
      </c>
      <c r="Z38" s="263"/>
      <c r="AA38" s="264"/>
      <c r="AB38" s="241">
        <v>680</v>
      </c>
      <c r="AC38" s="241">
        <v>760</v>
      </c>
      <c r="AD38" s="241">
        <v>680</v>
      </c>
      <c r="AE38" s="241">
        <v>770</v>
      </c>
      <c r="AF38" s="241">
        <v>31</v>
      </c>
      <c r="AG38" s="241">
        <v>34</v>
      </c>
      <c r="AH38" s="241">
        <v>31</v>
      </c>
      <c r="AI38" s="241" t="s">
        <v>675</v>
      </c>
      <c r="AJ38" s="241">
        <v>29</v>
      </c>
      <c r="AK38" s="241" t="s">
        <v>675</v>
      </c>
      <c r="AL38" s="242">
        <v>0.19400000000000001</v>
      </c>
      <c r="AM38" s="277">
        <v>1763</v>
      </c>
      <c r="AN38" s="242">
        <v>7.0999999999999994E-2</v>
      </c>
      <c r="AO38" s="242">
        <v>0.46</v>
      </c>
      <c r="AP38" s="241" t="s">
        <v>491</v>
      </c>
      <c r="AQ38" s="241" t="s">
        <v>460</v>
      </c>
      <c r="AR38" s="241" t="s">
        <v>492</v>
      </c>
      <c r="AS38" s="247">
        <v>44515</v>
      </c>
      <c r="AT38" s="247">
        <v>44211</v>
      </c>
      <c r="AU38" s="195"/>
      <c r="AV38" s="195"/>
      <c r="AW38" s="247">
        <v>44211</v>
      </c>
      <c r="AX38" s="242">
        <v>0.29699999999999999</v>
      </c>
      <c r="AY38" s="241">
        <v>100</v>
      </c>
      <c r="AZ38" s="195"/>
      <c r="BA38" s="241">
        <v>7</v>
      </c>
      <c r="BB38" s="195"/>
      <c r="BC38" s="195"/>
      <c r="BD38" s="265"/>
      <c r="BE38" s="266" t="s">
        <v>126</v>
      </c>
      <c r="BF38" s="278" t="s">
        <v>166</v>
      </c>
      <c r="BG38" s="267" t="s">
        <v>126</v>
      </c>
      <c r="BH38" s="280" t="s">
        <v>166</v>
      </c>
      <c r="BI38" s="252"/>
      <c r="BJ38" s="253" t="s">
        <v>166</v>
      </c>
      <c r="BK38" s="243">
        <v>1800</v>
      </c>
      <c r="BL38" s="255">
        <v>0.98</v>
      </c>
      <c r="BM38" s="255">
        <v>0.96</v>
      </c>
      <c r="BN38" s="255">
        <v>0.9</v>
      </c>
      <c r="BO38" s="256">
        <v>0.94</v>
      </c>
    </row>
    <row r="39" spans="1:67" ht="18.75" customHeight="1">
      <c r="A39" s="228" t="s">
        <v>676</v>
      </c>
      <c r="B39" s="229" t="s">
        <v>677</v>
      </c>
      <c r="C39" s="229" t="s">
        <v>678</v>
      </c>
      <c r="D39" s="230" t="s">
        <v>496</v>
      </c>
      <c r="E39" s="231" t="s">
        <v>448</v>
      </c>
      <c r="F39" s="271" t="s">
        <v>477</v>
      </c>
      <c r="G39" s="258"/>
      <c r="H39" s="259">
        <v>25</v>
      </c>
      <c r="I39" s="260" t="s">
        <v>451</v>
      </c>
      <c r="J39" s="260">
        <v>6</v>
      </c>
      <c r="K39" s="261">
        <v>6</v>
      </c>
      <c r="L39" s="262">
        <v>6896</v>
      </c>
      <c r="M39" s="238">
        <v>0.47</v>
      </c>
      <c r="N39" s="229">
        <v>1553</v>
      </c>
      <c r="O39" s="229">
        <v>72</v>
      </c>
      <c r="P39" s="239">
        <v>0.22500000000000001</v>
      </c>
      <c r="Q39" s="272"/>
      <c r="R39" s="240">
        <v>77700</v>
      </c>
      <c r="S39" s="241" t="s">
        <v>515</v>
      </c>
      <c r="T39" s="195"/>
      <c r="U39" s="195"/>
      <c r="V39" s="195"/>
      <c r="W39" s="243">
        <v>77700</v>
      </c>
      <c r="X39" s="195"/>
      <c r="Y39" s="241" t="s">
        <v>490</v>
      </c>
      <c r="Z39" s="263"/>
      <c r="AA39" s="264"/>
      <c r="AB39" s="241">
        <v>700</v>
      </c>
      <c r="AC39" s="241">
        <v>760</v>
      </c>
      <c r="AD39" s="241">
        <v>730</v>
      </c>
      <c r="AE39" s="241">
        <v>800</v>
      </c>
      <c r="AF39" s="241">
        <v>32</v>
      </c>
      <c r="AG39" s="241">
        <v>35</v>
      </c>
      <c r="AH39" s="241">
        <v>32</v>
      </c>
      <c r="AI39" s="241">
        <v>35</v>
      </c>
      <c r="AJ39" s="241">
        <v>32</v>
      </c>
      <c r="AK39" s="241">
        <v>35</v>
      </c>
      <c r="AL39" s="242">
        <v>0.222</v>
      </c>
      <c r="AM39" s="277">
        <v>4235</v>
      </c>
      <c r="AN39" s="242">
        <v>0.157</v>
      </c>
      <c r="AO39" s="242">
        <v>0.40600000000000003</v>
      </c>
      <c r="AP39" s="241" t="s">
        <v>491</v>
      </c>
      <c r="AQ39" s="241" t="s">
        <v>460</v>
      </c>
      <c r="AR39" s="241" t="s">
        <v>492</v>
      </c>
      <c r="AS39" s="247">
        <v>44501</v>
      </c>
      <c r="AT39" s="195"/>
      <c r="AU39" s="195"/>
      <c r="AV39" s="195"/>
      <c r="AW39" s="247">
        <v>44197</v>
      </c>
      <c r="AX39" s="242">
        <v>0.25</v>
      </c>
      <c r="AY39" s="241">
        <v>102</v>
      </c>
      <c r="AZ39" s="241" t="s">
        <v>679</v>
      </c>
      <c r="BA39" s="241">
        <v>7.5</v>
      </c>
      <c r="BB39" s="195"/>
      <c r="BC39" s="195"/>
      <c r="BD39" s="265"/>
      <c r="BE39" s="266" t="s">
        <v>126</v>
      </c>
      <c r="BF39" s="278" t="s">
        <v>166</v>
      </c>
      <c r="BG39" s="278" t="s">
        <v>166</v>
      </c>
      <c r="BH39" s="268" t="s">
        <v>126</v>
      </c>
      <c r="BI39" s="252"/>
      <c r="BJ39" s="195"/>
      <c r="BK39" s="195"/>
      <c r="BL39" s="255">
        <v>0.91</v>
      </c>
      <c r="BM39" s="255">
        <v>0.96</v>
      </c>
      <c r="BN39" s="255">
        <v>0.92</v>
      </c>
      <c r="BO39" s="256">
        <v>0.89</v>
      </c>
    </row>
    <row r="40" spans="1:67" ht="18.75" customHeight="1">
      <c r="A40" s="228" t="s">
        <v>680</v>
      </c>
      <c r="B40" s="229" t="s">
        <v>681</v>
      </c>
      <c r="C40" s="229" t="s">
        <v>682</v>
      </c>
      <c r="D40" s="230" t="s">
        <v>683</v>
      </c>
      <c r="E40" s="231" t="s">
        <v>448</v>
      </c>
      <c r="F40" s="271" t="s">
        <v>477</v>
      </c>
      <c r="G40" s="258"/>
      <c r="H40" s="259">
        <v>42</v>
      </c>
      <c r="I40" s="260" t="s">
        <v>451</v>
      </c>
      <c r="J40" s="260">
        <v>43</v>
      </c>
      <c r="K40" s="261">
        <v>35</v>
      </c>
      <c r="L40" s="262">
        <v>5150</v>
      </c>
      <c r="M40" s="238">
        <v>0.44</v>
      </c>
      <c r="N40" s="229">
        <v>685</v>
      </c>
      <c r="O40" s="229">
        <v>46</v>
      </c>
      <c r="P40" s="239">
        <v>0.13300000000000001</v>
      </c>
      <c r="Q40" s="229">
        <v>96</v>
      </c>
      <c r="R40" s="240">
        <v>72300</v>
      </c>
      <c r="S40" s="241" t="s">
        <v>452</v>
      </c>
      <c r="T40" s="242">
        <v>0.14000000000000001</v>
      </c>
      <c r="U40" s="243">
        <v>27336</v>
      </c>
      <c r="V40" s="244">
        <v>0.38</v>
      </c>
      <c r="W40" s="243">
        <v>44964</v>
      </c>
      <c r="X40" s="241" t="s">
        <v>599</v>
      </c>
      <c r="Y40" s="241" t="s">
        <v>684</v>
      </c>
      <c r="Z40" s="245" t="s">
        <v>685</v>
      </c>
      <c r="AA40" s="246" t="s">
        <v>456</v>
      </c>
      <c r="AB40" s="241">
        <v>650</v>
      </c>
      <c r="AC40" s="241">
        <v>740</v>
      </c>
      <c r="AD40" s="241">
        <v>690</v>
      </c>
      <c r="AE40" s="241">
        <v>780</v>
      </c>
      <c r="AF40" s="241">
        <v>30</v>
      </c>
      <c r="AG40" s="241">
        <v>33</v>
      </c>
      <c r="AH40" s="241">
        <v>30</v>
      </c>
      <c r="AI40" s="241">
        <v>35</v>
      </c>
      <c r="AJ40" s="241">
        <v>29</v>
      </c>
      <c r="AK40" s="241">
        <v>34</v>
      </c>
      <c r="AL40" s="242">
        <v>0.33100000000000002</v>
      </c>
      <c r="AM40" s="195"/>
      <c r="AN40" s="195"/>
      <c r="AO40" s="195"/>
      <c r="AP40" s="241" t="s">
        <v>491</v>
      </c>
      <c r="AQ40" s="241" t="s">
        <v>460</v>
      </c>
      <c r="AR40" s="241" t="s">
        <v>471</v>
      </c>
      <c r="AS40" s="247">
        <v>44501</v>
      </c>
      <c r="AT40" s="247">
        <v>44211</v>
      </c>
      <c r="AU40" s="247">
        <v>44501</v>
      </c>
      <c r="AV40" s="195"/>
      <c r="AW40" s="247">
        <v>44211</v>
      </c>
      <c r="AX40" s="242">
        <v>0.375</v>
      </c>
      <c r="AY40" s="241">
        <v>90</v>
      </c>
      <c r="AZ40" s="195"/>
      <c r="BA40" s="241">
        <v>6.5</v>
      </c>
      <c r="BB40" s="195"/>
      <c r="BC40" s="241" t="s">
        <v>686</v>
      </c>
      <c r="BD40" s="248" t="s">
        <v>687</v>
      </c>
      <c r="BE40" s="266" t="s">
        <v>126</v>
      </c>
      <c r="BF40" s="278" t="s">
        <v>166</v>
      </c>
      <c r="BG40" s="278" t="s">
        <v>166</v>
      </c>
      <c r="BH40" s="268" t="s">
        <v>126</v>
      </c>
      <c r="BI40" s="252"/>
      <c r="BJ40" s="253" t="s">
        <v>166</v>
      </c>
      <c r="BK40" s="254" t="s">
        <v>462</v>
      </c>
      <c r="BL40" s="255">
        <v>0.9</v>
      </c>
      <c r="BM40" s="255">
        <v>0.93</v>
      </c>
      <c r="BN40" s="255">
        <v>0.64</v>
      </c>
      <c r="BO40" s="256">
        <v>0.83</v>
      </c>
    </row>
    <row r="41" spans="1:67" ht="18.75" customHeight="1">
      <c r="A41" s="228" t="s">
        <v>688</v>
      </c>
      <c r="B41" s="229" t="s">
        <v>689</v>
      </c>
      <c r="C41" s="229" t="s">
        <v>690</v>
      </c>
      <c r="D41" s="230" t="s">
        <v>574</v>
      </c>
      <c r="E41" s="231" t="s">
        <v>448</v>
      </c>
      <c r="F41" s="276" t="s">
        <v>487</v>
      </c>
      <c r="G41" s="233" t="s">
        <v>450</v>
      </c>
      <c r="H41" s="259" t="s">
        <v>451</v>
      </c>
      <c r="I41" s="260">
        <v>46</v>
      </c>
      <c r="J41" s="260" t="s">
        <v>451</v>
      </c>
      <c r="K41" s="261" t="s">
        <v>451</v>
      </c>
      <c r="L41" s="262">
        <v>1450</v>
      </c>
      <c r="M41" s="238">
        <v>1</v>
      </c>
      <c r="N41" s="229">
        <v>103</v>
      </c>
      <c r="O41" s="229">
        <v>16</v>
      </c>
      <c r="P41" s="239">
        <v>7.0999999999999994E-2</v>
      </c>
      <c r="Q41" s="229">
        <v>107</v>
      </c>
      <c r="R41" s="240">
        <v>60700</v>
      </c>
      <c r="S41" s="241" t="s">
        <v>452</v>
      </c>
      <c r="T41" s="242">
        <v>1</v>
      </c>
      <c r="U41" s="243">
        <v>19485</v>
      </c>
      <c r="V41" s="244">
        <v>0.32</v>
      </c>
      <c r="W41" s="243">
        <v>41215</v>
      </c>
      <c r="X41" s="241" t="s">
        <v>691</v>
      </c>
      <c r="Y41" s="243">
        <v>26000</v>
      </c>
      <c r="Z41" s="245" t="s">
        <v>692</v>
      </c>
      <c r="AA41" s="286" t="s">
        <v>456</v>
      </c>
      <c r="AB41" s="241">
        <v>590</v>
      </c>
      <c r="AC41" s="241">
        <v>680</v>
      </c>
      <c r="AD41" s="241">
        <v>580</v>
      </c>
      <c r="AE41" s="241">
        <v>730</v>
      </c>
      <c r="AF41" s="241">
        <v>26</v>
      </c>
      <c r="AG41" s="241">
        <v>31</v>
      </c>
      <c r="AH41" s="241">
        <v>26</v>
      </c>
      <c r="AI41" s="241">
        <v>34</v>
      </c>
      <c r="AJ41" s="241">
        <v>25</v>
      </c>
      <c r="AK41" s="241">
        <v>31</v>
      </c>
      <c r="AL41" s="242">
        <v>0.76300000000000001</v>
      </c>
      <c r="AM41" s="241">
        <v>303</v>
      </c>
      <c r="AN41" s="242">
        <v>0.502</v>
      </c>
      <c r="AO41" s="242">
        <v>0.20399999999999999</v>
      </c>
      <c r="AP41" s="241" t="s">
        <v>492</v>
      </c>
      <c r="AQ41" s="241" t="s">
        <v>460</v>
      </c>
      <c r="AR41" s="241" t="s">
        <v>472</v>
      </c>
      <c r="AS41" s="247">
        <v>44515</v>
      </c>
      <c r="AT41" s="195"/>
      <c r="AU41" s="247">
        <v>44531</v>
      </c>
      <c r="AV41" s="195"/>
      <c r="AW41" s="247">
        <v>44211</v>
      </c>
      <c r="AX41" s="242">
        <v>0.76100000000000001</v>
      </c>
      <c r="AY41" s="195"/>
      <c r="AZ41" s="241" t="s">
        <v>693</v>
      </c>
      <c r="BA41" s="195"/>
      <c r="BB41" s="195"/>
      <c r="BC41" s="195"/>
      <c r="BD41" s="265"/>
      <c r="BE41" s="273" t="s">
        <v>462</v>
      </c>
      <c r="BF41" s="274" t="s">
        <v>462</v>
      </c>
      <c r="BG41" s="274" t="s">
        <v>462</v>
      </c>
      <c r="BH41" s="275" t="s">
        <v>462</v>
      </c>
      <c r="BI41" s="252"/>
      <c r="BJ41" s="195"/>
      <c r="BK41" s="195"/>
      <c r="BL41" s="255">
        <v>0.91</v>
      </c>
      <c r="BM41" s="255">
        <v>0.91</v>
      </c>
      <c r="BN41" s="255">
        <v>0.63</v>
      </c>
      <c r="BO41" s="256">
        <v>0.82</v>
      </c>
    </row>
    <row r="42" spans="1:67" ht="18.75" customHeight="1">
      <c r="A42" s="228" t="s">
        <v>694</v>
      </c>
      <c r="B42" s="229" t="s">
        <v>695</v>
      </c>
      <c r="C42" s="229" t="s">
        <v>696</v>
      </c>
      <c r="D42" s="230" t="s">
        <v>630</v>
      </c>
      <c r="E42" s="231" t="s">
        <v>448</v>
      </c>
      <c r="F42" s="257" t="s">
        <v>467</v>
      </c>
      <c r="G42" s="233" t="s">
        <v>697</v>
      </c>
      <c r="H42" s="259" t="s">
        <v>451</v>
      </c>
      <c r="I42" s="260" t="s">
        <v>451</v>
      </c>
      <c r="J42" s="260" t="s">
        <v>451</v>
      </c>
      <c r="K42" s="261">
        <v>172</v>
      </c>
      <c r="L42" s="262">
        <v>7020</v>
      </c>
      <c r="M42" s="238">
        <v>0.75</v>
      </c>
      <c r="N42" s="229">
        <v>263</v>
      </c>
      <c r="O42" s="272"/>
      <c r="P42" s="239">
        <v>3.6999999999999998E-2</v>
      </c>
      <c r="Q42" s="229">
        <v>141</v>
      </c>
      <c r="R42" s="240">
        <v>75500</v>
      </c>
      <c r="S42" s="241" t="s">
        <v>497</v>
      </c>
      <c r="T42" s="242">
        <v>0.53600000000000003</v>
      </c>
      <c r="U42" s="243">
        <v>17475</v>
      </c>
      <c r="V42" s="244">
        <v>0.23</v>
      </c>
      <c r="W42" s="243">
        <v>58025</v>
      </c>
      <c r="X42" s="241" t="s">
        <v>698</v>
      </c>
      <c r="Y42" s="243">
        <v>32000</v>
      </c>
      <c r="Z42" s="263"/>
      <c r="AA42" s="246" t="s">
        <v>456</v>
      </c>
      <c r="AB42" s="241">
        <v>600</v>
      </c>
      <c r="AC42" s="241">
        <v>680</v>
      </c>
      <c r="AD42" s="241">
        <v>590</v>
      </c>
      <c r="AE42" s="241">
        <v>680</v>
      </c>
      <c r="AF42" s="241">
        <v>25</v>
      </c>
      <c r="AG42" s="241">
        <v>30</v>
      </c>
      <c r="AH42" s="241">
        <v>25</v>
      </c>
      <c r="AI42" s="241">
        <v>32</v>
      </c>
      <c r="AJ42" s="241">
        <v>24</v>
      </c>
      <c r="AK42" s="241">
        <v>29</v>
      </c>
      <c r="AL42" s="242">
        <v>0.57199999999999995</v>
      </c>
      <c r="AM42" s="241">
        <v>970</v>
      </c>
      <c r="AN42" s="242">
        <v>0.44900000000000001</v>
      </c>
      <c r="AO42" s="242">
        <v>0.154</v>
      </c>
      <c r="AP42" s="241" t="s">
        <v>491</v>
      </c>
      <c r="AQ42" s="241" t="s">
        <v>492</v>
      </c>
      <c r="AR42" s="241" t="s">
        <v>492</v>
      </c>
      <c r="AS42" s="247">
        <v>44501</v>
      </c>
      <c r="AT42" s="195"/>
      <c r="AU42" s="247">
        <v>44501</v>
      </c>
      <c r="AV42" s="247">
        <v>44501</v>
      </c>
      <c r="AW42" s="247">
        <v>44211</v>
      </c>
      <c r="AX42" s="195"/>
      <c r="AY42" s="241">
        <v>80</v>
      </c>
      <c r="AZ42" s="195"/>
      <c r="BA42" s="241">
        <v>6.5</v>
      </c>
      <c r="BB42" s="195"/>
      <c r="BC42" s="195"/>
      <c r="BD42" s="248" t="s">
        <v>699</v>
      </c>
      <c r="BE42" s="266" t="s">
        <v>126</v>
      </c>
      <c r="BF42" s="267" t="s">
        <v>126</v>
      </c>
      <c r="BG42" s="267" t="s">
        <v>126</v>
      </c>
      <c r="BH42" s="268" t="s">
        <v>126</v>
      </c>
      <c r="BI42" s="252"/>
      <c r="BJ42" s="195"/>
      <c r="BK42" s="195"/>
      <c r="BL42" s="255">
        <v>0.89</v>
      </c>
      <c r="BM42" s="255">
        <v>0.91</v>
      </c>
      <c r="BN42" s="255">
        <v>0.76</v>
      </c>
      <c r="BO42" s="256">
        <v>0.79</v>
      </c>
    </row>
    <row r="43" spans="1:67" ht="18.75" customHeight="1">
      <c r="A43" s="228" t="s">
        <v>700</v>
      </c>
      <c r="B43" s="229" t="s">
        <v>701</v>
      </c>
      <c r="C43" s="229" t="s">
        <v>702</v>
      </c>
      <c r="D43" s="230" t="s">
        <v>630</v>
      </c>
      <c r="E43" s="231" t="s">
        <v>448</v>
      </c>
      <c r="F43" s="276" t="s">
        <v>487</v>
      </c>
      <c r="G43" s="258"/>
      <c r="H43" s="259" t="s">
        <v>451</v>
      </c>
      <c r="I43" s="260">
        <v>9</v>
      </c>
      <c r="J43" s="260" t="s">
        <v>451</v>
      </c>
      <c r="K43" s="261" t="s">
        <v>451</v>
      </c>
      <c r="L43" s="262">
        <v>1338</v>
      </c>
      <c r="M43" s="238">
        <v>0.99</v>
      </c>
      <c r="N43" s="229">
        <v>224</v>
      </c>
      <c r="O43" s="272"/>
      <c r="P43" s="239">
        <v>0.16700000000000001</v>
      </c>
      <c r="Q43" s="229">
        <v>25</v>
      </c>
      <c r="R43" s="240">
        <v>79000</v>
      </c>
      <c r="S43" s="241" t="s">
        <v>452</v>
      </c>
      <c r="T43" s="242">
        <v>0.112</v>
      </c>
      <c r="U43" s="243">
        <v>48980</v>
      </c>
      <c r="V43" s="244">
        <v>0.62</v>
      </c>
      <c r="W43" s="243">
        <v>30020</v>
      </c>
      <c r="X43" s="241" t="s">
        <v>703</v>
      </c>
      <c r="Y43" s="241" t="s">
        <v>490</v>
      </c>
      <c r="Z43" s="263"/>
      <c r="AA43" s="286" t="s">
        <v>456</v>
      </c>
      <c r="AB43" s="241">
        <v>660</v>
      </c>
      <c r="AC43" s="241">
        <v>740</v>
      </c>
      <c r="AD43" s="241">
        <v>680</v>
      </c>
      <c r="AE43" s="241">
        <v>770</v>
      </c>
      <c r="AF43" s="241">
        <v>30</v>
      </c>
      <c r="AG43" s="241">
        <v>34</v>
      </c>
      <c r="AH43" s="241">
        <v>30</v>
      </c>
      <c r="AI43" s="241">
        <v>35</v>
      </c>
      <c r="AJ43" s="241">
        <v>28</v>
      </c>
      <c r="AK43" s="241">
        <v>34</v>
      </c>
      <c r="AL43" s="242">
        <v>8.8999999999999996E-2</v>
      </c>
      <c r="AM43" s="277">
        <v>1109</v>
      </c>
      <c r="AN43" s="242">
        <v>0.115</v>
      </c>
      <c r="AO43" s="242">
        <v>0.47699999999999998</v>
      </c>
      <c r="AP43" s="241" t="s">
        <v>491</v>
      </c>
      <c r="AQ43" s="241" t="s">
        <v>491</v>
      </c>
      <c r="AR43" s="241" t="s">
        <v>510</v>
      </c>
      <c r="AS43" s="247">
        <v>44501</v>
      </c>
      <c r="AT43" s="247">
        <v>44197</v>
      </c>
      <c r="AU43" s="195"/>
      <c r="AV43" s="195"/>
      <c r="AW43" s="247">
        <v>44201</v>
      </c>
      <c r="AX43" s="242">
        <v>0.31900000000000001</v>
      </c>
      <c r="AY43" s="241">
        <v>100</v>
      </c>
      <c r="AZ43" s="195"/>
      <c r="BA43" s="241">
        <v>7.5</v>
      </c>
      <c r="BB43" s="195"/>
      <c r="BC43" s="195"/>
      <c r="BD43" s="265"/>
      <c r="BE43" s="266" t="s">
        <v>126</v>
      </c>
      <c r="BF43" s="267" t="s">
        <v>126</v>
      </c>
      <c r="BG43" s="267" t="s">
        <v>126</v>
      </c>
      <c r="BH43" s="268" t="s">
        <v>126</v>
      </c>
      <c r="BI43" s="252"/>
      <c r="BJ43" s="195"/>
      <c r="BK43" s="195"/>
      <c r="BL43" s="270"/>
      <c r="BM43" s="255">
        <v>0.93</v>
      </c>
      <c r="BN43" s="270"/>
      <c r="BO43" s="284"/>
    </row>
    <row r="44" spans="1:67" ht="18.75" customHeight="1">
      <c r="A44" s="228" t="s">
        <v>704</v>
      </c>
      <c r="B44" s="229" t="s">
        <v>705</v>
      </c>
      <c r="C44" s="229" t="s">
        <v>706</v>
      </c>
      <c r="D44" s="230" t="s">
        <v>466</v>
      </c>
      <c r="E44" s="231" t="s">
        <v>448</v>
      </c>
      <c r="F44" s="271" t="s">
        <v>477</v>
      </c>
      <c r="G44" s="258"/>
      <c r="H44" s="259">
        <v>66</v>
      </c>
      <c r="I44" s="260" t="s">
        <v>451</v>
      </c>
      <c r="J44" s="260" t="s">
        <v>451</v>
      </c>
      <c r="K44" s="261">
        <v>199</v>
      </c>
      <c r="L44" s="262">
        <v>2240</v>
      </c>
      <c r="M44" s="238">
        <v>0.71</v>
      </c>
      <c r="N44" s="229">
        <v>315</v>
      </c>
      <c r="O44" s="229">
        <v>65</v>
      </c>
      <c r="P44" s="239">
        <v>0.14099999999999999</v>
      </c>
      <c r="Q44" s="229">
        <v>230</v>
      </c>
      <c r="R44" s="240">
        <v>63300</v>
      </c>
      <c r="S44" s="241" t="s">
        <v>452</v>
      </c>
      <c r="T44" s="242">
        <v>0.73</v>
      </c>
      <c r="U44" s="243">
        <v>23562</v>
      </c>
      <c r="V44" s="244">
        <v>0.37</v>
      </c>
      <c r="W44" s="243">
        <v>39738</v>
      </c>
      <c r="X44" s="241" t="s">
        <v>707</v>
      </c>
      <c r="Y44" s="243">
        <v>20000</v>
      </c>
      <c r="Z44" s="245" t="s">
        <v>708</v>
      </c>
      <c r="AA44" s="286" t="s">
        <v>456</v>
      </c>
      <c r="AB44" s="241">
        <v>600</v>
      </c>
      <c r="AC44" s="241">
        <v>700</v>
      </c>
      <c r="AD44" s="241">
        <v>580</v>
      </c>
      <c r="AE44" s="241">
        <v>680</v>
      </c>
      <c r="AF44" s="241">
        <v>27</v>
      </c>
      <c r="AG44" s="241">
        <v>31</v>
      </c>
      <c r="AH44" s="241">
        <v>26</v>
      </c>
      <c r="AI44" s="241">
        <v>34</v>
      </c>
      <c r="AJ44" s="241">
        <v>25</v>
      </c>
      <c r="AK44" s="241">
        <v>30</v>
      </c>
      <c r="AL44" s="242">
        <v>0.56299999999999994</v>
      </c>
      <c r="AM44" s="195"/>
      <c r="AN44" s="195"/>
      <c r="AO44" s="195"/>
      <c r="AP44" s="241" t="s">
        <v>471</v>
      </c>
      <c r="AQ44" s="241" t="s">
        <v>460</v>
      </c>
      <c r="AR44" s="241" t="s">
        <v>492</v>
      </c>
      <c r="AS44" s="247">
        <v>44501</v>
      </c>
      <c r="AT44" s="195"/>
      <c r="AU44" s="247">
        <v>44501</v>
      </c>
      <c r="AV44" s="195"/>
      <c r="AW44" s="247">
        <v>44211</v>
      </c>
      <c r="AX44" s="242">
        <v>0.56899999999999995</v>
      </c>
      <c r="AY44" s="241">
        <v>80</v>
      </c>
      <c r="AZ44" s="195"/>
      <c r="BA44" s="195"/>
      <c r="BB44" s="195"/>
      <c r="BC44" s="195"/>
      <c r="BD44" s="265"/>
      <c r="BE44" s="266" t="s">
        <v>126</v>
      </c>
      <c r="BF44" s="267" t="s">
        <v>126</v>
      </c>
      <c r="BG44" s="267" t="s">
        <v>126</v>
      </c>
      <c r="BH44" s="268" t="s">
        <v>126</v>
      </c>
      <c r="BI44" s="252"/>
      <c r="BJ44" s="195"/>
      <c r="BK44" s="195"/>
      <c r="BL44" s="255">
        <v>0.89</v>
      </c>
      <c r="BM44" s="255">
        <v>0.86</v>
      </c>
      <c r="BN44" s="255">
        <v>0.85</v>
      </c>
      <c r="BO44" s="256">
        <v>0.82</v>
      </c>
    </row>
    <row r="45" spans="1:67" ht="18.75" customHeight="1">
      <c r="A45" s="228" t="s">
        <v>709</v>
      </c>
      <c r="B45" s="229" t="s">
        <v>710</v>
      </c>
      <c r="C45" s="229" t="s">
        <v>711</v>
      </c>
      <c r="D45" s="230" t="s">
        <v>537</v>
      </c>
      <c r="E45" s="231" t="s">
        <v>448</v>
      </c>
      <c r="F45" s="271" t="s">
        <v>477</v>
      </c>
      <c r="G45" s="258"/>
      <c r="H45" s="259">
        <v>102</v>
      </c>
      <c r="I45" s="260" t="s">
        <v>451</v>
      </c>
      <c r="J45" s="260">
        <v>87</v>
      </c>
      <c r="K45" s="261">
        <v>199</v>
      </c>
      <c r="L45" s="262">
        <v>3090</v>
      </c>
      <c r="M45" s="238">
        <v>0.73</v>
      </c>
      <c r="N45" s="229">
        <v>76</v>
      </c>
      <c r="O45" s="229">
        <v>22</v>
      </c>
      <c r="P45" s="239">
        <v>2.5000000000000001E-2</v>
      </c>
      <c r="Q45" s="229">
        <v>68</v>
      </c>
      <c r="R45" s="240">
        <v>72400</v>
      </c>
      <c r="S45" s="241" t="s">
        <v>497</v>
      </c>
      <c r="T45" s="242">
        <v>0.89500000000000002</v>
      </c>
      <c r="U45" s="243">
        <v>19569</v>
      </c>
      <c r="V45" s="244">
        <v>0.27</v>
      </c>
      <c r="W45" s="243">
        <v>52831</v>
      </c>
      <c r="X45" s="241" t="s">
        <v>712</v>
      </c>
      <c r="Y45" s="241" t="s">
        <v>462</v>
      </c>
      <c r="Z45" s="263"/>
      <c r="AA45" s="282" t="s">
        <v>456</v>
      </c>
      <c r="AB45" s="241">
        <v>563</v>
      </c>
      <c r="AC45" s="241">
        <v>650</v>
      </c>
      <c r="AD45" s="241">
        <v>580</v>
      </c>
      <c r="AE45" s="241">
        <v>680</v>
      </c>
      <c r="AF45" s="241">
        <v>24</v>
      </c>
      <c r="AG45" s="241">
        <v>29</v>
      </c>
      <c r="AH45" s="241">
        <v>22</v>
      </c>
      <c r="AI45" s="241">
        <v>28</v>
      </c>
      <c r="AJ45" s="241">
        <v>25</v>
      </c>
      <c r="AK45" s="241">
        <v>29</v>
      </c>
      <c r="AL45" s="242">
        <v>0.65700000000000003</v>
      </c>
      <c r="AM45" s="241">
        <v>902</v>
      </c>
      <c r="AN45" s="242">
        <v>0.251</v>
      </c>
      <c r="AO45" s="242">
        <v>9.7000000000000003E-2</v>
      </c>
      <c r="AP45" s="241" t="s">
        <v>491</v>
      </c>
      <c r="AQ45" s="241" t="s">
        <v>460</v>
      </c>
      <c r="AR45" s="241" t="s">
        <v>492</v>
      </c>
      <c r="AS45" s="247">
        <v>44531</v>
      </c>
      <c r="AT45" s="195"/>
      <c r="AU45" s="195"/>
      <c r="AV45" s="195"/>
      <c r="AW45" s="247">
        <v>44211</v>
      </c>
      <c r="AX45" s="242">
        <v>0.54800000000000004</v>
      </c>
      <c r="AY45" s="195"/>
      <c r="AZ45" s="241" t="s">
        <v>669</v>
      </c>
      <c r="BA45" s="195"/>
      <c r="BB45" s="195"/>
      <c r="BC45" s="195"/>
      <c r="BD45" s="265"/>
      <c r="BE45" s="279" t="s">
        <v>166</v>
      </c>
      <c r="BF45" s="278" t="s">
        <v>166</v>
      </c>
      <c r="BG45" s="278" t="s">
        <v>166</v>
      </c>
      <c r="BH45" s="280" t="s">
        <v>166</v>
      </c>
      <c r="BI45" s="269" t="s">
        <v>166</v>
      </c>
      <c r="BJ45" s="195"/>
      <c r="BK45" s="195"/>
      <c r="BL45" s="255">
        <v>1</v>
      </c>
      <c r="BM45" s="255">
        <v>0.87</v>
      </c>
      <c r="BN45" s="255">
        <v>0.68</v>
      </c>
      <c r="BO45" s="256">
        <v>0.74</v>
      </c>
    </row>
    <row r="46" spans="1:67" ht="18.75" customHeight="1">
      <c r="A46" s="228" t="s">
        <v>713</v>
      </c>
      <c r="B46" s="229" t="s">
        <v>714</v>
      </c>
      <c r="C46" s="229" t="s">
        <v>714</v>
      </c>
      <c r="D46" s="230" t="s">
        <v>715</v>
      </c>
      <c r="E46" s="281" t="s">
        <v>507</v>
      </c>
      <c r="F46" s="271" t="s">
        <v>477</v>
      </c>
      <c r="G46" s="258"/>
      <c r="H46" s="259">
        <v>66</v>
      </c>
      <c r="I46" s="260" t="s">
        <v>451</v>
      </c>
      <c r="J46" s="260">
        <v>55</v>
      </c>
      <c r="K46" s="261">
        <v>79</v>
      </c>
      <c r="L46" s="262">
        <v>19402</v>
      </c>
      <c r="M46" s="238">
        <v>0.8</v>
      </c>
      <c r="N46" s="229">
        <v>182</v>
      </c>
      <c r="O46" s="229">
        <v>34</v>
      </c>
      <c r="P46" s="239">
        <v>8.9999999999999993E-3</v>
      </c>
      <c r="Q46" s="272"/>
      <c r="R46" s="240">
        <v>55700</v>
      </c>
      <c r="S46" s="241" t="s">
        <v>515</v>
      </c>
      <c r="T46" s="195"/>
      <c r="U46" s="195"/>
      <c r="V46" s="195"/>
      <c r="W46" s="243">
        <v>55700</v>
      </c>
      <c r="X46" s="195"/>
      <c r="Y46" s="241" t="s">
        <v>490</v>
      </c>
      <c r="Z46" s="263"/>
      <c r="AA46" s="264"/>
      <c r="AB46" s="241">
        <v>620</v>
      </c>
      <c r="AC46" s="241">
        <v>690</v>
      </c>
      <c r="AD46" s="241">
        <v>600</v>
      </c>
      <c r="AE46" s="241">
        <v>700</v>
      </c>
      <c r="AF46" s="241">
        <v>27</v>
      </c>
      <c r="AG46" s="241">
        <v>31</v>
      </c>
      <c r="AH46" s="241">
        <v>26</v>
      </c>
      <c r="AI46" s="241" t="s">
        <v>457</v>
      </c>
      <c r="AJ46" s="241">
        <v>25</v>
      </c>
      <c r="AK46" s="241" t="s">
        <v>540</v>
      </c>
      <c r="AL46" s="242">
        <v>0.47199999999999998</v>
      </c>
      <c r="AM46" s="195"/>
      <c r="AN46" s="195"/>
      <c r="AO46" s="195"/>
      <c r="AP46" s="241" t="s">
        <v>491</v>
      </c>
      <c r="AQ46" s="241" t="s">
        <v>460</v>
      </c>
      <c r="AR46" s="241" t="s">
        <v>510</v>
      </c>
      <c r="AS46" s="195"/>
      <c r="AT46" s="195"/>
      <c r="AU46" s="195"/>
      <c r="AV46" s="247">
        <v>44531</v>
      </c>
      <c r="AW46" s="247">
        <v>44317</v>
      </c>
      <c r="AX46" s="195"/>
      <c r="AY46" s="241">
        <v>80</v>
      </c>
      <c r="AZ46" s="195"/>
      <c r="BA46" s="241">
        <v>6.5</v>
      </c>
      <c r="BB46" s="195"/>
      <c r="BC46" s="195"/>
      <c r="BD46" s="265"/>
      <c r="BE46" s="279" t="s">
        <v>166</v>
      </c>
      <c r="BF46" s="278" t="s">
        <v>166</v>
      </c>
      <c r="BG46" s="278" t="s">
        <v>166</v>
      </c>
      <c r="BH46" s="280" t="s">
        <v>166</v>
      </c>
      <c r="BI46" s="252"/>
      <c r="BJ46" s="195"/>
      <c r="BK46" s="195"/>
      <c r="BL46" s="255">
        <v>0.94</v>
      </c>
      <c r="BM46" s="255">
        <v>0.93</v>
      </c>
      <c r="BN46" s="255">
        <v>0.79</v>
      </c>
      <c r="BO46" s="256">
        <v>0.82</v>
      </c>
    </row>
    <row r="47" spans="1:67" ht="18.75" customHeight="1">
      <c r="A47" s="228" t="s">
        <v>716</v>
      </c>
      <c r="B47" s="229" t="s">
        <v>717</v>
      </c>
      <c r="C47" s="229" t="s">
        <v>718</v>
      </c>
      <c r="D47" s="230" t="s">
        <v>548</v>
      </c>
      <c r="E47" s="231" t="s">
        <v>448</v>
      </c>
      <c r="F47" s="276" t="s">
        <v>487</v>
      </c>
      <c r="G47" s="258"/>
      <c r="H47" s="259" t="s">
        <v>451</v>
      </c>
      <c r="I47" s="260">
        <v>18</v>
      </c>
      <c r="J47" s="283"/>
      <c r="K47" s="261" t="s">
        <v>451</v>
      </c>
      <c r="L47" s="262">
        <v>1917</v>
      </c>
      <c r="M47" s="238">
        <v>1</v>
      </c>
      <c r="N47" s="229">
        <v>198</v>
      </c>
      <c r="O47" s="229">
        <v>45</v>
      </c>
      <c r="P47" s="239">
        <v>0.10299999999999999</v>
      </c>
      <c r="Q47" s="229">
        <v>82</v>
      </c>
      <c r="R47" s="240">
        <v>76800</v>
      </c>
      <c r="S47" s="241" t="s">
        <v>488</v>
      </c>
      <c r="T47" s="242">
        <v>0.41399999999999998</v>
      </c>
      <c r="U47" s="243">
        <v>50211</v>
      </c>
      <c r="V47" s="244">
        <v>0.65</v>
      </c>
      <c r="W47" s="243">
        <v>26589</v>
      </c>
      <c r="X47" s="241" t="s">
        <v>549</v>
      </c>
      <c r="Y47" s="241" t="s">
        <v>490</v>
      </c>
      <c r="Z47" s="263"/>
      <c r="AA47" s="264"/>
      <c r="AB47" s="241">
        <v>670</v>
      </c>
      <c r="AC47" s="241">
        <v>740</v>
      </c>
      <c r="AD47" s="241">
        <v>670</v>
      </c>
      <c r="AE47" s="241">
        <v>760</v>
      </c>
      <c r="AF47" s="241">
        <v>31</v>
      </c>
      <c r="AG47" s="241">
        <v>33</v>
      </c>
      <c r="AH47" s="241">
        <v>31</v>
      </c>
      <c r="AI47" s="241">
        <v>35</v>
      </c>
      <c r="AJ47" s="241">
        <v>28</v>
      </c>
      <c r="AK47" s="241">
        <v>33</v>
      </c>
      <c r="AL47" s="242">
        <v>0.13</v>
      </c>
      <c r="AM47" s="277">
        <v>3098</v>
      </c>
      <c r="AN47" s="242">
        <v>6.0999999999999999E-2</v>
      </c>
      <c r="AO47" s="242">
        <v>0.21299999999999999</v>
      </c>
      <c r="AP47" s="241" t="s">
        <v>459</v>
      </c>
      <c r="AQ47" s="241" t="s">
        <v>492</v>
      </c>
      <c r="AR47" s="241" t="s">
        <v>459</v>
      </c>
      <c r="AS47" s="247">
        <v>44515</v>
      </c>
      <c r="AT47" s="247">
        <v>44197</v>
      </c>
      <c r="AU47" s="195"/>
      <c r="AV47" s="195"/>
      <c r="AW47" s="247">
        <v>44197</v>
      </c>
      <c r="AX47" s="242">
        <v>0.378</v>
      </c>
      <c r="AY47" s="241">
        <v>100</v>
      </c>
      <c r="AZ47" s="195"/>
      <c r="BA47" s="241">
        <v>7</v>
      </c>
      <c r="BB47" s="195"/>
      <c r="BC47" s="195"/>
      <c r="BD47" s="265"/>
      <c r="BE47" s="266" t="s">
        <v>126</v>
      </c>
      <c r="BF47" s="267" t="s">
        <v>126</v>
      </c>
      <c r="BG47" s="267" t="s">
        <v>126</v>
      </c>
      <c r="BH47" s="268" t="s">
        <v>126</v>
      </c>
      <c r="BI47" s="252"/>
      <c r="BJ47" s="253" t="s">
        <v>166</v>
      </c>
      <c r="BK47" s="243">
        <v>1500</v>
      </c>
      <c r="BL47" s="255">
        <v>0.91</v>
      </c>
      <c r="BM47" s="255">
        <v>0.94</v>
      </c>
      <c r="BN47" s="255">
        <v>0.91</v>
      </c>
      <c r="BO47" s="256">
        <v>0.92</v>
      </c>
    </row>
    <row r="48" spans="1:67" ht="18.75" customHeight="1">
      <c r="A48" s="228" t="s">
        <v>719</v>
      </c>
      <c r="B48" s="229" t="s">
        <v>720</v>
      </c>
      <c r="C48" s="229" t="s">
        <v>721</v>
      </c>
      <c r="D48" s="230" t="s">
        <v>537</v>
      </c>
      <c r="E48" s="231" t="s">
        <v>448</v>
      </c>
      <c r="F48" s="276" t="s">
        <v>487</v>
      </c>
      <c r="G48" s="258"/>
      <c r="H48" s="259" t="s">
        <v>451</v>
      </c>
      <c r="I48" s="260">
        <v>16</v>
      </c>
      <c r="J48" s="260" t="s">
        <v>451</v>
      </c>
      <c r="K48" s="261" t="s">
        <v>451</v>
      </c>
      <c r="L48" s="262">
        <v>2873</v>
      </c>
      <c r="M48" s="238">
        <v>1</v>
      </c>
      <c r="N48" s="229">
        <v>271</v>
      </c>
      <c r="O48" s="229">
        <v>50</v>
      </c>
      <c r="P48" s="239">
        <v>9.4E-2</v>
      </c>
      <c r="Q48" s="229">
        <v>152</v>
      </c>
      <c r="R48" s="240">
        <v>77500</v>
      </c>
      <c r="S48" s="241" t="s">
        <v>722</v>
      </c>
      <c r="T48" s="242">
        <v>0.56100000000000005</v>
      </c>
      <c r="U48" s="243">
        <v>59551</v>
      </c>
      <c r="V48" s="244">
        <v>0.77</v>
      </c>
      <c r="W48" s="243">
        <v>17949</v>
      </c>
      <c r="X48" s="241" t="s">
        <v>489</v>
      </c>
      <c r="Y48" s="241" t="s">
        <v>490</v>
      </c>
      <c r="Z48" s="263"/>
      <c r="AA48" s="264"/>
      <c r="AB48" s="241">
        <v>660</v>
      </c>
      <c r="AC48" s="241">
        <v>730</v>
      </c>
      <c r="AD48" s="241">
        <v>650</v>
      </c>
      <c r="AE48" s="241">
        <v>770</v>
      </c>
      <c r="AF48" s="241">
        <v>31</v>
      </c>
      <c r="AG48" s="241">
        <v>33</v>
      </c>
      <c r="AH48" s="241">
        <v>31</v>
      </c>
      <c r="AI48" s="241">
        <v>35</v>
      </c>
      <c r="AJ48" s="241">
        <v>28</v>
      </c>
      <c r="AK48" s="241">
        <v>33</v>
      </c>
      <c r="AL48" s="242">
        <v>0.28100000000000003</v>
      </c>
      <c r="AM48" s="277">
        <v>2101</v>
      </c>
      <c r="AN48" s="242">
        <v>0.106</v>
      </c>
      <c r="AO48" s="242">
        <v>0.36899999999999999</v>
      </c>
      <c r="AP48" s="241" t="s">
        <v>491</v>
      </c>
      <c r="AQ48" s="241" t="s">
        <v>460</v>
      </c>
      <c r="AR48" s="241" t="s">
        <v>472</v>
      </c>
      <c r="AS48" s="247">
        <v>44515</v>
      </c>
      <c r="AT48" s="247">
        <v>44211</v>
      </c>
      <c r="AU48" s="195"/>
      <c r="AV48" s="195"/>
      <c r="AW48" s="247">
        <v>44211</v>
      </c>
      <c r="AX48" s="242">
        <v>0.439</v>
      </c>
      <c r="AY48" s="241" t="s">
        <v>566</v>
      </c>
      <c r="AZ48" s="241" t="s">
        <v>524</v>
      </c>
      <c r="BA48" s="195"/>
      <c r="BB48" s="195"/>
      <c r="BC48" s="195"/>
      <c r="BD48" s="265"/>
      <c r="BE48" s="266" t="s">
        <v>126</v>
      </c>
      <c r="BF48" s="267" t="s">
        <v>126</v>
      </c>
      <c r="BG48" s="267" t="s">
        <v>126</v>
      </c>
      <c r="BH48" s="268" t="s">
        <v>126</v>
      </c>
      <c r="BI48" s="269" t="s">
        <v>166</v>
      </c>
      <c r="BJ48" s="195"/>
      <c r="BK48" s="195"/>
      <c r="BL48" s="255">
        <v>0.96</v>
      </c>
      <c r="BM48" s="255">
        <v>0.94</v>
      </c>
      <c r="BN48" s="255">
        <v>0.91</v>
      </c>
      <c r="BO48" s="256">
        <v>0.91</v>
      </c>
    </row>
    <row r="49" spans="1:67" ht="18.75" customHeight="1">
      <c r="A49" s="228" t="s">
        <v>723</v>
      </c>
      <c r="B49" s="229" t="s">
        <v>724</v>
      </c>
      <c r="C49" s="229" t="s">
        <v>725</v>
      </c>
      <c r="D49" s="230" t="s">
        <v>673</v>
      </c>
      <c r="E49" s="231" t="s">
        <v>448</v>
      </c>
      <c r="F49" s="276" t="s">
        <v>487</v>
      </c>
      <c r="G49" s="233" t="s">
        <v>726</v>
      </c>
      <c r="H49" s="259" t="s">
        <v>451</v>
      </c>
      <c r="I49" s="260">
        <v>86</v>
      </c>
      <c r="J49" s="260" t="s">
        <v>451</v>
      </c>
      <c r="K49" s="261" t="s">
        <v>451</v>
      </c>
      <c r="L49" s="262">
        <v>1937</v>
      </c>
      <c r="M49" s="238">
        <v>1</v>
      </c>
      <c r="N49" s="229">
        <v>73</v>
      </c>
      <c r="O49" s="229">
        <v>13</v>
      </c>
      <c r="P49" s="239">
        <v>3.7999999999999999E-2</v>
      </c>
      <c r="Q49" s="229">
        <v>61</v>
      </c>
      <c r="R49" s="240">
        <v>64500</v>
      </c>
      <c r="S49" s="241" t="s">
        <v>452</v>
      </c>
      <c r="T49" s="242">
        <v>0.83599999999999997</v>
      </c>
      <c r="U49" s="243">
        <v>25672</v>
      </c>
      <c r="V49" s="244">
        <v>0.4</v>
      </c>
      <c r="W49" s="243">
        <v>38828</v>
      </c>
      <c r="X49" s="241" t="s">
        <v>727</v>
      </c>
      <c r="Y49" s="241" t="s">
        <v>728</v>
      </c>
      <c r="Z49" s="245" t="s">
        <v>729</v>
      </c>
      <c r="AA49" s="286" t="s">
        <v>456</v>
      </c>
      <c r="AB49" s="241">
        <v>470</v>
      </c>
      <c r="AC49" s="241">
        <v>580</v>
      </c>
      <c r="AD49" s="241">
        <v>440</v>
      </c>
      <c r="AE49" s="241">
        <v>570</v>
      </c>
      <c r="AF49" s="241">
        <v>22</v>
      </c>
      <c r="AG49" s="241">
        <v>28</v>
      </c>
      <c r="AH49" s="241">
        <v>21</v>
      </c>
      <c r="AI49" s="241">
        <v>29</v>
      </c>
      <c r="AJ49" s="241">
        <v>22</v>
      </c>
      <c r="AK49" s="241">
        <v>27</v>
      </c>
      <c r="AL49" s="242">
        <v>0.80600000000000005</v>
      </c>
      <c r="AM49" s="241">
        <v>125</v>
      </c>
      <c r="AN49" s="242">
        <v>0.376</v>
      </c>
      <c r="AO49" s="242">
        <v>0.34</v>
      </c>
      <c r="AP49" s="241" t="s">
        <v>491</v>
      </c>
      <c r="AQ49" s="241" t="s">
        <v>460</v>
      </c>
      <c r="AR49" s="241" t="s">
        <v>472</v>
      </c>
      <c r="AS49" s="195"/>
      <c r="AT49" s="195"/>
      <c r="AU49" s="247">
        <v>44515</v>
      </c>
      <c r="AV49" s="247">
        <v>44515</v>
      </c>
      <c r="AW49" s="241" t="s">
        <v>501</v>
      </c>
      <c r="AX49" s="195"/>
      <c r="AY49" s="241">
        <v>80</v>
      </c>
      <c r="AZ49" s="195"/>
      <c r="BA49" s="195"/>
      <c r="BB49" s="195"/>
      <c r="BC49" s="195"/>
      <c r="BD49" s="265"/>
      <c r="BE49" s="266" t="s">
        <v>126</v>
      </c>
      <c r="BF49" s="267" t="s">
        <v>126</v>
      </c>
      <c r="BG49" s="267" t="s">
        <v>126</v>
      </c>
      <c r="BH49" s="268" t="s">
        <v>126</v>
      </c>
      <c r="BI49" s="252"/>
      <c r="BJ49" s="253" t="s">
        <v>166</v>
      </c>
      <c r="BK49" s="243">
        <v>3550</v>
      </c>
      <c r="BL49" s="255">
        <v>0.93</v>
      </c>
      <c r="BM49" s="255">
        <v>0.87</v>
      </c>
      <c r="BN49" s="255">
        <v>0.67</v>
      </c>
      <c r="BO49" s="256">
        <v>0.82</v>
      </c>
    </row>
    <row r="50" spans="1:67" ht="18.75" customHeight="1">
      <c r="A50" s="228" t="s">
        <v>730</v>
      </c>
      <c r="B50" s="229" t="s">
        <v>731</v>
      </c>
      <c r="C50" s="229" t="s">
        <v>732</v>
      </c>
      <c r="D50" s="230" t="s">
        <v>548</v>
      </c>
      <c r="E50" s="231" t="s">
        <v>448</v>
      </c>
      <c r="F50" s="276" t="s">
        <v>487</v>
      </c>
      <c r="G50" s="258"/>
      <c r="H50" s="259" t="s">
        <v>451</v>
      </c>
      <c r="I50" s="260">
        <v>95</v>
      </c>
      <c r="J50" s="260" t="s">
        <v>451</v>
      </c>
      <c r="K50" s="261" t="s">
        <v>451</v>
      </c>
      <c r="L50" s="237">
        <v>349</v>
      </c>
      <c r="M50" s="238">
        <v>0.99</v>
      </c>
      <c r="N50" s="229">
        <v>75</v>
      </c>
      <c r="O50" s="229">
        <v>44</v>
      </c>
      <c r="P50" s="239">
        <v>0.215</v>
      </c>
      <c r="Q50" s="229">
        <v>75</v>
      </c>
      <c r="R50" s="240">
        <v>63300</v>
      </c>
      <c r="S50" s="241" t="s">
        <v>452</v>
      </c>
      <c r="T50" s="242">
        <v>1</v>
      </c>
      <c r="U50" s="243">
        <v>45689</v>
      </c>
      <c r="V50" s="244">
        <v>0.72</v>
      </c>
      <c r="W50" s="243">
        <v>17611</v>
      </c>
      <c r="X50" s="241" t="s">
        <v>603</v>
      </c>
      <c r="Y50" s="241" t="s">
        <v>490</v>
      </c>
      <c r="Z50" s="263"/>
      <c r="AA50" s="286" t="s">
        <v>456</v>
      </c>
      <c r="AB50" s="241">
        <v>640</v>
      </c>
      <c r="AC50" s="241">
        <v>700</v>
      </c>
      <c r="AD50" s="241">
        <v>550</v>
      </c>
      <c r="AE50" s="241">
        <v>650</v>
      </c>
      <c r="AF50" s="241">
        <v>26</v>
      </c>
      <c r="AG50" s="241">
        <v>30</v>
      </c>
      <c r="AH50" s="241">
        <v>28</v>
      </c>
      <c r="AI50" s="241" t="s">
        <v>457</v>
      </c>
      <c r="AJ50" s="241">
        <v>23</v>
      </c>
      <c r="AK50" s="241" t="s">
        <v>733</v>
      </c>
      <c r="AL50" s="242">
        <v>0.67900000000000005</v>
      </c>
      <c r="AM50" s="241">
        <v>131</v>
      </c>
      <c r="AN50" s="242">
        <v>0.54200000000000004</v>
      </c>
      <c r="AO50" s="242">
        <v>0.33800000000000002</v>
      </c>
      <c r="AP50" s="241" t="s">
        <v>471</v>
      </c>
      <c r="AQ50" s="241" t="s">
        <v>460</v>
      </c>
      <c r="AR50" s="241" t="s">
        <v>471</v>
      </c>
      <c r="AS50" s="247">
        <v>44531</v>
      </c>
      <c r="AT50" s="247">
        <v>44211</v>
      </c>
      <c r="AU50" s="195"/>
      <c r="AV50" s="247">
        <v>44228</v>
      </c>
      <c r="AW50" s="247">
        <v>44228</v>
      </c>
      <c r="AX50" s="242">
        <v>0.9</v>
      </c>
      <c r="AY50" s="195"/>
      <c r="AZ50" s="195"/>
      <c r="BA50" s="195"/>
      <c r="BB50" s="195"/>
      <c r="BC50" s="195"/>
      <c r="BD50" s="265"/>
      <c r="BE50" s="266" t="s">
        <v>126</v>
      </c>
      <c r="BF50" s="267" t="s">
        <v>126</v>
      </c>
      <c r="BG50" s="267" t="s">
        <v>126</v>
      </c>
      <c r="BH50" s="280" t="s">
        <v>166</v>
      </c>
      <c r="BI50" s="252"/>
      <c r="BJ50" s="253" t="s">
        <v>166</v>
      </c>
      <c r="BK50" s="243">
        <v>1700</v>
      </c>
      <c r="BL50" s="255">
        <v>0.9</v>
      </c>
      <c r="BM50" s="255">
        <v>0.76</v>
      </c>
      <c r="BN50" s="270"/>
      <c r="BO50" s="256">
        <v>0.66</v>
      </c>
    </row>
    <row r="51" spans="1:67" ht="18.75" customHeight="1">
      <c r="A51" s="228" t="s">
        <v>734</v>
      </c>
      <c r="B51" s="229" t="s">
        <v>735</v>
      </c>
      <c r="C51" s="229" t="s">
        <v>706</v>
      </c>
      <c r="D51" s="230" t="s">
        <v>466</v>
      </c>
      <c r="E51" s="231" t="s">
        <v>448</v>
      </c>
      <c r="F51" s="276" t="s">
        <v>487</v>
      </c>
      <c r="G51" s="233" t="s">
        <v>587</v>
      </c>
      <c r="H51" s="259" t="s">
        <v>451</v>
      </c>
      <c r="I51" s="260">
        <v>35</v>
      </c>
      <c r="J51" s="283"/>
      <c r="K51" s="261" t="s">
        <v>451</v>
      </c>
      <c r="L51" s="262">
        <v>3051</v>
      </c>
      <c r="M51" s="238">
        <v>1</v>
      </c>
      <c r="N51" s="229">
        <v>113</v>
      </c>
      <c r="O51" s="229">
        <v>24</v>
      </c>
      <c r="P51" s="239">
        <v>3.6999999999999998E-2</v>
      </c>
      <c r="Q51" s="229">
        <v>31</v>
      </c>
      <c r="R51" s="240">
        <v>74300</v>
      </c>
      <c r="S51" s="241" t="s">
        <v>452</v>
      </c>
      <c r="T51" s="242">
        <v>0.27400000000000002</v>
      </c>
      <c r="U51" s="243">
        <v>41600</v>
      </c>
      <c r="V51" s="244">
        <v>0.56000000000000005</v>
      </c>
      <c r="W51" s="243">
        <v>32700</v>
      </c>
      <c r="X51" s="241" t="s">
        <v>712</v>
      </c>
      <c r="Y51" s="241" t="s">
        <v>490</v>
      </c>
      <c r="Z51" s="263"/>
      <c r="AA51" s="286" t="s">
        <v>456</v>
      </c>
      <c r="AB51" s="241">
        <v>640</v>
      </c>
      <c r="AC51" s="241">
        <v>700</v>
      </c>
      <c r="AD51" s="241">
        <v>630</v>
      </c>
      <c r="AE51" s="241">
        <v>710</v>
      </c>
      <c r="AF51" s="241">
        <v>28</v>
      </c>
      <c r="AG51" s="241">
        <v>31</v>
      </c>
      <c r="AH51" s="241">
        <v>29</v>
      </c>
      <c r="AI51" s="241">
        <v>34</v>
      </c>
      <c r="AJ51" s="241">
        <v>27</v>
      </c>
      <c r="AK51" s="241">
        <v>30</v>
      </c>
      <c r="AL51" s="242">
        <v>0.39600000000000002</v>
      </c>
      <c r="AM51" s="241">
        <v>508</v>
      </c>
      <c r="AN51" s="242">
        <v>0.219</v>
      </c>
      <c r="AO51" s="242">
        <v>0.27900000000000003</v>
      </c>
      <c r="AP51" s="241" t="s">
        <v>471</v>
      </c>
      <c r="AQ51" s="241" t="s">
        <v>460</v>
      </c>
      <c r="AR51" s="241" t="s">
        <v>471</v>
      </c>
      <c r="AS51" s="247">
        <v>44545</v>
      </c>
      <c r="AT51" s="195"/>
      <c r="AU51" s="195"/>
      <c r="AV51" s="195"/>
      <c r="AW51" s="247">
        <v>44211</v>
      </c>
      <c r="AX51" s="242">
        <v>0.77500000000000002</v>
      </c>
      <c r="AY51" s="241">
        <v>100</v>
      </c>
      <c r="AZ51" s="195"/>
      <c r="BA51" s="241">
        <v>7</v>
      </c>
      <c r="BB51" s="195"/>
      <c r="BC51" s="195"/>
      <c r="BD51" s="265"/>
      <c r="BE51" s="266" t="s">
        <v>126</v>
      </c>
      <c r="BF51" s="267" t="s">
        <v>126</v>
      </c>
      <c r="BG51" s="267" t="s">
        <v>126</v>
      </c>
      <c r="BH51" s="268" t="s">
        <v>126</v>
      </c>
      <c r="BI51" s="269" t="s">
        <v>166</v>
      </c>
      <c r="BJ51" s="195"/>
      <c r="BK51" s="195"/>
      <c r="BL51" s="270"/>
      <c r="BM51" s="255">
        <v>0.95</v>
      </c>
      <c r="BN51" s="255">
        <v>0.67</v>
      </c>
      <c r="BO51" s="256">
        <v>0.92</v>
      </c>
    </row>
    <row r="52" spans="1:67" ht="18.75" customHeight="1">
      <c r="A52" s="228" t="s">
        <v>736</v>
      </c>
      <c r="B52" s="229" t="s">
        <v>737</v>
      </c>
      <c r="C52" s="229" t="s">
        <v>738</v>
      </c>
      <c r="D52" s="230" t="s">
        <v>739</v>
      </c>
      <c r="E52" s="281" t="s">
        <v>507</v>
      </c>
      <c r="F52" s="271" t="s">
        <v>477</v>
      </c>
      <c r="G52" s="258"/>
      <c r="H52" s="259">
        <v>38</v>
      </c>
      <c r="I52" s="260" t="s">
        <v>451</v>
      </c>
      <c r="J52" s="260" t="s">
        <v>451</v>
      </c>
      <c r="K52" s="261">
        <v>44</v>
      </c>
      <c r="L52" s="262">
        <v>6285</v>
      </c>
      <c r="M52" s="238">
        <v>0.72</v>
      </c>
      <c r="N52" s="229">
        <v>392</v>
      </c>
      <c r="O52" s="229">
        <v>50</v>
      </c>
      <c r="P52" s="239">
        <v>6.2E-2</v>
      </c>
      <c r="Q52" s="272"/>
      <c r="R52" s="240">
        <v>65500</v>
      </c>
      <c r="S52" s="241" t="s">
        <v>515</v>
      </c>
      <c r="T52" s="195"/>
      <c r="U52" s="195"/>
      <c r="V52" s="195"/>
      <c r="W52" s="243">
        <v>65500</v>
      </c>
      <c r="X52" s="195"/>
      <c r="Y52" s="241" t="s">
        <v>490</v>
      </c>
      <c r="Z52" s="263"/>
      <c r="AA52" s="264"/>
      <c r="AB52" s="241">
        <v>660</v>
      </c>
      <c r="AC52" s="241">
        <v>740</v>
      </c>
      <c r="AD52" s="241">
        <v>640</v>
      </c>
      <c r="AE52" s="241">
        <v>740</v>
      </c>
      <c r="AF52" s="241">
        <v>29</v>
      </c>
      <c r="AG52" s="241">
        <v>33</v>
      </c>
      <c r="AH52" s="241">
        <v>30</v>
      </c>
      <c r="AI52" s="241">
        <v>35</v>
      </c>
      <c r="AJ52" s="241">
        <v>27</v>
      </c>
      <c r="AK52" s="241">
        <v>35</v>
      </c>
      <c r="AL52" s="242">
        <v>0.35899999999999999</v>
      </c>
      <c r="AM52" s="195"/>
      <c r="AN52" s="195"/>
      <c r="AO52" s="195"/>
      <c r="AP52" s="241" t="s">
        <v>491</v>
      </c>
      <c r="AQ52" s="241" t="s">
        <v>460</v>
      </c>
      <c r="AR52" s="241" t="s">
        <v>471</v>
      </c>
      <c r="AS52" s="247">
        <v>44501</v>
      </c>
      <c r="AT52" s="195"/>
      <c r="AU52" s="195"/>
      <c r="AV52" s="195"/>
      <c r="AW52" s="247">
        <v>44197</v>
      </c>
      <c r="AX52" s="242">
        <v>0.51900000000000002</v>
      </c>
      <c r="AY52" s="241">
        <v>100</v>
      </c>
      <c r="AZ52" s="195"/>
      <c r="BA52" s="241">
        <v>7</v>
      </c>
      <c r="BB52" s="195"/>
      <c r="BC52" s="195"/>
      <c r="BD52" s="265"/>
      <c r="BE52" s="266" t="s">
        <v>126</v>
      </c>
      <c r="BF52" s="267" t="s">
        <v>126</v>
      </c>
      <c r="BG52" s="267" t="s">
        <v>126</v>
      </c>
      <c r="BH52" s="268" t="s">
        <v>126</v>
      </c>
      <c r="BI52" s="252"/>
      <c r="BJ52" s="195"/>
      <c r="BK52" s="195"/>
      <c r="BL52" s="255">
        <v>0.89</v>
      </c>
      <c r="BM52" s="255">
        <v>0.95</v>
      </c>
      <c r="BN52" s="255">
        <v>0.89</v>
      </c>
      <c r="BO52" s="284"/>
    </row>
    <row r="53" spans="1:67" ht="18.75" customHeight="1">
      <c r="A53" s="228" t="s">
        <v>740</v>
      </c>
      <c r="B53" s="229" t="s">
        <v>741</v>
      </c>
      <c r="C53" s="229" t="s">
        <v>742</v>
      </c>
      <c r="D53" s="230" t="s">
        <v>743</v>
      </c>
      <c r="E53" s="231" t="s">
        <v>448</v>
      </c>
      <c r="F53" s="276" t="s">
        <v>487</v>
      </c>
      <c r="G53" s="258"/>
      <c r="H53" s="259" t="s">
        <v>451</v>
      </c>
      <c r="I53" s="260">
        <v>27</v>
      </c>
      <c r="J53" s="260" t="s">
        <v>451</v>
      </c>
      <c r="K53" s="261" t="s">
        <v>451</v>
      </c>
      <c r="L53" s="262">
        <v>2101</v>
      </c>
      <c r="M53" s="238">
        <v>0.99</v>
      </c>
      <c r="N53" s="229">
        <v>189</v>
      </c>
      <c r="O53" s="229">
        <v>51</v>
      </c>
      <c r="P53" s="239">
        <v>0.09</v>
      </c>
      <c r="Q53" s="229">
        <v>101</v>
      </c>
      <c r="R53" s="240">
        <v>74900</v>
      </c>
      <c r="S53" s="241" t="s">
        <v>452</v>
      </c>
      <c r="T53" s="242">
        <v>0.53400000000000003</v>
      </c>
      <c r="U53" s="243">
        <v>45875</v>
      </c>
      <c r="V53" s="244">
        <v>0.61</v>
      </c>
      <c r="W53" s="243">
        <v>29025</v>
      </c>
      <c r="X53" s="241" t="s">
        <v>744</v>
      </c>
      <c r="Y53" s="241" t="s">
        <v>490</v>
      </c>
      <c r="Z53" s="263"/>
      <c r="AA53" s="286" t="s">
        <v>456</v>
      </c>
      <c r="AB53" s="241">
        <v>650</v>
      </c>
      <c r="AC53" s="241">
        <v>730</v>
      </c>
      <c r="AD53" s="241">
        <v>650</v>
      </c>
      <c r="AE53" s="241">
        <v>760</v>
      </c>
      <c r="AF53" s="241">
        <v>29</v>
      </c>
      <c r="AG53" s="241">
        <v>33</v>
      </c>
      <c r="AH53" s="241">
        <v>29</v>
      </c>
      <c r="AI53" s="241">
        <v>35</v>
      </c>
      <c r="AJ53" s="241">
        <v>27</v>
      </c>
      <c r="AK53" s="241">
        <v>32</v>
      </c>
      <c r="AL53" s="242">
        <v>0.151</v>
      </c>
      <c r="AM53" s="241">
        <v>736</v>
      </c>
      <c r="AN53" s="242">
        <v>0.19400000000000001</v>
      </c>
      <c r="AO53" s="242">
        <v>0.41299999999999998</v>
      </c>
      <c r="AP53" s="241" t="s">
        <v>745</v>
      </c>
      <c r="AQ53" s="241" t="s">
        <v>460</v>
      </c>
      <c r="AR53" s="241" t="s">
        <v>471</v>
      </c>
      <c r="AS53" s="247">
        <v>44510</v>
      </c>
      <c r="AT53" s="247">
        <v>44211</v>
      </c>
      <c r="AU53" s="247">
        <v>44510</v>
      </c>
      <c r="AV53" s="247">
        <v>44211</v>
      </c>
      <c r="AW53" s="247">
        <v>44211</v>
      </c>
      <c r="AX53" s="242">
        <v>0.28100000000000003</v>
      </c>
      <c r="AY53" s="241">
        <v>100</v>
      </c>
      <c r="AZ53" s="195"/>
      <c r="BA53" s="195"/>
      <c r="BB53" s="195"/>
      <c r="BC53" s="195"/>
      <c r="BD53" s="265"/>
      <c r="BE53" s="266" t="s">
        <v>126</v>
      </c>
      <c r="BF53" s="267" t="s">
        <v>126</v>
      </c>
      <c r="BG53" s="267" t="s">
        <v>126</v>
      </c>
      <c r="BH53" s="268" t="s">
        <v>126</v>
      </c>
      <c r="BI53" s="269" t="s">
        <v>166</v>
      </c>
      <c r="BJ53" s="253" t="s">
        <v>166</v>
      </c>
      <c r="BK53" s="254" t="s">
        <v>462</v>
      </c>
      <c r="BL53" s="255">
        <v>0.96</v>
      </c>
      <c r="BM53" s="255">
        <v>0.96</v>
      </c>
      <c r="BN53" s="255">
        <v>0.9</v>
      </c>
      <c r="BO53" s="256">
        <v>0.87</v>
      </c>
    </row>
    <row r="54" spans="1:67" ht="18.75" customHeight="1">
      <c r="A54" s="228" t="s">
        <v>746</v>
      </c>
      <c r="B54" s="229" t="s">
        <v>747</v>
      </c>
      <c r="C54" s="229" t="s">
        <v>748</v>
      </c>
      <c r="D54" s="230" t="s">
        <v>743</v>
      </c>
      <c r="E54" s="281" t="s">
        <v>507</v>
      </c>
      <c r="F54" s="271" t="s">
        <v>477</v>
      </c>
      <c r="G54" s="258"/>
      <c r="H54" s="259">
        <v>80</v>
      </c>
      <c r="I54" s="260" t="s">
        <v>451</v>
      </c>
      <c r="J54" s="260">
        <v>43</v>
      </c>
      <c r="K54" s="261" t="s">
        <v>451</v>
      </c>
      <c r="L54" s="262">
        <v>4794</v>
      </c>
      <c r="M54" s="238">
        <v>0.78</v>
      </c>
      <c r="N54" s="229">
        <v>269</v>
      </c>
      <c r="O54" s="229">
        <v>40</v>
      </c>
      <c r="P54" s="239">
        <v>5.6000000000000001E-2</v>
      </c>
      <c r="Q54" s="229">
        <v>36</v>
      </c>
      <c r="R54" s="240">
        <v>59300</v>
      </c>
      <c r="S54" s="241" t="s">
        <v>497</v>
      </c>
      <c r="T54" s="242">
        <v>0.13400000000000001</v>
      </c>
      <c r="U54" s="243">
        <v>10717</v>
      </c>
      <c r="V54" s="244">
        <v>0.18</v>
      </c>
      <c r="W54" s="243">
        <v>48583</v>
      </c>
      <c r="X54" s="195"/>
      <c r="Y54" s="241" t="s">
        <v>462</v>
      </c>
      <c r="Z54" s="263"/>
      <c r="AA54" s="282" t="s">
        <v>456</v>
      </c>
      <c r="AB54" s="241">
        <v>640</v>
      </c>
      <c r="AC54" s="241">
        <v>710</v>
      </c>
      <c r="AD54" s="241">
        <v>670</v>
      </c>
      <c r="AE54" s="241">
        <v>740</v>
      </c>
      <c r="AF54" s="241">
        <v>28</v>
      </c>
      <c r="AG54" s="241">
        <v>32</v>
      </c>
      <c r="AH54" s="241">
        <v>27</v>
      </c>
      <c r="AI54" s="241">
        <v>33</v>
      </c>
      <c r="AJ54" s="241">
        <v>28</v>
      </c>
      <c r="AK54" s="241">
        <v>33</v>
      </c>
      <c r="AL54" s="242">
        <v>0.55700000000000005</v>
      </c>
      <c r="AM54" s="241">
        <v>344</v>
      </c>
      <c r="AN54" s="242">
        <v>0.52</v>
      </c>
      <c r="AO54" s="242">
        <v>0.19600000000000001</v>
      </c>
      <c r="AP54" s="241" t="s">
        <v>749</v>
      </c>
      <c r="AQ54" s="241" t="s">
        <v>492</v>
      </c>
      <c r="AR54" s="241" t="s">
        <v>471</v>
      </c>
      <c r="AS54" s="195"/>
      <c r="AT54" s="195"/>
      <c r="AU54" s="195"/>
      <c r="AV54" s="247">
        <v>44501</v>
      </c>
      <c r="AW54" s="247">
        <v>44317</v>
      </c>
      <c r="AX54" s="195"/>
      <c r="AY54" s="195"/>
      <c r="AZ54" s="241" t="s">
        <v>750</v>
      </c>
      <c r="BA54" s="195"/>
      <c r="BB54" s="195"/>
      <c r="BC54" s="195"/>
      <c r="BD54" s="265"/>
      <c r="BE54" s="279" t="s">
        <v>166</v>
      </c>
      <c r="BF54" s="278" t="s">
        <v>166</v>
      </c>
      <c r="BG54" s="278" t="s">
        <v>166</v>
      </c>
      <c r="BH54" s="280" t="s">
        <v>166</v>
      </c>
      <c r="BI54" s="269" t="s">
        <v>166</v>
      </c>
      <c r="BJ54" s="195"/>
      <c r="BK54" s="195"/>
      <c r="BL54" s="255">
        <v>0.92</v>
      </c>
      <c r="BM54" s="255">
        <v>0.92</v>
      </c>
      <c r="BN54" s="255">
        <v>0.65</v>
      </c>
      <c r="BO54" s="256">
        <v>0.75</v>
      </c>
    </row>
    <row r="55" spans="1:67" ht="18.75" customHeight="1">
      <c r="A55" s="228" t="s">
        <v>751</v>
      </c>
      <c r="B55" s="229" t="s">
        <v>752</v>
      </c>
      <c r="C55" s="229" t="s">
        <v>753</v>
      </c>
      <c r="D55" s="230" t="s">
        <v>743</v>
      </c>
      <c r="E55" s="281" t="s">
        <v>507</v>
      </c>
      <c r="F55" s="271" t="s">
        <v>477</v>
      </c>
      <c r="G55" s="258"/>
      <c r="H55" s="259">
        <v>140</v>
      </c>
      <c r="I55" s="260" t="s">
        <v>451</v>
      </c>
      <c r="J55" s="260">
        <v>67</v>
      </c>
      <c r="K55" s="261">
        <v>87</v>
      </c>
      <c r="L55" s="262">
        <v>25903</v>
      </c>
      <c r="M55" s="238">
        <v>0.78</v>
      </c>
      <c r="N55" s="229">
        <v>1023</v>
      </c>
      <c r="O55" s="229">
        <v>80</v>
      </c>
      <c r="P55" s="239">
        <v>3.9E-2</v>
      </c>
      <c r="Q55" s="229">
        <v>244</v>
      </c>
      <c r="R55" s="240">
        <v>50900</v>
      </c>
      <c r="S55" s="241" t="s">
        <v>452</v>
      </c>
      <c r="T55" s="242">
        <v>0.23899999999999999</v>
      </c>
      <c r="U55" s="243">
        <v>13003</v>
      </c>
      <c r="V55" s="244">
        <v>0.26</v>
      </c>
      <c r="W55" s="243">
        <v>37897</v>
      </c>
      <c r="X55" s="241" t="s">
        <v>754</v>
      </c>
      <c r="Y55" s="241" t="s">
        <v>755</v>
      </c>
      <c r="Z55" s="245" t="s">
        <v>756</v>
      </c>
      <c r="AA55" s="286" t="s">
        <v>456</v>
      </c>
      <c r="AB55" s="241">
        <v>560</v>
      </c>
      <c r="AC55" s="241">
        <v>650</v>
      </c>
      <c r="AD55" s="241">
        <v>540</v>
      </c>
      <c r="AE55" s="241">
        <v>650</v>
      </c>
      <c r="AF55" s="241">
        <v>22</v>
      </c>
      <c r="AG55" s="241">
        <v>28</v>
      </c>
      <c r="AH55" s="241">
        <v>22</v>
      </c>
      <c r="AI55" s="241">
        <v>28</v>
      </c>
      <c r="AJ55" s="241">
        <v>21</v>
      </c>
      <c r="AK55" s="241">
        <v>27</v>
      </c>
      <c r="AL55" s="242">
        <v>0.82599999999999996</v>
      </c>
      <c r="AM55" s="241">
        <v>686</v>
      </c>
      <c r="AN55" s="242">
        <v>0.98299999999999998</v>
      </c>
      <c r="AO55" s="242">
        <v>0.13200000000000001</v>
      </c>
      <c r="AP55" s="241" t="s">
        <v>491</v>
      </c>
      <c r="AQ55" s="241" t="s">
        <v>460</v>
      </c>
      <c r="AR55" s="241" t="s">
        <v>472</v>
      </c>
      <c r="AS55" s="195"/>
      <c r="AT55" s="195"/>
      <c r="AU55" s="247">
        <v>44531</v>
      </c>
      <c r="AV55" s="247">
        <v>44228</v>
      </c>
      <c r="AW55" s="247">
        <v>44409</v>
      </c>
      <c r="AX55" s="195"/>
      <c r="AY55" s="241">
        <v>79</v>
      </c>
      <c r="AZ55" s="241" t="s">
        <v>757</v>
      </c>
      <c r="BA55" s="241">
        <v>6.5</v>
      </c>
      <c r="BB55" s="195"/>
      <c r="BC55" s="195"/>
      <c r="BD55" s="265"/>
      <c r="BE55" s="266" t="s">
        <v>126</v>
      </c>
      <c r="BF55" s="278" t="s">
        <v>166</v>
      </c>
      <c r="BG55" s="278" t="s">
        <v>166</v>
      </c>
      <c r="BH55" s="268" t="s">
        <v>126</v>
      </c>
      <c r="BI55" s="269" t="s">
        <v>166</v>
      </c>
      <c r="BJ55" s="253" t="s">
        <v>166</v>
      </c>
      <c r="BK55" s="243">
        <v>2983</v>
      </c>
      <c r="BL55" s="255">
        <v>0.9</v>
      </c>
      <c r="BM55" s="255">
        <v>0.84</v>
      </c>
      <c r="BN55" s="255">
        <v>0.64</v>
      </c>
      <c r="BO55" s="256">
        <v>0.69</v>
      </c>
    </row>
    <row r="56" spans="1:67" ht="18.75" customHeight="1">
      <c r="A56" s="228" t="s">
        <v>758</v>
      </c>
      <c r="B56" s="229" t="s">
        <v>759</v>
      </c>
      <c r="C56" s="229" t="s">
        <v>543</v>
      </c>
      <c r="D56" s="230" t="s">
        <v>537</v>
      </c>
      <c r="E56" s="231" t="s">
        <v>448</v>
      </c>
      <c r="F56" s="271" t="s">
        <v>477</v>
      </c>
      <c r="G56" s="258"/>
      <c r="H56" s="259">
        <v>3</v>
      </c>
      <c r="I56" s="283"/>
      <c r="J56" s="283">
        <v>3</v>
      </c>
      <c r="K56" s="287"/>
      <c r="L56" s="262">
        <v>6231</v>
      </c>
      <c r="M56" s="238">
        <v>0.19</v>
      </c>
      <c r="N56" s="229">
        <v>973</v>
      </c>
      <c r="O56" s="229">
        <v>151</v>
      </c>
      <c r="P56" s="239">
        <v>0.156</v>
      </c>
      <c r="Q56" s="229">
        <v>257</v>
      </c>
      <c r="R56" s="240">
        <v>80900</v>
      </c>
      <c r="S56" s="241" t="s">
        <v>488</v>
      </c>
      <c r="T56" s="242">
        <v>0.26400000000000001</v>
      </c>
      <c r="U56" s="243">
        <v>66350</v>
      </c>
      <c r="V56" s="244">
        <v>0.82</v>
      </c>
      <c r="W56" s="243">
        <v>14550</v>
      </c>
      <c r="X56" s="241" t="s">
        <v>760</v>
      </c>
      <c r="Y56" s="241" t="s">
        <v>490</v>
      </c>
      <c r="Z56" s="263"/>
      <c r="AA56" s="264"/>
      <c r="AB56" s="241">
        <v>720</v>
      </c>
      <c r="AC56" s="241">
        <v>780</v>
      </c>
      <c r="AD56" s="241">
        <v>730</v>
      </c>
      <c r="AE56" s="241">
        <v>800</v>
      </c>
      <c r="AF56" s="241">
        <v>32</v>
      </c>
      <c r="AG56" s="241">
        <v>35</v>
      </c>
      <c r="AH56" s="241">
        <v>33</v>
      </c>
      <c r="AI56" s="241">
        <v>35</v>
      </c>
      <c r="AJ56" s="241">
        <v>30</v>
      </c>
      <c r="AK56" s="241">
        <v>35</v>
      </c>
      <c r="AL56" s="242">
        <v>5.5E-2</v>
      </c>
      <c r="AM56" s="277">
        <v>6801</v>
      </c>
      <c r="AN56" s="242">
        <v>4.8000000000000001E-2</v>
      </c>
      <c r="AO56" s="242">
        <v>0.67100000000000004</v>
      </c>
      <c r="AP56" s="241" t="s">
        <v>491</v>
      </c>
      <c r="AQ56" s="241" t="s">
        <v>460</v>
      </c>
      <c r="AR56" s="241" t="s">
        <v>471</v>
      </c>
      <c r="AS56" s="247">
        <v>44501</v>
      </c>
      <c r="AT56" s="195"/>
      <c r="AU56" s="195"/>
      <c r="AV56" s="195"/>
      <c r="AW56" s="247">
        <v>44197</v>
      </c>
      <c r="AX56" s="242">
        <v>0.16900000000000001</v>
      </c>
      <c r="AY56" s="241">
        <v>100</v>
      </c>
      <c r="AZ56" s="195"/>
      <c r="BA56" s="241">
        <v>7</v>
      </c>
      <c r="BB56" s="195"/>
      <c r="BC56" s="195"/>
      <c r="BD56" s="265"/>
      <c r="BE56" s="266" t="s">
        <v>126</v>
      </c>
      <c r="BF56" s="267" t="s">
        <v>126</v>
      </c>
      <c r="BG56" s="267" t="s">
        <v>126</v>
      </c>
      <c r="BH56" s="268" t="s">
        <v>126</v>
      </c>
      <c r="BI56" s="252"/>
      <c r="BJ56" s="195"/>
      <c r="BK56" s="195"/>
      <c r="BL56" s="255">
        <v>0.97</v>
      </c>
      <c r="BM56" s="255">
        <v>0.99</v>
      </c>
      <c r="BN56" s="255">
        <v>0.98</v>
      </c>
      <c r="BO56" s="256">
        <v>0.95</v>
      </c>
    </row>
    <row r="57" spans="1:67" ht="18.75" customHeight="1">
      <c r="A57" s="228" t="s">
        <v>761</v>
      </c>
      <c r="B57" s="229" t="s">
        <v>762</v>
      </c>
      <c r="C57" s="229" t="s">
        <v>763</v>
      </c>
      <c r="D57" s="230" t="s">
        <v>764</v>
      </c>
      <c r="E57" s="231" t="s">
        <v>448</v>
      </c>
      <c r="F57" s="276" t="s">
        <v>487</v>
      </c>
      <c r="G57" s="258"/>
      <c r="H57" s="259" t="s">
        <v>451</v>
      </c>
      <c r="I57" s="260">
        <v>46</v>
      </c>
      <c r="J57" s="260" t="s">
        <v>451</v>
      </c>
      <c r="K57" s="261" t="s">
        <v>451</v>
      </c>
      <c r="L57" s="262">
        <v>1817</v>
      </c>
      <c r="M57" s="238">
        <v>1</v>
      </c>
      <c r="N57" s="229">
        <v>133</v>
      </c>
      <c r="O57" s="229">
        <v>41</v>
      </c>
      <c r="P57" s="239">
        <v>7.2999999999999995E-2</v>
      </c>
      <c r="Q57" s="229">
        <v>84</v>
      </c>
      <c r="R57" s="240">
        <v>77400</v>
      </c>
      <c r="S57" s="241" t="s">
        <v>488</v>
      </c>
      <c r="T57" s="242">
        <v>0.63200000000000001</v>
      </c>
      <c r="U57" s="243">
        <v>48846</v>
      </c>
      <c r="V57" s="244">
        <v>0.63</v>
      </c>
      <c r="W57" s="243">
        <v>28554</v>
      </c>
      <c r="X57" s="241" t="s">
        <v>549</v>
      </c>
      <c r="Y57" s="241" t="s">
        <v>490</v>
      </c>
      <c r="Z57" s="263"/>
      <c r="AA57" s="264"/>
      <c r="AB57" s="241">
        <v>640</v>
      </c>
      <c r="AC57" s="241">
        <v>710</v>
      </c>
      <c r="AD57" s="241">
        <v>630</v>
      </c>
      <c r="AE57" s="241">
        <v>690</v>
      </c>
      <c r="AF57" s="241">
        <v>29</v>
      </c>
      <c r="AG57" s="241">
        <v>31</v>
      </c>
      <c r="AH57" s="241">
        <v>28</v>
      </c>
      <c r="AI57" s="241" t="s">
        <v>539</v>
      </c>
      <c r="AJ57" s="241">
        <v>27</v>
      </c>
      <c r="AK57" s="241" t="s">
        <v>540</v>
      </c>
      <c r="AL57" s="242">
        <v>0.38</v>
      </c>
      <c r="AM57" s="277">
        <v>1258</v>
      </c>
      <c r="AN57" s="242">
        <v>0.157</v>
      </c>
      <c r="AO57" s="242">
        <v>0.193</v>
      </c>
      <c r="AP57" s="241" t="s">
        <v>471</v>
      </c>
      <c r="AQ57" s="241" t="s">
        <v>460</v>
      </c>
      <c r="AR57" s="241" t="s">
        <v>471</v>
      </c>
      <c r="AS57" s="247">
        <v>44515</v>
      </c>
      <c r="AT57" s="247">
        <v>44197</v>
      </c>
      <c r="AU57" s="195"/>
      <c r="AV57" s="195"/>
      <c r="AW57" s="247">
        <v>44197</v>
      </c>
      <c r="AX57" s="242">
        <v>0.66800000000000004</v>
      </c>
      <c r="AY57" s="241">
        <v>100</v>
      </c>
      <c r="AZ57" s="195"/>
      <c r="BA57" s="241">
        <v>7</v>
      </c>
      <c r="BB57" s="195"/>
      <c r="BC57" s="195"/>
      <c r="BD57" s="265"/>
      <c r="BE57" s="266" t="s">
        <v>126</v>
      </c>
      <c r="BF57" s="267" t="s">
        <v>126</v>
      </c>
      <c r="BG57" s="267" t="s">
        <v>126</v>
      </c>
      <c r="BH57" s="268" t="s">
        <v>126</v>
      </c>
      <c r="BI57" s="252"/>
      <c r="BJ57" s="195"/>
      <c r="BK57" s="195"/>
      <c r="BL57" s="255">
        <v>0.89</v>
      </c>
      <c r="BM57" s="255">
        <v>0.91</v>
      </c>
      <c r="BN57" s="255">
        <v>0.74</v>
      </c>
      <c r="BO57" s="256">
        <v>0.85</v>
      </c>
    </row>
    <row r="58" spans="1:67" ht="18.75" customHeight="1">
      <c r="A58" s="228" t="s">
        <v>765</v>
      </c>
      <c r="B58" s="229" t="s">
        <v>766</v>
      </c>
      <c r="C58" s="229" t="s">
        <v>543</v>
      </c>
      <c r="D58" s="230" t="s">
        <v>537</v>
      </c>
      <c r="E58" s="231" t="s">
        <v>448</v>
      </c>
      <c r="F58" s="285" t="s">
        <v>635</v>
      </c>
      <c r="G58" s="258"/>
      <c r="H58" s="259" t="s">
        <v>451</v>
      </c>
      <c r="I58" s="260" t="s">
        <v>451</v>
      </c>
      <c r="J58" s="260" t="s">
        <v>451</v>
      </c>
      <c r="K58" s="261" t="s">
        <v>451</v>
      </c>
      <c r="L58" s="237">
        <v>867</v>
      </c>
      <c r="M58" s="238">
        <v>0.92</v>
      </c>
      <c r="N58" s="229">
        <v>173</v>
      </c>
      <c r="O58" s="229">
        <v>18</v>
      </c>
      <c r="P58" s="239">
        <v>0.2</v>
      </c>
      <c r="Q58" s="229">
        <v>160</v>
      </c>
      <c r="R58" s="240">
        <v>71400</v>
      </c>
      <c r="S58" s="241" t="s">
        <v>452</v>
      </c>
      <c r="T58" s="242">
        <v>0.92500000000000004</v>
      </c>
      <c r="U58" s="243">
        <v>25778</v>
      </c>
      <c r="V58" s="244">
        <v>0.36</v>
      </c>
      <c r="W58" s="243">
        <v>45622</v>
      </c>
      <c r="X58" s="241" t="s">
        <v>549</v>
      </c>
      <c r="Y58" s="241" t="s">
        <v>767</v>
      </c>
      <c r="Z58" s="263"/>
      <c r="AA58" s="286" t="s">
        <v>456</v>
      </c>
      <c r="AB58" s="241">
        <v>650</v>
      </c>
      <c r="AC58" s="241">
        <v>740</v>
      </c>
      <c r="AD58" s="241">
        <v>660</v>
      </c>
      <c r="AE58" s="241">
        <v>790</v>
      </c>
      <c r="AF58" s="241">
        <v>28</v>
      </c>
      <c r="AG58" s="241">
        <v>34</v>
      </c>
      <c r="AH58" s="241">
        <v>29</v>
      </c>
      <c r="AI58" s="241" t="s">
        <v>675</v>
      </c>
      <c r="AJ58" s="241">
        <v>28</v>
      </c>
      <c r="AK58" s="241" t="s">
        <v>675</v>
      </c>
      <c r="AL58" s="242">
        <v>0.13100000000000001</v>
      </c>
      <c r="AM58" s="241">
        <v>403</v>
      </c>
      <c r="AN58" s="242">
        <v>0.17599999999999999</v>
      </c>
      <c r="AO58" s="242">
        <v>0.57699999999999996</v>
      </c>
      <c r="AP58" s="241" t="s">
        <v>491</v>
      </c>
      <c r="AQ58" s="241" t="s">
        <v>492</v>
      </c>
      <c r="AR58" s="241" t="s">
        <v>510</v>
      </c>
      <c r="AS58" s="247">
        <v>44531</v>
      </c>
      <c r="AT58" s="247">
        <v>44532</v>
      </c>
      <c r="AU58" s="195"/>
      <c r="AV58" s="195"/>
      <c r="AW58" s="247">
        <v>44197</v>
      </c>
      <c r="AX58" s="242">
        <v>0.23699999999999999</v>
      </c>
      <c r="AY58" s="241">
        <v>100</v>
      </c>
      <c r="AZ58" s="195"/>
      <c r="BA58" s="241" t="s">
        <v>177</v>
      </c>
      <c r="BB58" s="195"/>
      <c r="BC58" s="195"/>
      <c r="BD58" s="265"/>
      <c r="BE58" s="266" t="s">
        <v>126</v>
      </c>
      <c r="BF58" s="267" t="s">
        <v>126</v>
      </c>
      <c r="BG58" s="267" t="s">
        <v>126</v>
      </c>
      <c r="BH58" s="268" t="s">
        <v>126</v>
      </c>
      <c r="BI58" s="252"/>
      <c r="BJ58" s="253" t="s">
        <v>166</v>
      </c>
      <c r="BK58" s="254" t="s">
        <v>462</v>
      </c>
      <c r="BL58" s="255">
        <v>1</v>
      </c>
      <c r="BM58" s="255">
        <v>0.95</v>
      </c>
      <c r="BN58" s="255">
        <v>0.88</v>
      </c>
      <c r="BO58" s="256">
        <v>0.83</v>
      </c>
    </row>
    <row r="59" spans="1:67" ht="18.75" customHeight="1">
      <c r="A59" s="228" t="s">
        <v>768</v>
      </c>
      <c r="B59" s="229" t="s">
        <v>769</v>
      </c>
      <c r="C59" s="229" t="s">
        <v>770</v>
      </c>
      <c r="D59" s="230" t="s">
        <v>537</v>
      </c>
      <c r="E59" s="231" t="s">
        <v>448</v>
      </c>
      <c r="F59" s="271" t="s">
        <v>477</v>
      </c>
      <c r="G59" s="258"/>
      <c r="H59" s="259">
        <v>16</v>
      </c>
      <c r="I59" s="260" t="s">
        <v>451</v>
      </c>
      <c r="J59" s="260">
        <v>9</v>
      </c>
      <c r="K59" s="261">
        <v>10</v>
      </c>
      <c r="L59" s="262">
        <v>14907</v>
      </c>
      <c r="M59" s="238">
        <v>0.65</v>
      </c>
      <c r="N59" s="229">
        <v>1602</v>
      </c>
      <c r="O59" s="229">
        <v>83</v>
      </c>
      <c r="P59" s="239">
        <v>0.107</v>
      </c>
      <c r="Q59" s="229">
        <v>189</v>
      </c>
      <c r="R59" s="240">
        <v>77200</v>
      </c>
      <c r="S59" s="241" t="s">
        <v>488</v>
      </c>
      <c r="T59" s="242">
        <v>0.11799999999999999</v>
      </c>
      <c r="U59" s="243">
        <v>59690</v>
      </c>
      <c r="V59" s="244">
        <v>0.77</v>
      </c>
      <c r="W59" s="243">
        <v>17510</v>
      </c>
      <c r="X59" s="241" t="s">
        <v>771</v>
      </c>
      <c r="Y59" s="241" t="s">
        <v>490</v>
      </c>
      <c r="Z59" s="263"/>
      <c r="AA59" s="264"/>
      <c r="AB59" s="241">
        <v>690</v>
      </c>
      <c r="AC59" s="241">
        <v>760</v>
      </c>
      <c r="AD59" s="241">
        <v>700</v>
      </c>
      <c r="AE59" s="241">
        <v>790</v>
      </c>
      <c r="AF59" s="241">
        <v>31</v>
      </c>
      <c r="AG59" s="241">
        <v>34</v>
      </c>
      <c r="AH59" s="241">
        <v>32</v>
      </c>
      <c r="AI59" s="241" t="s">
        <v>675</v>
      </c>
      <c r="AJ59" s="241">
        <v>30</v>
      </c>
      <c r="AK59" s="241" t="s">
        <v>675</v>
      </c>
      <c r="AL59" s="242">
        <v>0.10299999999999999</v>
      </c>
      <c r="AM59" s="195"/>
      <c r="AN59" s="195"/>
      <c r="AO59" s="195"/>
      <c r="AP59" s="241" t="s">
        <v>491</v>
      </c>
      <c r="AQ59" s="241" t="s">
        <v>460</v>
      </c>
      <c r="AR59" s="241" t="s">
        <v>510</v>
      </c>
      <c r="AS59" s="247">
        <v>44501</v>
      </c>
      <c r="AT59" s="195"/>
      <c r="AU59" s="195"/>
      <c r="AV59" s="195"/>
      <c r="AW59" s="247">
        <v>44198</v>
      </c>
      <c r="AX59" s="242">
        <v>0.25800000000000001</v>
      </c>
      <c r="AY59" s="241">
        <v>100</v>
      </c>
      <c r="AZ59" s="195"/>
      <c r="BA59" s="241">
        <v>7</v>
      </c>
      <c r="BB59" s="195"/>
      <c r="BC59" s="195"/>
      <c r="BD59" s="265"/>
      <c r="BE59" s="266" t="s">
        <v>126</v>
      </c>
      <c r="BF59" s="278" t="s">
        <v>166</v>
      </c>
      <c r="BG59" s="267" t="s">
        <v>126</v>
      </c>
      <c r="BH59" s="280" t="s">
        <v>166</v>
      </c>
      <c r="BI59" s="252"/>
      <c r="BJ59" s="195"/>
      <c r="BK59" s="195"/>
      <c r="BL59" s="255">
        <v>0.95</v>
      </c>
      <c r="BM59" s="255">
        <v>0.97</v>
      </c>
      <c r="BN59" s="255">
        <v>0.93</v>
      </c>
      <c r="BO59" s="256">
        <v>0.93</v>
      </c>
    </row>
    <row r="60" spans="1:67" ht="18.75" customHeight="1">
      <c r="A60" s="228" t="s">
        <v>772</v>
      </c>
      <c r="B60" s="229" t="s">
        <v>773</v>
      </c>
      <c r="C60" s="229" t="s">
        <v>774</v>
      </c>
      <c r="D60" s="230" t="s">
        <v>775</v>
      </c>
      <c r="E60" s="231" t="s">
        <v>448</v>
      </c>
      <c r="F60" s="271" t="s">
        <v>477</v>
      </c>
      <c r="G60" s="233" t="s">
        <v>587</v>
      </c>
      <c r="H60" s="259" t="s">
        <v>451</v>
      </c>
      <c r="I60" s="260" t="s">
        <v>451</v>
      </c>
      <c r="J60" s="283"/>
      <c r="K60" s="261">
        <v>87</v>
      </c>
      <c r="L60" s="262">
        <v>4255</v>
      </c>
      <c r="M60" s="238">
        <v>0.49</v>
      </c>
      <c r="N60" s="229">
        <v>118</v>
      </c>
      <c r="O60" s="229">
        <v>27</v>
      </c>
      <c r="P60" s="239">
        <v>2.8000000000000001E-2</v>
      </c>
      <c r="Q60" s="229">
        <v>70</v>
      </c>
      <c r="R60" s="240">
        <v>59500</v>
      </c>
      <c r="S60" s="241" t="s">
        <v>452</v>
      </c>
      <c r="T60" s="242">
        <v>0.59299999999999997</v>
      </c>
      <c r="U60" s="243">
        <v>21055</v>
      </c>
      <c r="V60" s="244">
        <v>0.35</v>
      </c>
      <c r="W60" s="243">
        <v>38445</v>
      </c>
      <c r="X60" s="241" t="s">
        <v>776</v>
      </c>
      <c r="Y60" s="241" t="s">
        <v>490</v>
      </c>
      <c r="Z60" s="263"/>
      <c r="AA60" s="286" t="s">
        <v>456</v>
      </c>
      <c r="AB60" s="241">
        <v>520</v>
      </c>
      <c r="AC60" s="241">
        <v>640</v>
      </c>
      <c r="AD60" s="241">
        <v>550</v>
      </c>
      <c r="AE60" s="241">
        <v>650</v>
      </c>
      <c r="AF60" s="241">
        <v>25</v>
      </c>
      <c r="AG60" s="241">
        <v>30</v>
      </c>
      <c r="AH60" s="241">
        <v>24</v>
      </c>
      <c r="AI60" s="241">
        <v>31</v>
      </c>
      <c r="AJ60" s="241">
        <v>24</v>
      </c>
      <c r="AK60" s="241">
        <v>28</v>
      </c>
      <c r="AL60" s="242">
        <v>0.72</v>
      </c>
      <c r="AM60" s="241">
        <v>296</v>
      </c>
      <c r="AN60" s="242">
        <v>0.53</v>
      </c>
      <c r="AO60" s="242">
        <v>0.115</v>
      </c>
      <c r="AP60" s="241" t="s">
        <v>491</v>
      </c>
      <c r="AQ60" s="241" t="s">
        <v>460</v>
      </c>
      <c r="AR60" s="241" t="s">
        <v>471</v>
      </c>
      <c r="AS60" s="195"/>
      <c r="AT60" s="195"/>
      <c r="AU60" s="247">
        <v>44501</v>
      </c>
      <c r="AV60" s="247">
        <v>44531</v>
      </c>
      <c r="AW60" s="247">
        <v>44242</v>
      </c>
      <c r="AX60" s="195"/>
      <c r="AY60" s="241">
        <v>88</v>
      </c>
      <c r="AZ60" s="241" t="s">
        <v>777</v>
      </c>
      <c r="BA60" s="241">
        <v>6.5</v>
      </c>
      <c r="BB60" s="195"/>
      <c r="BC60" s="195"/>
      <c r="BD60" s="265"/>
      <c r="BE60" s="266" t="s">
        <v>126</v>
      </c>
      <c r="BF60" s="267" t="s">
        <v>126</v>
      </c>
      <c r="BG60" s="267" t="s">
        <v>126</v>
      </c>
      <c r="BH60" s="268" t="s">
        <v>126</v>
      </c>
      <c r="BI60" s="269" t="s">
        <v>166</v>
      </c>
      <c r="BJ60" s="253" t="s">
        <v>166</v>
      </c>
      <c r="BK60" s="243">
        <v>2800</v>
      </c>
      <c r="BL60" s="255">
        <v>0.76</v>
      </c>
      <c r="BM60" s="255">
        <v>0.89</v>
      </c>
      <c r="BN60" s="255">
        <v>0.56999999999999995</v>
      </c>
      <c r="BO60" s="256">
        <v>0.81</v>
      </c>
    </row>
    <row r="61" spans="1:67" ht="18.75" customHeight="1">
      <c r="A61" s="228" t="s">
        <v>778</v>
      </c>
      <c r="B61" s="229" t="s">
        <v>779</v>
      </c>
      <c r="C61" s="229" t="s">
        <v>543</v>
      </c>
      <c r="D61" s="230" t="s">
        <v>537</v>
      </c>
      <c r="E61" s="281" t="s">
        <v>507</v>
      </c>
      <c r="F61" s="257" t="s">
        <v>467</v>
      </c>
      <c r="G61" s="258"/>
      <c r="H61" s="259" t="s">
        <v>451</v>
      </c>
      <c r="I61" s="260" t="s">
        <v>451</v>
      </c>
      <c r="J61" s="260" t="s">
        <v>451</v>
      </c>
      <c r="K61" s="261">
        <v>62</v>
      </c>
      <c r="L61" s="262">
        <v>15253</v>
      </c>
      <c r="M61" s="238">
        <v>0.83</v>
      </c>
      <c r="N61" s="229">
        <v>1703</v>
      </c>
      <c r="O61" s="272"/>
      <c r="P61" s="239">
        <v>0.112</v>
      </c>
      <c r="Q61" s="272"/>
      <c r="R61" s="240">
        <v>42400</v>
      </c>
      <c r="S61" s="241" t="s">
        <v>452</v>
      </c>
      <c r="T61" s="195"/>
      <c r="U61" s="241" t="s">
        <v>650</v>
      </c>
      <c r="V61" s="195"/>
      <c r="W61" s="243">
        <v>37400</v>
      </c>
      <c r="X61" s="195"/>
      <c r="Y61" s="241" t="s">
        <v>490</v>
      </c>
      <c r="Z61" s="263"/>
      <c r="AA61" s="286" t="s">
        <v>456</v>
      </c>
      <c r="AB61" s="241">
        <v>580</v>
      </c>
      <c r="AC61" s="241">
        <v>660</v>
      </c>
      <c r="AD61" s="241">
        <v>610</v>
      </c>
      <c r="AE61" s="241">
        <v>690</v>
      </c>
      <c r="AF61" s="195"/>
      <c r="AG61" s="195"/>
      <c r="AH61" s="241">
        <v>23</v>
      </c>
      <c r="AI61" s="241" t="s">
        <v>523</v>
      </c>
      <c r="AJ61" s="241">
        <v>26</v>
      </c>
      <c r="AK61" s="241" t="s">
        <v>540</v>
      </c>
      <c r="AL61" s="242">
        <v>0.29199999999999998</v>
      </c>
      <c r="AM61" s="195"/>
      <c r="AN61" s="195"/>
      <c r="AO61" s="195"/>
      <c r="AP61" s="241" t="s">
        <v>491</v>
      </c>
      <c r="AQ61" s="241" t="s">
        <v>460</v>
      </c>
      <c r="AR61" s="241" t="s">
        <v>471</v>
      </c>
      <c r="AS61" s="247">
        <v>44543</v>
      </c>
      <c r="AT61" s="195"/>
      <c r="AU61" s="195"/>
      <c r="AV61" s="247">
        <v>44531</v>
      </c>
      <c r="AW61" s="247">
        <v>44228</v>
      </c>
      <c r="AX61" s="195"/>
      <c r="AY61" s="241">
        <v>80</v>
      </c>
      <c r="AZ61" s="195"/>
      <c r="BA61" s="195"/>
      <c r="BB61" s="195"/>
      <c r="BC61" s="241" t="s">
        <v>780</v>
      </c>
      <c r="BD61" s="265"/>
      <c r="BE61" s="279" t="s">
        <v>166</v>
      </c>
      <c r="BF61" s="267" t="s">
        <v>126</v>
      </c>
      <c r="BG61" s="267" t="s">
        <v>126</v>
      </c>
      <c r="BH61" s="268" t="s">
        <v>126</v>
      </c>
      <c r="BI61" s="252"/>
      <c r="BJ61" s="253" t="s">
        <v>166</v>
      </c>
      <c r="BK61" s="254" t="s">
        <v>462</v>
      </c>
      <c r="BL61" s="255">
        <v>0.9</v>
      </c>
      <c r="BM61" s="255">
        <v>0.9</v>
      </c>
      <c r="BN61" s="255">
        <v>0.6</v>
      </c>
      <c r="BO61" s="256">
        <v>0.7</v>
      </c>
    </row>
    <row r="62" spans="1:67" ht="18.75" customHeight="1">
      <c r="A62" s="228" t="s">
        <v>781</v>
      </c>
      <c r="B62" s="229" t="s">
        <v>782</v>
      </c>
      <c r="C62" s="229" t="s">
        <v>783</v>
      </c>
      <c r="D62" s="230" t="s">
        <v>537</v>
      </c>
      <c r="E62" s="281" t="s">
        <v>507</v>
      </c>
      <c r="F62" s="257" t="s">
        <v>467</v>
      </c>
      <c r="G62" s="258"/>
      <c r="H62" s="259" t="s">
        <v>451</v>
      </c>
      <c r="I62" s="260" t="s">
        <v>451</v>
      </c>
      <c r="J62" s="260" t="s">
        <v>451</v>
      </c>
      <c r="K62" s="261" t="s">
        <v>451</v>
      </c>
      <c r="L62" s="262">
        <v>14689</v>
      </c>
      <c r="M62" s="238">
        <v>0.83</v>
      </c>
      <c r="N62" s="229">
        <v>500</v>
      </c>
      <c r="O62" s="272"/>
      <c r="P62" s="239">
        <v>3.4000000000000002E-2</v>
      </c>
      <c r="Q62" s="272"/>
      <c r="R62" s="240">
        <v>40000</v>
      </c>
      <c r="S62" s="241" t="s">
        <v>452</v>
      </c>
      <c r="T62" s="195"/>
      <c r="U62" s="241" t="s">
        <v>650</v>
      </c>
      <c r="V62" s="195"/>
      <c r="W62" s="243">
        <v>35000</v>
      </c>
      <c r="X62" s="195"/>
      <c r="Y62" s="241" t="s">
        <v>490</v>
      </c>
      <c r="Z62" s="263"/>
      <c r="AA62" s="286" t="s">
        <v>456</v>
      </c>
      <c r="AB62" s="241">
        <v>510</v>
      </c>
      <c r="AC62" s="241">
        <v>590</v>
      </c>
      <c r="AD62" s="241">
        <v>520</v>
      </c>
      <c r="AE62" s="241">
        <v>600</v>
      </c>
      <c r="AF62" s="195"/>
      <c r="AG62" s="195"/>
      <c r="AH62" s="241">
        <v>19</v>
      </c>
      <c r="AI62" s="241" t="s">
        <v>784</v>
      </c>
      <c r="AJ62" s="241">
        <v>20</v>
      </c>
      <c r="AK62" s="241" t="s">
        <v>785</v>
      </c>
      <c r="AL62" s="242">
        <v>0.40400000000000003</v>
      </c>
      <c r="AM62" s="195"/>
      <c r="AN62" s="195"/>
      <c r="AO62" s="195"/>
      <c r="AP62" s="241" t="s">
        <v>491</v>
      </c>
      <c r="AQ62" s="241" t="s">
        <v>460</v>
      </c>
      <c r="AR62" s="241" t="s">
        <v>471</v>
      </c>
      <c r="AS62" s="195"/>
      <c r="AT62" s="195"/>
      <c r="AU62" s="195"/>
      <c r="AV62" s="247">
        <v>44228</v>
      </c>
      <c r="AW62" s="247">
        <v>44228</v>
      </c>
      <c r="AX62" s="195"/>
      <c r="AY62" s="241">
        <v>61</v>
      </c>
      <c r="AZ62" s="195"/>
      <c r="BA62" s="195"/>
      <c r="BB62" s="195"/>
      <c r="BC62" s="195"/>
      <c r="BD62" s="265"/>
      <c r="BE62" s="266" t="s">
        <v>126</v>
      </c>
      <c r="BF62" s="267" t="s">
        <v>126</v>
      </c>
      <c r="BG62" s="267" t="s">
        <v>126</v>
      </c>
      <c r="BH62" s="268" t="s">
        <v>126</v>
      </c>
      <c r="BI62" s="252"/>
      <c r="BJ62" s="253" t="s">
        <v>166</v>
      </c>
      <c r="BK62" s="254" t="s">
        <v>462</v>
      </c>
      <c r="BL62" s="270"/>
      <c r="BM62" s="255">
        <v>0.82</v>
      </c>
      <c r="BN62" s="270"/>
      <c r="BO62" s="256">
        <v>0.51</v>
      </c>
    </row>
    <row r="63" spans="1:67" ht="18.75" customHeight="1">
      <c r="A63" s="228" t="s">
        <v>786</v>
      </c>
      <c r="B63" s="229" t="s">
        <v>787</v>
      </c>
      <c r="C63" s="229" t="s">
        <v>543</v>
      </c>
      <c r="D63" s="230" t="s">
        <v>537</v>
      </c>
      <c r="E63" s="281" t="s">
        <v>507</v>
      </c>
      <c r="F63" s="257" t="s">
        <v>467</v>
      </c>
      <c r="G63" s="258"/>
      <c r="H63" s="259" t="s">
        <v>451</v>
      </c>
      <c r="I63" s="260" t="s">
        <v>451</v>
      </c>
      <c r="J63" s="260">
        <v>104</v>
      </c>
      <c r="K63" s="261" t="s">
        <v>451</v>
      </c>
      <c r="L63" s="262">
        <v>13610</v>
      </c>
      <c r="M63" s="238">
        <v>0.84</v>
      </c>
      <c r="N63" s="229">
        <v>827</v>
      </c>
      <c r="O63" s="229">
        <v>31</v>
      </c>
      <c r="P63" s="239">
        <v>6.0999999999999999E-2</v>
      </c>
      <c r="Q63" s="272"/>
      <c r="R63" s="240">
        <v>39900</v>
      </c>
      <c r="S63" s="241" t="s">
        <v>452</v>
      </c>
      <c r="T63" s="195"/>
      <c r="U63" s="241" t="s">
        <v>650</v>
      </c>
      <c r="V63" s="195"/>
      <c r="W63" s="195"/>
      <c r="X63" s="195"/>
      <c r="Y63" s="241" t="s">
        <v>490</v>
      </c>
      <c r="Z63" s="263"/>
      <c r="AA63" s="286" t="s">
        <v>456</v>
      </c>
      <c r="AB63" s="241">
        <v>480</v>
      </c>
      <c r="AC63" s="241">
        <v>570</v>
      </c>
      <c r="AD63" s="241">
        <v>500</v>
      </c>
      <c r="AE63" s="241">
        <v>620</v>
      </c>
      <c r="AF63" s="195"/>
      <c r="AG63" s="195"/>
      <c r="AH63" s="241">
        <v>17</v>
      </c>
      <c r="AI63" s="241" t="s">
        <v>658</v>
      </c>
      <c r="AJ63" s="241">
        <v>18</v>
      </c>
      <c r="AK63" s="241" t="s">
        <v>458</v>
      </c>
      <c r="AL63" s="242">
        <v>0.40799999999999997</v>
      </c>
      <c r="AM63" s="241">
        <v>512</v>
      </c>
      <c r="AN63" s="242">
        <v>0.307</v>
      </c>
      <c r="AO63" s="242">
        <v>0.80900000000000005</v>
      </c>
      <c r="AP63" s="241" t="s">
        <v>491</v>
      </c>
      <c r="AQ63" s="241" t="s">
        <v>460</v>
      </c>
      <c r="AR63" s="241" t="s">
        <v>471</v>
      </c>
      <c r="AS63" s="195"/>
      <c r="AT63" s="195"/>
      <c r="AU63" s="195"/>
      <c r="AV63" s="195"/>
      <c r="AW63" s="247">
        <v>44211</v>
      </c>
      <c r="AX63" s="195"/>
      <c r="AY63" s="241">
        <v>61</v>
      </c>
      <c r="AZ63" s="195"/>
      <c r="BA63" s="195"/>
      <c r="BB63" s="195"/>
      <c r="BC63" s="195"/>
      <c r="BD63" s="265"/>
      <c r="BE63" s="279" t="s">
        <v>166</v>
      </c>
      <c r="BF63" s="278" t="s">
        <v>166</v>
      </c>
      <c r="BG63" s="278" t="s">
        <v>166</v>
      </c>
      <c r="BH63" s="280" t="s">
        <v>166</v>
      </c>
      <c r="BI63" s="252"/>
      <c r="BJ63" s="253" t="s">
        <v>166</v>
      </c>
      <c r="BK63" s="243">
        <v>2200</v>
      </c>
      <c r="BL63" s="270"/>
      <c r="BM63" s="255">
        <v>0.92</v>
      </c>
      <c r="BN63" s="270"/>
      <c r="BO63" s="256">
        <v>0.5</v>
      </c>
    </row>
    <row r="64" spans="1:67" ht="18.75" customHeight="1">
      <c r="A64" s="228" t="s">
        <v>788</v>
      </c>
      <c r="B64" s="229" t="s">
        <v>789</v>
      </c>
      <c r="C64" s="229" t="s">
        <v>790</v>
      </c>
      <c r="D64" s="230" t="s">
        <v>537</v>
      </c>
      <c r="E64" s="281" t="s">
        <v>507</v>
      </c>
      <c r="F64" s="257" t="s">
        <v>467</v>
      </c>
      <c r="G64" s="258"/>
      <c r="H64" s="259" t="s">
        <v>451</v>
      </c>
      <c r="I64" s="260" t="s">
        <v>451</v>
      </c>
      <c r="J64" s="260" t="s">
        <v>451</v>
      </c>
      <c r="K64" s="261" t="s">
        <v>451</v>
      </c>
      <c r="L64" s="262">
        <v>11978</v>
      </c>
      <c r="M64" s="238">
        <v>0.87</v>
      </c>
      <c r="N64" s="229">
        <v>421</v>
      </c>
      <c r="O64" s="229">
        <v>39</v>
      </c>
      <c r="P64" s="239">
        <v>3.5000000000000003E-2</v>
      </c>
      <c r="Q64" s="229">
        <v>12</v>
      </c>
      <c r="R64" s="240">
        <v>37700</v>
      </c>
      <c r="S64" s="241" t="s">
        <v>452</v>
      </c>
      <c r="T64" s="242">
        <v>2.9000000000000001E-2</v>
      </c>
      <c r="U64" s="241" t="s">
        <v>650</v>
      </c>
      <c r="V64" s="195"/>
      <c r="W64" s="243">
        <v>32700</v>
      </c>
      <c r="X64" s="195"/>
      <c r="Y64" s="241" t="s">
        <v>490</v>
      </c>
      <c r="Z64" s="263"/>
      <c r="AA64" s="286" t="s">
        <v>456</v>
      </c>
      <c r="AB64" s="241">
        <v>490</v>
      </c>
      <c r="AC64" s="241">
        <v>560</v>
      </c>
      <c r="AD64" s="241">
        <v>480</v>
      </c>
      <c r="AE64" s="241">
        <v>540</v>
      </c>
      <c r="AF64" s="195"/>
      <c r="AG64" s="195"/>
      <c r="AH64" s="241">
        <v>18</v>
      </c>
      <c r="AI64" s="241" t="s">
        <v>470</v>
      </c>
      <c r="AJ64" s="241">
        <v>17</v>
      </c>
      <c r="AK64" s="241" t="s">
        <v>470</v>
      </c>
      <c r="AL64" s="242">
        <v>0.35</v>
      </c>
      <c r="AM64" s="195"/>
      <c r="AN64" s="195"/>
      <c r="AO64" s="195"/>
      <c r="AP64" s="241" t="s">
        <v>491</v>
      </c>
      <c r="AQ64" s="241" t="s">
        <v>460</v>
      </c>
      <c r="AR64" s="241" t="s">
        <v>471</v>
      </c>
      <c r="AS64" s="195"/>
      <c r="AT64" s="195"/>
      <c r="AU64" s="195"/>
      <c r="AV64" s="247">
        <v>44228</v>
      </c>
      <c r="AW64" s="247">
        <v>44317</v>
      </c>
      <c r="AX64" s="195"/>
      <c r="AY64" s="241">
        <v>61</v>
      </c>
      <c r="AZ64" s="195"/>
      <c r="BA64" s="195"/>
      <c r="BB64" s="195"/>
      <c r="BC64" s="195"/>
      <c r="BD64" s="265"/>
      <c r="BE64" s="279" t="s">
        <v>166</v>
      </c>
      <c r="BF64" s="267" t="s">
        <v>126</v>
      </c>
      <c r="BG64" s="278" t="s">
        <v>166</v>
      </c>
      <c r="BH64" s="280" t="s">
        <v>166</v>
      </c>
      <c r="BI64" s="252"/>
      <c r="BJ64" s="195"/>
      <c r="BK64" s="195"/>
      <c r="BL64" s="255">
        <v>0.82</v>
      </c>
      <c r="BM64" s="255">
        <v>0.86</v>
      </c>
      <c r="BN64" s="255">
        <v>0.46</v>
      </c>
      <c r="BO64" s="256">
        <v>0.46</v>
      </c>
    </row>
    <row r="65" spans="1:67" ht="18.75" customHeight="1">
      <c r="A65" s="228" t="s">
        <v>791</v>
      </c>
      <c r="B65" s="229" t="s">
        <v>792</v>
      </c>
      <c r="C65" s="229" t="s">
        <v>793</v>
      </c>
      <c r="D65" s="230" t="s">
        <v>794</v>
      </c>
      <c r="E65" s="231" t="s">
        <v>448</v>
      </c>
      <c r="F65" s="271" t="s">
        <v>477</v>
      </c>
      <c r="G65" s="258"/>
      <c r="H65" s="259">
        <v>12</v>
      </c>
      <c r="I65" s="260" t="s">
        <v>451</v>
      </c>
      <c r="J65" s="260">
        <v>48</v>
      </c>
      <c r="K65" s="261" t="s">
        <v>451</v>
      </c>
      <c r="L65" s="262">
        <v>4410</v>
      </c>
      <c r="M65" s="238">
        <v>0.68</v>
      </c>
      <c r="N65" s="229">
        <v>405</v>
      </c>
      <c r="O65" s="229">
        <v>81</v>
      </c>
      <c r="P65" s="239">
        <v>9.1999999999999998E-2</v>
      </c>
      <c r="Q65" s="229">
        <v>257</v>
      </c>
      <c r="R65" s="240">
        <v>78500</v>
      </c>
      <c r="S65" s="241" t="s">
        <v>488</v>
      </c>
      <c r="T65" s="242">
        <v>0.63500000000000001</v>
      </c>
      <c r="U65" s="243">
        <v>59797</v>
      </c>
      <c r="V65" s="244">
        <v>0.76</v>
      </c>
      <c r="W65" s="243">
        <v>18703</v>
      </c>
      <c r="X65" s="241" t="s">
        <v>795</v>
      </c>
      <c r="Y65" s="241" t="s">
        <v>490</v>
      </c>
      <c r="Z65" s="263"/>
      <c r="AA65" s="264"/>
      <c r="AB65" s="241">
        <v>710</v>
      </c>
      <c r="AC65" s="241">
        <v>770</v>
      </c>
      <c r="AD65" s="241">
        <v>720</v>
      </c>
      <c r="AE65" s="241">
        <v>790</v>
      </c>
      <c r="AF65" s="241">
        <v>30</v>
      </c>
      <c r="AG65" s="241">
        <v>34</v>
      </c>
      <c r="AH65" s="241">
        <v>32</v>
      </c>
      <c r="AI65" s="241">
        <v>35</v>
      </c>
      <c r="AJ65" s="241">
        <v>29</v>
      </c>
      <c r="AK65" s="241">
        <v>35</v>
      </c>
      <c r="AL65" s="242">
        <v>8.6999999999999994E-2</v>
      </c>
      <c r="AM65" s="195"/>
      <c r="AN65" s="195"/>
      <c r="AO65" s="195"/>
      <c r="AP65" s="241" t="s">
        <v>491</v>
      </c>
      <c r="AQ65" s="241" t="s">
        <v>460</v>
      </c>
      <c r="AR65" s="241" t="s">
        <v>492</v>
      </c>
      <c r="AS65" s="247">
        <v>44501</v>
      </c>
      <c r="AT65" s="195"/>
      <c r="AU65" s="195"/>
      <c r="AV65" s="195"/>
      <c r="AW65" s="247">
        <v>44197</v>
      </c>
      <c r="AX65" s="242">
        <v>0.28299999999999997</v>
      </c>
      <c r="AY65" s="195"/>
      <c r="AZ65" s="195"/>
      <c r="BA65" s="195"/>
      <c r="BB65" s="195"/>
      <c r="BC65" s="195"/>
      <c r="BD65" s="265"/>
      <c r="BE65" s="266" t="s">
        <v>126</v>
      </c>
      <c r="BF65" s="267" t="s">
        <v>126</v>
      </c>
      <c r="BG65" s="267" t="s">
        <v>126</v>
      </c>
      <c r="BH65" s="268" t="s">
        <v>126</v>
      </c>
      <c r="BI65" s="252"/>
      <c r="BJ65" s="253" t="s">
        <v>166</v>
      </c>
      <c r="BK65" s="254" t="s">
        <v>462</v>
      </c>
      <c r="BL65" s="255">
        <v>0.93</v>
      </c>
      <c r="BM65" s="255">
        <v>0.97</v>
      </c>
      <c r="BN65" s="255">
        <v>0.98</v>
      </c>
      <c r="BO65" s="256">
        <v>0.96</v>
      </c>
    </row>
    <row r="66" spans="1:67" ht="18.75" customHeight="1">
      <c r="A66" s="228" t="s">
        <v>796</v>
      </c>
      <c r="B66" s="229" t="s">
        <v>797</v>
      </c>
      <c r="C66" s="229" t="s">
        <v>797</v>
      </c>
      <c r="D66" s="230" t="s">
        <v>715</v>
      </c>
      <c r="E66" s="231" t="s">
        <v>448</v>
      </c>
      <c r="F66" s="276" t="s">
        <v>487</v>
      </c>
      <c r="G66" s="233" t="s">
        <v>450</v>
      </c>
      <c r="H66" s="259" t="s">
        <v>451</v>
      </c>
      <c r="I66" s="260">
        <v>10</v>
      </c>
      <c r="J66" s="260" t="s">
        <v>451</v>
      </c>
      <c r="K66" s="261" t="s">
        <v>451</v>
      </c>
      <c r="L66" s="262">
        <v>1810</v>
      </c>
      <c r="M66" s="238">
        <v>1</v>
      </c>
      <c r="N66" s="229">
        <v>125</v>
      </c>
      <c r="O66" s="229">
        <v>55</v>
      </c>
      <c r="P66" s="239">
        <v>6.9000000000000006E-2</v>
      </c>
      <c r="Q66" s="229">
        <v>60</v>
      </c>
      <c r="R66" s="240">
        <v>70000</v>
      </c>
      <c r="S66" s="241" t="s">
        <v>452</v>
      </c>
      <c r="T66" s="242">
        <v>0.48</v>
      </c>
      <c r="U66" s="243">
        <v>49057</v>
      </c>
      <c r="V66" s="244">
        <v>0.7</v>
      </c>
      <c r="W66" s="243">
        <v>20943</v>
      </c>
      <c r="X66" s="241" t="s">
        <v>798</v>
      </c>
      <c r="Y66" s="241" t="s">
        <v>490</v>
      </c>
      <c r="Z66" s="263"/>
      <c r="AA66" s="286" t="s">
        <v>456</v>
      </c>
      <c r="AB66" s="241">
        <v>660</v>
      </c>
      <c r="AC66" s="241">
        <v>740</v>
      </c>
      <c r="AD66" s="241">
        <v>650</v>
      </c>
      <c r="AE66" s="241">
        <v>730</v>
      </c>
      <c r="AF66" s="241">
        <v>30</v>
      </c>
      <c r="AG66" s="241">
        <v>33</v>
      </c>
      <c r="AH66" s="241">
        <v>29</v>
      </c>
      <c r="AI66" s="241" t="s">
        <v>675</v>
      </c>
      <c r="AJ66" s="241">
        <v>27</v>
      </c>
      <c r="AK66" s="241" t="s">
        <v>457</v>
      </c>
      <c r="AL66" s="242">
        <v>0.193</v>
      </c>
      <c r="AM66" s="241">
        <v>797</v>
      </c>
      <c r="AN66" s="242">
        <v>0.1</v>
      </c>
      <c r="AO66" s="242">
        <v>0.38800000000000001</v>
      </c>
      <c r="AP66" s="241" t="s">
        <v>491</v>
      </c>
      <c r="AQ66" s="241" t="s">
        <v>460</v>
      </c>
      <c r="AR66" s="241" t="s">
        <v>471</v>
      </c>
      <c r="AS66" s="247">
        <v>44515</v>
      </c>
      <c r="AT66" s="247">
        <v>44198</v>
      </c>
      <c r="AU66" s="195"/>
      <c r="AV66" s="195"/>
      <c r="AW66" s="247">
        <v>44198</v>
      </c>
      <c r="AX66" s="242">
        <v>0.43</v>
      </c>
      <c r="AY66" s="241">
        <v>100</v>
      </c>
      <c r="AZ66" s="195"/>
      <c r="BA66" s="241">
        <v>7</v>
      </c>
      <c r="BB66" s="195"/>
      <c r="BC66" s="241" t="s">
        <v>799</v>
      </c>
      <c r="BD66" s="265"/>
      <c r="BE66" s="266" t="s">
        <v>126</v>
      </c>
      <c r="BF66" s="267" t="s">
        <v>126</v>
      </c>
      <c r="BG66" s="267" t="s">
        <v>126</v>
      </c>
      <c r="BH66" s="268" t="s">
        <v>126</v>
      </c>
      <c r="BI66" s="269" t="s">
        <v>166</v>
      </c>
      <c r="BJ66" s="253" t="s">
        <v>166</v>
      </c>
      <c r="BK66" s="254" t="s">
        <v>462</v>
      </c>
      <c r="BL66" s="255">
        <v>0.97</v>
      </c>
      <c r="BM66" s="255">
        <v>0.94</v>
      </c>
      <c r="BN66" s="255">
        <v>0.97</v>
      </c>
      <c r="BO66" s="256">
        <v>0.93</v>
      </c>
    </row>
    <row r="67" spans="1:67" ht="18.75" customHeight="1">
      <c r="A67" s="228" t="s">
        <v>800</v>
      </c>
      <c r="B67" s="229" t="s">
        <v>801</v>
      </c>
      <c r="C67" s="229" t="s">
        <v>802</v>
      </c>
      <c r="D67" s="230" t="s">
        <v>683</v>
      </c>
      <c r="E67" s="231" t="s">
        <v>448</v>
      </c>
      <c r="F67" s="276" t="s">
        <v>487</v>
      </c>
      <c r="G67" s="258"/>
      <c r="H67" s="259" t="s">
        <v>451</v>
      </c>
      <c r="I67" s="260">
        <v>43</v>
      </c>
      <c r="J67" s="260" t="s">
        <v>451</v>
      </c>
      <c r="K67" s="261" t="s">
        <v>451</v>
      </c>
      <c r="L67" s="262">
        <v>2341</v>
      </c>
      <c r="M67" s="238">
        <v>1</v>
      </c>
      <c r="N67" s="229">
        <v>233</v>
      </c>
      <c r="O67" s="229">
        <v>40</v>
      </c>
      <c r="P67" s="239">
        <v>0.1</v>
      </c>
      <c r="Q67" s="229">
        <v>225</v>
      </c>
      <c r="R67" s="240">
        <v>72800</v>
      </c>
      <c r="S67" s="241" t="s">
        <v>452</v>
      </c>
      <c r="T67" s="242">
        <v>0.96599999999999997</v>
      </c>
      <c r="U67" s="243">
        <v>27639</v>
      </c>
      <c r="V67" s="244">
        <v>0.38</v>
      </c>
      <c r="W67" s="243">
        <v>45161</v>
      </c>
      <c r="X67" s="241" t="s">
        <v>803</v>
      </c>
      <c r="Y67" s="241" t="s">
        <v>804</v>
      </c>
      <c r="Z67" s="263"/>
      <c r="AA67" s="286" t="s">
        <v>456</v>
      </c>
      <c r="AB67" s="241">
        <v>600</v>
      </c>
      <c r="AC67" s="241">
        <v>690</v>
      </c>
      <c r="AD67" s="241">
        <v>600</v>
      </c>
      <c r="AE67" s="241">
        <v>690</v>
      </c>
      <c r="AF67" s="241">
        <v>28</v>
      </c>
      <c r="AG67" s="241">
        <v>31</v>
      </c>
      <c r="AH67" s="241">
        <v>28</v>
      </c>
      <c r="AI67" s="241">
        <v>34</v>
      </c>
      <c r="AJ67" s="241">
        <v>26</v>
      </c>
      <c r="AK67" s="241">
        <v>30</v>
      </c>
      <c r="AL67" s="242">
        <v>0.372</v>
      </c>
      <c r="AM67" s="277">
        <v>1497</v>
      </c>
      <c r="AN67" s="242">
        <v>0.22800000000000001</v>
      </c>
      <c r="AO67" s="242">
        <v>0.22</v>
      </c>
      <c r="AP67" s="241" t="s">
        <v>471</v>
      </c>
      <c r="AQ67" s="241" t="s">
        <v>460</v>
      </c>
      <c r="AR67" s="241" t="s">
        <v>472</v>
      </c>
      <c r="AS67" s="247">
        <v>44515</v>
      </c>
      <c r="AT67" s="247">
        <v>44211</v>
      </c>
      <c r="AU67" s="195"/>
      <c r="AV67" s="247">
        <v>44211</v>
      </c>
      <c r="AW67" s="247">
        <v>44211</v>
      </c>
      <c r="AX67" s="242">
        <v>0.65</v>
      </c>
      <c r="AY67" s="241">
        <v>80</v>
      </c>
      <c r="AZ67" s="195"/>
      <c r="BA67" s="241">
        <v>6.5</v>
      </c>
      <c r="BB67" s="195"/>
      <c r="BC67" s="241" t="s">
        <v>686</v>
      </c>
      <c r="BD67" s="248" t="s">
        <v>687</v>
      </c>
      <c r="BE67" s="266" t="s">
        <v>126</v>
      </c>
      <c r="BF67" s="267" t="s">
        <v>126</v>
      </c>
      <c r="BG67" s="267" t="s">
        <v>126</v>
      </c>
      <c r="BH67" s="268" t="s">
        <v>126</v>
      </c>
      <c r="BI67" s="252"/>
      <c r="BJ67" s="253" t="s">
        <v>166</v>
      </c>
      <c r="BK67" s="254" t="s">
        <v>462</v>
      </c>
      <c r="BL67" s="255">
        <v>0.91</v>
      </c>
      <c r="BM67" s="255">
        <v>0.91</v>
      </c>
      <c r="BN67" s="255">
        <v>0.83</v>
      </c>
      <c r="BO67" s="256">
        <v>0.84</v>
      </c>
    </row>
    <row r="68" spans="1:67" ht="18.75" customHeight="1">
      <c r="A68" s="228" t="s">
        <v>805</v>
      </c>
      <c r="B68" s="229" t="s">
        <v>806</v>
      </c>
      <c r="C68" s="229" t="s">
        <v>807</v>
      </c>
      <c r="D68" s="230" t="s">
        <v>808</v>
      </c>
      <c r="E68" s="231" t="s">
        <v>448</v>
      </c>
      <c r="F68" s="271" t="s">
        <v>477</v>
      </c>
      <c r="G68" s="233" t="s">
        <v>726</v>
      </c>
      <c r="H68" s="259">
        <v>119</v>
      </c>
      <c r="I68" s="260" t="s">
        <v>451</v>
      </c>
      <c r="J68" s="260" t="s">
        <v>451</v>
      </c>
      <c r="K68" s="261">
        <v>87</v>
      </c>
      <c r="L68" s="262">
        <v>14816</v>
      </c>
      <c r="M68" s="238">
        <v>0.65</v>
      </c>
      <c r="N68" s="229">
        <v>494</v>
      </c>
      <c r="O68" s="229">
        <v>72</v>
      </c>
      <c r="P68" s="239">
        <v>3.3000000000000002E-2</v>
      </c>
      <c r="Q68" s="272"/>
      <c r="R68" s="240">
        <v>62800</v>
      </c>
      <c r="S68" s="241" t="s">
        <v>497</v>
      </c>
      <c r="T68" s="195"/>
      <c r="U68" s="241" t="s">
        <v>650</v>
      </c>
      <c r="V68" s="195"/>
      <c r="W68" s="195"/>
      <c r="X68" s="195"/>
      <c r="Y68" s="241" t="s">
        <v>462</v>
      </c>
      <c r="Z68" s="263"/>
      <c r="AA68" s="246" t="s">
        <v>456</v>
      </c>
      <c r="AB68" s="241">
        <v>550</v>
      </c>
      <c r="AC68" s="241">
        <v>670</v>
      </c>
      <c r="AD68" s="241">
        <v>530</v>
      </c>
      <c r="AE68" s="241">
        <v>640</v>
      </c>
      <c r="AF68" s="241">
        <v>22</v>
      </c>
      <c r="AG68" s="241">
        <v>28</v>
      </c>
      <c r="AH68" s="241">
        <v>22</v>
      </c>
      <c r="AI68" s="241">
        <v>29</v>
      </c>
      <c r="AJ68" s="241">
        <v>21</v>
      </c>
      <c r="AK68" s="241">
        <v>27</v>
      </c>
      <c r="AL68" s="242">
        <v>0.71699999999999997</v>
      </c>
      <c r="AM68" s="277">
        <v>1551</v>
      </c>
      <c r="AN68" s="242">
        <v>0.58499999999999996</v>
      </c>
      <c r="AO68" s="242">
        <v>6.5000000000000002E-2</v>
      </c>
      <c r="AP68" s="241" t="s">
        <v>492</v>
      </c>
      <c r="AQ68" s="241" t="s">
        <v>460</v>
      </c>
      <c r="AR68" s="241" t="s">
        <v>472</v>
      </c>
      <c r="AS68" s="195"/>
      <c r="AT68" s="195"/>
      <c r="AU68" s="247">
        <v>44515</v>
      </c>
      <c r="AV68" s="247">
        <v>44515</v>
      </c>
      <c r="AW68" s="247">
        <v>44228</v>
      </c>
      <c r="AX68" s="195"/>
      <c r="AY68" s="241">
        <v>80</v>
      </c>
      <c r="AZ68" s="241" t="s">
        <v>502</v>
      </c>
      <c r="BA68" s="241">
        <v>6.5</v>
      </c>
      <c r="BB68" s="241" t="s">
        <v>166</v>
      </c>
      <c r="BC68" s="195"/>
      <c r="BD68" s="265"/>
      <c r="BE68" s="266" t="s">
        <v>126</v>
      </c>
      <c r="BF68" s="267" t="s">
        <v>126</v>
      </c>
      <c r="BG68" s="267" t="s">
        <v>126</v>
      </c>
      <c r="BH68" s="268" t="s">
        <v>126</v>
      </c>
      <c r="BI68" s="252"/>
      <c r="BJ68" s="195"/>
      <c r="BK68" s="195"/>
      <c r="BL68" s="255">
        <v>0.83</v>
      </c>
      <c r="BM68" s="255">
        <v>0.84</v>
      </c>
      <c r="BN68" s="255">
        <v>0.76</v>
      </c>
      <c r="BO68" s="256">
        <v>0.71</v>
      </c>
    </row>
    <row r="69" spans="1:67" ht="18.75" customHeight="1">
      <c r="A69" s="228" t="s">
        <v>809</v>
      </c>
      <c r="B69" s="229" t="s">
        <v>810</v>
      </c>
      <c r="C69" s="229" t="s">
        <v>811</v>
      </c>
      <c r="D69" s="230" t="s">
        <v>812</v>
      </c>
      <c r="E69" s="231" t="s">
        <v>448</v>
      </c>
      <c r="F69" s="276" t="s">
        <v>487</v>
      </c>
      <c r="G69" s="233" t="s">
        <v>478</v>
      </c>
      <c r="H69" s="259" t="s">
        <v>451</v>
      </c>
      <c r="I69" s="260">
        <v>56</v>
      </c>
      <c r="J69" s="260" t="s">
        <v>451</v>
      </c>
      <c r="K69" s="261" t="s">
        <v>451</v>
      </c>
      <c r="L69" s="262">
        <v>2158</v>
      </c>
      <c r="M69" s="238">
        <v>1</v>
      </c>
      <c r="N69" s="229">
        <v>205</v>
      </c>
      <c r="O69" s="229">
        <v>40</v>
      </c>
      <c r="P69" s="239">
        <v>9.5000000000000001E-2</v>
      </c>
      <c r="Q69" s="272"/>
      <c r="R69" s="240">
        <v>70400</v>
      </c>
      <c r="S69" s="241" t="s">
        <v>497</v>
      </c>
      <c r="T69" s="195"/>
      <c r="U69" s="241" t="s">
        <v>650</v>
      </c>
      <c r="V69" s="195"/>
      <c r="W69" s="195"/>
      <c r="X69" s="195"/>
      <c r="Y69" s="241" t="s">
        <v>462</v>
      </c>
      <c r="Z69" s="263"/>
      <c r="AA69" s="282" t="s">
        <v>456</v>
      </c>
      <c r="AB69" s="241">
        <v>560</v>
      </c>
      <c r="AC69" s="241">
        <v>650</v>
      </c>
      <c r="AD69" s="241">
        <v>550</v>
      </c>
      <c r="AE69" s="241">
        <v>680</v>
      </c>
      <c r="AF69" s="241">
        <v>24</v>
      </c>
      <c r="AG69" s="241">
        <v>29</v>
      </c>
      <c r="AH69" s="241">
        <v>23</v>
      </c>
      <c r="AI69" s="241">
        <v>30</v>
      </c>
      <c r="AJ69" s="241">
        <v>23</v>
      </c>
      <c r="AK69" s="241">
        <v>28</v>
      </c>
      <c r="AL69" s="242">
        <v>0.67300000000000004</v>
      </c>
      <c r="AM69" s="277">
        <v>1039</v>
      </c>
      <c r="AN69" s="242">
        <v>0.35099999999999998</v>
      </c>
      <c r="AO69" s="242">
        <v>0.20799999999999999</v>
      </c>
      <c r="AP69" s="241" t="s">
        <v>491</v>
      </c>
      <c r="AQ69" s="241" t="s">
        <v>460</v>
      </c>
      <c r="AR69" s="241" t="s">
        <v>472</v>
      </c>
      <c r="AS69" s="247">
        <v>44501</v>
      </c>
      <c r="AT69" s="195"/>
      <c r="AU69" s="247">
        <v>44531</v>
      </c>
      <c r="AV69" s="195"/>
      <c r="AW69" s="247">
        <v>44228</v>
      </c>
      <c r="AX69" s="195"/>
      <c r="AY69" s="241">
        <v>85</v>
      </c>
      <c r="AZ69" s="241" t="s">
        <v>571</v>
      </c>
      <c r="BA69" s="195"/>
      <c r="BB69" s="195"/>
      <c r="BC69" s="195"/>
      <c r="BD69" s="265"/>
      <c r="BE69" s="279" t="s">
        <v>166</v>
      </c>
      <c r="BF69" s="278" t="s">
        <v>166</v>
      </c>
      <c r="BG69" s="267" t="s">
        <v>126</v>
      </c>
      <c r="BH69" s="280" t="s">
        <v>166</v>
      </c>
      <c r="BI69" s="252"/>
      <c r="BJ69" s="195"/>
      <c r="BK69" s="195"/>
      <c r="BL69" s="255">
        <v>0.98</v>
      </c>
      <c r="BM69" s="255">
        <v>0.89</v>
      </c>
      <c r="BN69" s="255">
        <v>0.88</v>
      </c>
      <c r="BO69" s="256">
        <v>0.81</v>
      </c>
    </row>
    <row r="70" spans="1:67" ht="18.75" customHeight="1">
      <c r="A70" s="228" t="s">
        <v>813</v>
      </c>
      <c r="B70" s="229" t="s">
        <v>814</v>
      </c>
      <c r="C70" s="229" t="s">
        <v>815</v>
      </c>
      <c r="D70" s="230" t="s">
        <v>496</v>
      </c>
      <c r="E70" s="231" t="s">
        <v>448</v>
      </c>
      <c r="F70" s="276" t="s">
        <v>487</v>
      </c>
      <c r="G70" s="258"/>
      <c r="H70" s="259" t="s">
        <v>451</v>
      </c>
      <c r="I70" s="260">
        <v>51</v>
      </c>
      <c r="J70" s="260" t="s">
        <v>451</v>
      </c>
      <c r="K70" s="261" t="s">
        <v>451</v>
      </c>
      <c r="L70" s="262">
        <v>2382</v>
      </c>
      <c r="M70" s="238">
        <v>1</v>
      </c>
      <c r="N70" s="229">
        <v>324</v>
      </c>
      <c r="O70" s="229">
        <v>44</v>
      </c>
      <c r="P70" s="239">
        <v>0.13600000000000001</v>
      </c>
      <c r="Q70" s="229">
        <v>211</v>
      </c>
      <c r="R70" s="240">
        <v>76200</v>
      </c>
      <c r="S70" s="241" t="s">
        <v>452</v>
      </c>
      <c r="T70" s="242">
        <v>0.65100000000000002</v>
      </c>
      <c r="U70" s="243">
        <v>36361</v>
      </c>
      <c r="V70" s="244">
        <v>0.48</v>
      </c>
      <c r="W70" s="243">
        <v>39839</v>
      </c>
      <c r="X70" s="241" t="s">
        <v>816</v>
      </c>
      <c r="Y70" s="243">
        <v>35000</v>
      </c>
      <c r="Z70" s="245" t="s">
        <v>817</v>
      </c>
      <c r="AA70" s="286" t="s">
        <v>456</v>
      </c>
      <c r="AB70" s="241">
        <v>620</v>
      </c>
      <c r="AC70" s="241">
        <v>700</v>
      </c>
      <c r="AD70" s="241">
        <v>610</v>
      </c>
      <c r="AE70" s="241">
        <v>720</v>
      </c>
      <c r="AF70" s="241">
        <v>27</v>
      </c>
      <c r="AG70" s="241">
        <v>32</v>
      </c>
      <c r="AH70" s="241">
        <v>26</v>
      </c>
      <c r="AI70" s="241" t="s">
        <v>457</v>
      </c>
      <c r="AJ70" s="241">
        <v>26</v>
      </c>
      <c r="AK70" s="241" t="s">
        <v>457</v>
      </c>
      <c r="AL70" s="242">
        <v>0.48699999999999999</v>
      </c>
      <c r="AM70" s="277">
        <v>1185</v>
      </c>
      <c r="AN70" s="242">
        <v>0.33500000000000002</v>
      </c>
      <c r="AO70" s="242">
        <v>0.249</v>
      </c>
      <c r="AP70" s="241" t="s">
        <v>622</v>
      </c>
      <c r="AQ70" s="241" t="s">
        <v>460</v>
      </c>
      <c r="AR70" s="241" t="s">
        <v>471</v>
      </c>
      <c r="AS70" s="247">
        <v>44515</v>
      </c>
      <c r="AT70" s="247">
        <v>44211</v>
      </c>
      <c r="AU70" s="247">
        <v>44531</v>
      </c>
      <c r="AV70" s="195"/>
      <c r="AW70" s="247">
        <v>44211</v>
      </c>
      <c r="AX70" s="242">
        <v>0.68400000000000005</v>
      </c>
      <c r="AY70" s="241">
        <v>90</v>
      </c>
      <c r="AZ70" s="241" t="s">
        <v>818</v>
      </c>
      <c r="BA70" s="241">
        <v>7</v>
      </c>
      <c r="BB70" s="195"/>
      <c r="BC70" s="195"/>
      <c r="BD70" s="265"/>
      <c r="BE70" s="266" t="s">
        <v>126</v>
      </c>
      <c r="BF70" s="267" t="s">
        <v>126</v>
      </c>
      <c r="BG70" s="267" t="s">
        <v>126</v>
      </c>
      <c r="BH70" s="268" t="s">
        <v>126</v>
      </c>
      <c r="BI70" s="252"/>
      <c r="BJ70" s="195"/>
      <c r="BK70" s="195"/>
      <c r="BL70" s="255">
        <v>0.97</v>
      </c>
      <c r="BM70" s="255">
        <v>0.9</v>
      </c>
      <c r="BN70" s="255">
        <v>0.66</v>
      </c>
      <c r="BO70" s="256">
        <v>0.83</v>
      </c>
    </row>
    <row r="71" spans="1:67" ht="18.75" customHeight="1">
      <c r="A71" s="228" t="s">
        <v>819</v>
      </c>
      <c r="B71" s="229" t="s">
        <v>820</v>
      </c>
      <c r="C71" s="229" t="s">
        <v>821</v>
      </c>
      <c r="D71" s="230" t="s">
        <v>822</v>
      </c>
      <c r="E71" s="231" t="s">
        <v>448</v>
      </c>
      <c r="F71" s="271" t="s">
        <v>477</v>
      </c>
      <c r="G71" s="258"/>
      <c r="H71" s="259" t="s">
        <v>451</v>
      </c>
      <c r="I71" s="260" t="s">
        <v>451</v>
      </c>
      <c r="J71" s="283"/>
      <c r="K71" s="261">
        <v>172</v>
      </c>
      <c r="L71" s="262">
        <v>3098</v>
      </c>
      <c r="M71" s="238">
        <v>0.63</v>
      </c>
      <c r="N71" s="229">
        <v>173</v>
      </c>
      <c r="O71" s="229">
        <v>35</v>
      </c>
      <c r="P71" s="239">
        <v>5.6000000000000001E-2</v>
      </c>
      <c r="Q71" s="229">
        <v>140</v>
      </c>
      <c r="R71" s="240">
        <v>59200</v>
      </c>
      <c r="S71" s="241" t="s">
        <v>452</v>
      </c>
      <c r="T71" s="242">
        <v>0.80900000000000005</v>
      </c>
      <c r="U71" s="243">
        <v>17194</v>
      </c>
      <c r="V71" s="244">
        <v>0.28999999999999998</v>
      </c>
      <c r="W71" s="243">
        <v>42006</v>
      </c>
      <c r="X71" s="241" t="s">
        <v>823</v>
      </c>
      <c r="Y71" s="241" t="s">
        <v>490</v>
      </c>
      <c r="Z71" s="263"/>
      <c r="AA71" s="286" t="s">
        <v>456</v>
      </c>
      <c r="AB71" s="241">
        <v>540</v>
      </c>
      <c r="AC71" s="241">
        <v>660</v>
      </c>
      <c r="AD71" s="241">
        <v>560</v>
      </c>
      <c r="AE71" s="241">
        <v>690</v>
      </c>
      <c r="AF71" s="241">
        <v>24</v>
      </c>
      <c r="AG71" s="241">
        <v>30</v>
      </c>
      <c r="AH71" s="241">
        <v>24</v>
      </c>
      <c r="AI71" s="241">
        <v>32</v>
      </c>
      <c r="AJ71" s="241">
        <v>24</v>
      </c>
      <c r="AK71" s="241">
        <v>29</v>
      </c>
      <c r="AL71" s="242">
        <v>0.68799999999999994</v>
      </c>
      <c r="AM71" s="195"/>
      <c r="AN71" s="195"/>
      <c r="AO71" s="195"/>
      <c r="AP71" s="241" t="s">
        <v>824</v>
      </c>
      <c r="AQ71" s="241" t="s">
        <v>460</v>
      </c>
      <c r="AR71" s="241" t="s">
        <v>472</v>
      </c>
      <c r="AS71" s="195"/>
      <c r="AT71" s="195"/>
      <c r="AU71" s="195"/>
      <c r="AV71" s="247">
        <v>44256</v>
      </c>
      <c r="AW71" s="241" t="s">
        <v>501</v>
      </c>
      <c r="AX71" s="195"/>
      <c r="AY71" s="195"/>
      <c r="AZ71" s="195"/>
      <c r="BA71" s="195"/>
      <c r="BB71" s="195"/>
      <c r="BC71" s="195"/>
      <c r="BD71" s="265"/>
      <c r="BE71" s="273" t="s">
        <v>462</v>
      </c>
      <c r="BF71" s="274" t="s">
        <v>462</v>
      </c>
      <c r="BG71" s="274" t="s">
        <v>462</v>
      </c>
      <c r="BH71" s="275" t="s">
        <v>462</v>
      </c>
      <c r="BI71" s="269" t="s">
        <v>166</v>
      </c>
      <c r="BJ71" s="253" t="s">
        <v>166</v>
      </c>
      <c r="BK71" s="254" t="s">
        <v>462</v>
      </c>
      <c r="BL71" s="255">
        <v>0.82</v>
      </c>
      <c r="BM71" s="255">
        <v>0.87</v>
      </c>
      <c r="BN71" s="255">
        <v>0.88</v>
      </c>
      <c r="BO71" s="256">
        <v>0.79</v>
      </c>
    </row>
    <row r="72" spans="1:67" ht="18.75" customHeight="1">
      <c r="A72" s="228" t="s">
        <v>825</v>
      </c>
      <c r="B72" s="229" t="s">
        <v>826</v>
      </c>
      <c r="C72" s="229" t="s">
        <v>827</v>
      </c>
      <c r="D72" s="230" t="s">
        <v>496</v>
      </c>
      <c r="E72" s="231" t="s">
        <v>448</v>
      </c>
      <c r="F72" s="271" t="s">
        <v>477</v>
      </c>
      <c r="G72" s="258"/>
      <c r="H72" s="259">
        <v>102</v>
      </c>
      <c r="I72" s="260" t="s">
        <v>451</v>
      </c>
      <c r="J72" s="260">
        <v>55</v>
      </c>
      <c r="K72" s="261">
        <v>108</v>
      </c>
      <c r="L72" s="262">
        <v>15498</v>
      </c>
      <c r="M72" s="238">
        <v>0.64</v>
      </c>
      <c r="N72" s="229">
        <v>1768</v>
      </c>
      <c r="O72" s="229">
        <v>108</v>
      </c>
      <c r="P72" s="239">
        <v>0.114</v>
      </c>
      <c r="Q72" s="229">
        <v>1410</v>
      </c>
      <c r="R72" s="240">
        <v>75900</v>
      </c>
      <c r="S72" s="241" t="s">
        <v>497</v>
      </c>
      <c r="T72" s="242">
        <v>0.79800000000000004</v>
      </c>
      <c r="U72" s="243">
        <v>19935</v>
      </c>
      <c r="V72" s="244">
        <v>0.26</v>
      </c>
      <c r="W72" s="243">
        <v>55965</v>
      </c>
      <c r="X72" s="241" t="s">
        <v>828</v>
      </c>
      <c r="Y72" s="241" t="s">
        <v>829</v>
      </c>
      <c r="Z72" s="245" t="s">
        <v>830</v>
      </c>
      <c r="AA72" s="246" t="s">
        <v>456</v>
      </c>
      <c r="AB72" s="241">
        <v>575</v>
      </c>
      <c r="AC72" s="241">
        <v>670</v>
      </c>
      <c r="AD72" s="241">
        <v>580</v>
      </c>
      <c r="AE72" s="241">
        <v>690</v>
      </c>
      <c r="AF72" s="241">
        <v>24</v>
      </c>
      <c r="AG72" s="241">
        <v>30</v>
      </c>
      <c r="AH72" s="241">
        <v>23</v>
      </c>
      <c r="AI72" s="241">
        <v>31</v>
      </c>
      <c r="AJ72" s="241">
        <v>24</v>
      </c>
      <c r="AK72" s="241">
        <v>29</v>
      </c>
      <c r="AL72" s="242">
        <v>0.79</v>
      </c>
      <c r="AM72" s="277">
        <v>4287</v>
      </c>
      <c r="AN72" s="242">
        <v>0.65200000000000002</v>
      </c>
      <c r="AO72" s="242">
        <v>0.1</v>
      </c>
      <c r="AP72" s="241" t="s">
        <v>491</v>
      </c>
      <c r="AQ72" s="241" t="s">
        <v>460</v>
      </c>
      <c r="AR72" s="241" t="s">
        <v>472</v>
      </c>
      <c r="AS72" s="247">
        <v>44501</v>
      </c>
      <c r="AT72" s="195"/>
      <c r="AU72" s="247">
        <v>44501</v>
      </c>
      <c r="AV72" s="195"/>
      <c r="AW72" s="247">
        <v>44211</v>
      </c>
      <c r="AX72" s="242">
        <v>0.90300000000000002</v>
      </c>
      <c r="AY72" s="195"/>
      <c r="AZ72" s="195"/>
      <c r="BA72" s="195"/>
      <c r="BB72" s="195"/>
      <c r="BC72" s="241" t="s">
        <v>831</v>
      </c>
      <c r="BD72" s="248" t="s">
        <v>533</v>
      </c>
      <c r="BE72" s="279" t="s">
        <v>166</v>
      </c>
      <c r="BF72" s="278" t="s">
        <v>166</v>
      </c>
      <c r="BG72" s="278" t="s">
        <v>166</v>
      </c>
      <c r="BH72" s="280" t="s">
        <v>166</v>
      </c>
      <c r="BI72" s="252"/>
      <c r="BJ72" s="195"/>
      <c r="BK72" s="195"/>
      <c r="BL72" s="255">
        <v>0.87</v>
      </c>
      <c r="BM72" s="255">
        <v>0.89</v>
      </c>
      <c r="BN72" s="255">
        <v>0.75</v>
      </c>
      <c r="BO72" s="256">
        <v>0.71</v>
      </c>
    </row>
    <row r="73" spans="1:67" ht="18.75" customHeight="1">
      <c r="A73" s="228" t="s">
        <v>832</v>
      </c>
      <c r="B73" s="229" t="s">
        <v>833</v>
      </c>
      <c r="C73" s="229" t="s">
        <v>834</v>
      </c>
      <c r="D73" s="230" t="s">
        <v>835</v>
      </c>
      <c r="E73" s="231" t="s">
        <v>448</v>
      </c>
      <c r="F73" s="271" t="s">
        <v>477</v>
      </c>
      <c r="G73" s="233" t="s">
        <v>478</v>
      </c>
      <c r="H73" s="259">
        <v>8</v>
      </c>
      <c r="I73" s="260" t="s">
        <v>451</v>
      </c>
      <c r="J73" s="260">
        <v>18</v>
      </c>
      <c r="K73" s="261" t="s">
        <v>451</v>
      </c>
      <c r="L73" s="262">
        <v>6609</v>
      </c>
      <c r="M73" s="238">
        <v>0.41</v>
      </c>
      <c r="N73" s="229">
        <v>687</v>
      </c>
      <c r="O73" s="272"/>
      <c r="P73" s="239">
        <v>0.104</v>
      </c>
      <c r="Q73" s="229">
        <v>207</v>
      </c>
      <c r="R73" s="240">
        <v>78300</v>
      </c>
      <c r="S73" s="241" t="s">
        <v>452</v>
      </c>
      <c r="T73" s="242">
        <v>0.30099999999999999</v>
      </c>
      <c r="U73" s="243">
        <v>61497</v>
      </c>
      <c r="V73" s="244">
        <v>0.79</v>
      </c>
      <c r="W73" s="243">
        <v>16803</v>
      </c>
      <c r="X73" s="241" t="s">
        <v>836</v>
      </c>
      <c r="Y73" s="241" t="s">
        <v>829</v>
      </c>
      <c r="Z73" s="245" t="s">
        <v>837</v>
      </c>
      <c r="AA73" s="246" t="s">
        <v>456</v>
      </c>
      <c r="AB73" s="241">
        <v>700</v>
      </c>
      <c r="AC73" s="241">
        <v>770</v>
      </c>
      <c r="AD73" s="241">
        <v>710</v>
      </c>
      <c r="AE73" s="241">
        <v>790</v>
      </c>
      <c r="AF73" s="241">
        <v>31</v>
      </c>
      <c r="AG73" s="241">
        <v>35</v>
      </c>
      <c r="AH73" s="241">
        <v>32</v>
      </c>
      <c r="AI73" s="241">
        <v>35</v>
      </c>
      <c r="AJ73" s="241">
        <v>30</v>
      </c>
      <c r="AK73" s="241">
        <v>35</v>
      </c>
      <c r="AL73" s="242">
        <v>8.3000000000000004E-2</v>
      </c>
      <c r="AM73" s="195"/>
      <c r="AN73" s="195"/>
      <c r="AO73" s="195"/>
      <c r="AP73" s="241" t="s">
        <v>491</v>
      </c>
      <c r="AQ73" s="241" t="s">
        <v>460</v>
      </c>
      <c r="AR73" s="241" t="s">
        <v>838</v>
      </c>
      <c r="AS73" s="247">
        <v>44501</v>
      </c>
      <c r="AT73" s="195"/>
      <c r="AU73" s="195"/>
      <c r="AV73" s="247">
        <v>44550</v>
      </c>
      <c r="AW73" s="247">
        <v>44199</v>
      </c>
      <c r="AX73" s="242">
        <v>0.23599999999999999</v>
      </c>
      <c r="AY73" s="195"/>
      <c r="AZ73" s="195"/>
      <c r="BA73" s="195"/>
      <c r="BB73" s="195"/>
      <c r="BC73" s="195"/>
      <c r="BD73" s="265"/>
      <c r="BE73" s="266" t="s">
        <v>126</v>
      </c>
      <c r="BF73" s="267" t="s">
        <v>126</v>
      </c>
      <c r="BG73" s="267" t="s">
        <v>126</v>
      </c>
      <c r="BH73" s="268" t="s">
        <v>126</v>
      </c>
      <c r="BI73" s="269" t="s">
        <v>166</v>
      </c>
      <c r="BJ73" s="253" t="s">
        <v>166</v>
      </c>
      <c r="BK73" s="254" t="s">
        <v>462</v>
      </c>
      <c r="BL73" s="270"/>
      <c r="BM73" s="270"/>
      <c r="BN73" s="270"/>
      <c r="BO73" s="256">
        <v>0.95</v>
      </c>
    </row>
    <row r="74" spans="1:67" ht="18.75" customHeight="1">
      <c r="A74" s="228" t="s">
        <v>839</v>
      </c>
      <c r="B74" s="229" t="s">
        <v>840</v>
      </c>
      <c r="C74" s="229" t="s">
        <v>841</v>
      </c>
      <c r="D74" s="230" t="s">
        <v>812</v>
      </c>
      <c r="E74" s="231" t="s">
        <v>448</v>
      </c>
      <c r="F74" s="276" t="s">
        <v>487</v>
      </c>
      <c r="G74" s="233" t="s">
        <v>842</v>
      </c>
      <c r="H74" s="259" t="s">
        <v>451</v>
      </c>
      <c r="I74" s="260">
        <v>81</v>
      </c>
      <c r="J74" s="260" t="s">
        <v>451</v>
      </c>
      <c r="K74" s="261" t="s">
        <v>451</v>
      </c>
      <c r="L74" s="262">
        <v>1060</v>
      </c>
      <c r="M74" s="238">
        <v>0.94</v>
      </c>
      <c r="N74" s="229">
        <v>223</v>
      </c>
      <c r="O74" s="229">
        <v>70</v>
      </c>
      <c r="P74" s="239">
        <v>0.21</v>
      </c>
      <c r="Q74" s="229">
        <v>216</v>
      </c>
      <c r="R74" s="240">
        <v>65700</v>
      </c>
      <c r="S74" s="241" t="s">
        <v>452</v>
      </c>
      <c r="T74" s="242">
        <v>0.96899999999999997</v>
      </c>
      <c r="U74" s="243">
        <v>38827</v>
      </c>
      <c r="V74" s="244">
        <v>0.59</v>
      </c>
      <c r="W74" s="243">
        <v>26873</v>
      </c>
      <c r="X74" s="241" t="s">
        <v>843</v>
      </c>
      <c r="Y74" s="243">
        <v>45500</v>
      </c>
      <c r="Z74" s="263"/>
      <c r="AA74" s="246" t="s">
        <v>456</v>
      </c>
      <c r="AB74" s="241">
        <v>610</v>
      </c>
      <c r="AC74" s="241">
        <v>700</v>
      </c>
      <c r="AD74" s="241">
        <v>580</v>
      </c>
      <c r="AE74" s="241">
        <v>700</v>
      </c>
      <c r="AF74" s="241">
        <v>25</v>
      </c>
      <c r="AG74" s="241">
        <v>30</v>
      </c>
      <c r="AH74" s="241">
        <v>26</v>
      </c>
      <c r="AI74" s="241" t="s">
        <v>457</v>
      </c>
      <c r="AJ74" s="241">
        <v>24</v>
      </c>
      <c r="AK74" s="241" t="s">
        <v>540</v>
      </c>
      <c r="AL74" s="242">
        <v>0.51900000000000002</v>
      </c>
      <c r="AM74" s="277">
        <v>1110</v>
      </c>
      <c r="AN74" s="242">
        <v>0.216</v>
      </c>
      <c r="AO74" s="242">
        <v>0.16700000000000001</v>
      </c>
      <c r="AP74" s="241" t="s">
        <v>622</v>
      </c>
      <c r="AQ74" s="241" t="s">
        <v>492</v>
      </c>
      <c r="AR74" s="241" t="s">
        <v>472</v>
      </c>
      <c r="AS74" s="247">
        <v>44501</v>
      </c>
      <c r="AT74" s="195"/>
      <c r="AU74" s="247">
        <v>44211</v>
      </c>
      <c r="AV74" s="247">
        <v>44531</v>
      </c>
      <c r="AW74" s="247">
        <v>44242</v>
      </c>
      <c r="AX74" s="242">
        <v>0.80400000000000005</v>
      </c>
      <c r="AY74" s="241">
        <v>80</v>
      </c>
      <c r="AZ74" s="241" t="s">
        <v>844</v>
      </c>
      <c r="BA74" s="241">
        <v>6</v>
      </c>
      <c r="BB74" s="195"/>
      <c r="BC74" s="241" t="s">
        <v>845</v>
      </c>
      <c r="BD74" s="248" t="s">
        <v>846</v>
      </c>
      <c r="BE74" s="266" t="s">
        <v>126</v>
      </c>
      <c r="BF74" s="278" t="s">
        <v>166</v>
      </c>
      <c r="BG74" s="267" t="s">
        <v>126</v>
      </c>
      <c r="BH74" s="268" t="s">
        <v>126</v>
      </c>
      <c r="BI74" s="252"/>
      <c r="BJ74" s="195"/>
      <c r="BK74" s="195"/>
      <c r="BL74" s="255">
        <v>0.94</v>
      </c>
      <c r="BM74" s="255">
        <v>0.86</v>
      </c>
      <c r="BN74" s="255">
        <v>0.8</v>
      </c>
      <c r="BO74" s="256">
        <v>0.68</v>
      </c>
    </row>
    <row r="75" spans="1:67" ht="18.75" customHeight="1">
      <c r="A75" s="228" t="s">
        <v>847</v>
      </c>
      <c r="B75" s="229" t="s">
        <v>848</v>
      </c>
      <c r="C75" s="229" t="s">
        <v>849</v>
      </c>
      <c r="D75" s="230" t="s">
        <v>665</v>
      </c>
      <c r="E75" s="281" t="s">
        <v>507</v>
      </c>
      <c r="F75" s="257" t="s">
        <v>467</v>
      </c>
      <c r="G75" s="258"/>
      <c r="H75" s="259" t="s">
        <v>468</v>
      </c>
      <c r="I75" s="260" t="s">
        <v>451</v>
      </c>
      <c r="J75" s="260" t="s">
        <v>451</v>
      </c>
      <c r="K75" s="261">
        <v>312</v>
      </c>
      <c r="L75" s="262">
        <v>16997</v>
      </c>
      <c r="M75" s="238">
        <v>0.84</v>
      </c>
      <c r="N75" s="229">
        <v>309</v>
      </c>
      <c r="O75" s="229">
        <v>65</v>
      </c>
      <c r="P75" s="239">
        <v>1.7999999999999999E-2</v>
      </c>
      <c r="Q75" s="229">
        <v>192</v>
      </c>
      <c r="R75" s="240">
        <v>49100</v>
      </c>
      <c r="S75" s="241" t="s">
        <v>497</v>
      </c>
      <c r="T75" s="242">
        <v>0.621</v>
      </c>
      <c r="U75" s="243">
        <v>19613</v>
      </c>
      <c r="V75" s="244">
        <v>0.4</v>
      </c>
      <c r="W75" s="243">
        <v>29487</v>
      </c>
      <c r="X75" s="241" t="s">
        <v>850</v>
      </c>
      <c r="Y75" s="243">
        <v>17181</v>
      </c>
      <c r="Z75" s="245" t="s">
        <v>851</v>
      </c>
      <c r="AA75" s="282" t="s">
        <v>456</v>
      </c>
      <c r="AB75" s="241">
        <v>495</v>
      </c>
      <c r="AC75" s="241">
        <v>595</v>
      </c>
      <c r="AD75" s="241">
        <v>510</v>
      </c>
      <c r="AE75" s="241">
        <v>600</v>
      </c>
      <c r="AF75" s="241">
        <v>19</v>
      </c>
      <c r="AG75" s="241">
        <v>25</v>
      </c>
      <c r="AH75" s="241">
        <v>18</v>
      </c>
      <c r="AI75" s="241">
        <v>25</v>
      </c>
      <c r="AJ75" s="241">
        <v>18</v>
      </c>
      <c r="AK75" s="241">
        <v>25</v>
      </c>
      <c r="AL75" s="242">
        <v>0.72899999999999998</v>
      </c>
      <c r="AM75" s="241">
        <v>158</v>
      </c>
      <c r="AN75" s="242">
        <v>0.40500000000000003</v>
      </c>
      <c r="AO75" s="242">
        <v>0.45300000000000001</v>
      </c>
      <c r="AP75" s="241" t="s">
        <v>491</v>
      </c>
      <c r="AQ75" s="241" t="s">
        <v>460</v>
      </c>
      <c r="AR75" s="241" t="s">
        <v>472</v>
      </c>
      <c r="AS75" s="195"/>
      <c r="AT75" s="195"/>
      <c r="AU75" s="195"/>
      <c r="AV75" s="195"/>
      <c r="AW75" s="241" t="s">
        <v>501</v>
      </c>
      <c r="AX75" s="195"/>
      <c r="AY75" s="241">
        <v>61</v>
      </c>
      <c r="AZ75" s="195"/>
      <c r="BA75" s="241">
        <v>6</v>
      </c>
      <c r="BB75" s="195"/>
      <c r="BC75" s="241" t="s">
        <v>780</v>
      </c>
      <c r="BD75" s="248" t="s">
        <v>852</v>
      </c>
      <c r="BE75" s="279" t="s">
        <v>166</v>
      </c>
      <c r="BF75" s="278" t="s">
        <v>166</v>
      </c>
      <c r="BG75" s="278" t="s">
        <v>166</v>
      </c>
      <c r="BH75" s="280" t="s">
        <v>166</v>
      </c>
      <c r="BI75" s="269" t="s">
        <v>166</v>
      </c>
      <c r="BJ75" s="253" t="s">
        <v>166</v>
      </c>
      <c r="BK75" s="254" t="s">
        <v>462</v>
      </c>
      <c r="BL75" s="255">
        <v>0.77</v>
      </c>
      <c r="BM75" s="255">
        <v>0.72</v>
      </c>
      <c r="BN75" s="255">
        <v>0.56000000000000005</v>
      </c>
      <c r="BO75" s="256">
        <v>0.44</v>
      </c>
    </row>
    <row r="76" spans="1:67" ht="18.75" customHeight="1">
      <c r="A76" s="228" t="s">
        <v>853</v>
      </c>
      <c r="B76" s="229" t="s">
        <v>854</v>
      </c>
      <c r="C76" s="229" t="s">
        <v>855</v>
      </c>
      <c r="D76" s="230" t="s">
        <v>856</v>
      </c>
      <c r="E76" s="231" t="s">
        <v>448</v>
      </c>
      <c r="F76" s="276" t="s">
        <v>487</v>
      </c>
      <c r="G76" s="233" t="s">
        <v>450</v>
      </c>
      <c r="H76" s="259" t="s">
        <v>451</v>
      </c>
      <c r="I76" s="260">
        <v>135</v>
      </c>
      <c r="J76" s="260" t="s">
        <v>451</v>
      </c>
      <c r="K76" s="261" t="s">
        <v>451</v>
      </c>
      <c r="L76" s="262">
        <v>1957</v>
      </c>
      <c r="M76" s="238">
        <v>1</v>
      </c>
      <c r="N76" s="229">
        <v>89</v>
      </c>
      <c r="O76" s="229">
        <v>29</v>
      </c>
      <c r="P76" s="239">
        <v>4.4999999999999998E-2</v>
      </c>
      <c r="Q76" s="229">
        <v>61</v>
      </c>
      <c r="R76" s="240">
        <v>64800</v>
      </c>
      <c r="S76" s="241" t="s">
        <v>452</v>
      </c>
      <c r="T76" s="242">
        <v>0.68500000000000005</v>
      </c>
      <c r="U76" s="243">
        <v>27403</v>
      </c>
      <c r="V76" s="244">
        <v>0.42</v>
      </c>
      <c r="W76" s="243">
        <v>37397</v>
      </c>
      <c r="X76" s="241" t="s">
        <v>544</v>
      </c>
      <c r="Y76" s="243">
        <v>21000</v>
      </c>
      <c r="Z76" s="245" t="s">
        <v>857</v>
      </c>
      <c r="AA76" s="286" t="s">
        <v>456</v>
      </c>
      <c r="AB76" s="241">
        <v>540</v>
      </c>
      <c r="AC76" s="241">
        <v>650</v>
      </c>
      <c r="AD76" s="241">
        <v>520</v>
      </c>
      <c r="AE76" s="241">
        <v>610</v>
      </c>
      <c r="AF76" s="241">
        <v>23</v>
      </c>
      <c r="AG76" s="241">
        <v>29</v>
      </c>
      <c r="AH76" s="241">
        <v>22</v>
      </c>
      <c r="AI76" s="241">
        <v>29</v>
      </c>
      <c r="AJ76" s="241">
        <v>20</v>
      </c>
      <c r="AK76" s="241">
        <v>27</v>
      </c>
      <c r="AL76" s="242">
        <v>0.72699999999999998</v>
      </c>
      <c r="AM76" s="241">
        <v>262</v>
      </c>
      <c r="AN76" s="242">
        <v>0.504</v>
      </c>
      <c r="AO76" s="242">
        <v>0.121</v>
      </c>
      <c r="AP76" s="241" t="s">
        <v>491</v>
      </c>
      <c r="AQ76" s="241" t="s">
        <v>460</v>
      </c>
      <c r="AR76" s="241" t="s">
        <v>492</v>
      </c>
      <c r="AS76" s="195"/>
      <c r="AT76" s="195"/>
      <c r="AU76" s="247">
        <v>44515</v>
      </c>
      <c r="AV76" s="195"/>
      <c r="AW76" s="241" t="s">
        <v>501</v>
      </c>
      <c r="AX76" s="195"/>
      <c r="AY76" s="241">
        <v>79</v>
      </c>
      <c r="AZ76" s="195"/>
      <c r="BA76" s="241">
        <v>6.5</v>
      </c>
      <c r="BB76" s="195"/>
      <c r="BC76" s="241" t="s">
        <v>858</v>
      </c>
      <c r="BD76" s="265"/>
      <c r="BE76" s="266" t="s">
        <v>126</v>
      </c>
      <c r="BF76" s="267" t="s">
        <v>126</v>
      </c>
      <c r="BG76" s="267" t="s">
        <v>126</v>
      </c>
      <c r="BH76" s="268" t="s">
        <v>126</v>
      </c>
      <c r="BI76" s="269" t="s">
        <v>166</v>
      </c>
      <c r="BJ76" s="253" t="s">
        <v>166</v>
      </c>
      <c r="BK76" s="254" t="s">
        <v>462</v>
      </c>
      <c r="BL76" s="255">
        <v>0.66</v>
      </c>
      <c r="BM76" s="255">
        <v>0.81</v>
      </c>
      <c r="BN76" s="255">
        <v>0.64</v>
      </c>
      <c r="BO76" s="256">
        <v>0.7</v>
      </c>
    </row>
    <row r="77" spans="1:67" ht="18.75" customHeight="1">
      <c r="A77" s="228" t="s">
        <v>859</v>
      </c>
      <c r="B77" s="229" t="s">
        <v>860</v>
      </c>
      <c r="C77" s="229" t="s">
        <v>860</v>
      </c>
      <c r="D77" s="230" t="s">
        <v>835</v>
      </c>
      <c r="E77" s="231" t="s">
        <v>448</v>
      </c>
      <c r="F77" s="257" t="s">
        <v>467</v>
      </c>
      <c r="G77" s="233" t="s">
        <v>861</v>
      </c>
      <c r="H77" s="259" t="s">
        <v>451</v>
      </c>
      <c r="I77" s="260" t="s">
        <v>451</v>
      </c>
      <c r="J77" s="283"/>
      <c r="K77" s="261">
        <v>127</v>
      </c>
      <c r="L77" s="262">
        <v>6045</v>
      </c>
      <c r="M77" s="238">
        <v>0.89</v>
      </c>
      <c r="N77" s="229">
        <v>137</v>
      </c>
      <c r="O77" s="229">
        <v>58</v>
      </c>
      <c r="P77" s="239">
        <v>2.3E-2</v>
      </c>
      <c r="Q77" s="229">
        <v>88</v>
      </c>
      <c r="R77" s="240">
        <v>56100</v>
      </c>
      <c r="S77" s="241" t="s">
        <v>497</v>
      </c>
      <c r="T77" s="242">
        <v>0.64200000000000002</v>
      </c>
      <c r="U77" s="243">
        <v>21522</v>
      </c>
      <c r="V77" s="244">
        <v>0.38</v>
      </c>
      <c r="W77" s="243">
        <v>34578</v>
      </c>
      <c r="X77" s="241" t="s">
        <v>479</v>
      </c>
      <c r="Y77" s="243">
        <v>13500</v>
      </c>
      <c r="Z77" s="245" t="s">
        <v>862</v>
      </c>
      <c r="AA77" s="282" t="s">
        <v>456</v>
      </c>
      <c r="AB77" s="241">
        <v>580</v>
      </c>
      <c r="AC77" s="241">
        <v>670</v>
      </c>
      <c r="AD77" s="241">
        <v>560</v>
      </c>
      <c r="AE77" s="241">
        <v>660</v>
      </c>
      <c r="AF77" s="241">
        <v>25</v>
      </c>
      <c r="AG77" s="241">
        <v>29</v>
      </c>
      <c r="AH77" s="241">
        <v>25</v>
      </c>
      <c r="AI77" s="241">
        <v>31</v>
      </c>
      <c r="AJ77" s="241">
        <v>24</v>
      </c>
      <c r="AK77" s="241">
        <v>28</v>
      </c>
      <c r="AL77" s="242">
        <v>0.66500000000000004</v>
      </c>
      <c r="AM77" s="241">
        <v>168</v>
      </c>
      <c r="AN77" s="242">
        <v>0.77400000000000002</v>
      </c>
      <c r="AO77" s="242">
        <v>0.185</v>
      </c>
      <c r="AP77" s="241" t="s">
        <v>491</v>
      </c>
      <c r="AQ77" s="241" t="s">
        <v>460</v>
      </c>
      <c r="AR77" s="241" t="s">
        <v>471</v>
      </c>
      <c r="AS77" s="247">
        <v>44501</v>
      </c>
      <c r="AT77" s="195"/>
      <c r="AU77" s="247">
        <v>44510</v>
      </c>
      <c r="AV77" s="247">
        <v>44510</v>
      </c>
      <c r="AW77" s="247">
        <v>44206</v>
      </c>
      <c r="AX77" s="242">
        <v>0.98699999999999999</v>
      </c>
      <c r="AY77" s="241">
        <v>80</v>
      </c>
      <c r="AZ77" s="195"/>
      <c r="BA77" s="241">
        <v>6.5</v>
      </c>
      <c r="BB77" s="195"/>
      <c r="BC77" s="195"/>
      <c r="BD77" s="265"/>
      <c r="BE77" s="279" t="s">
        <v>166</v>
      </c>
      <c r="BF77" s="278" t="s">
        <v>166</v>
      </c>
      <c r="BG77" s="278" t="s">
        <v>166</v>
      </c>
      <c r="BH77" s="280" t="s">
        <v>166</v>
      </c>
      <c r="BI77" s="269" t="s">
        <v>166</v>
      </c>
      <c r="BJ77" s="253" t="s">
        <v>166</v>
      </c>
      <c r="BK77" s="243">
        <v>4500</v>
      </c>
      <c r="BL77" s="255">
        <v>0.97</v>
      </c>
      <c r="BM77" s="255">
        <v>0.89</v>
      </c>
      <c r="BN77" s="255">
        <v>0.83</v>
      </c>
      <c r="BO77" s="256">
        <v>0.84</v>
      </c>
    </row>
    <row r="78" spans="1:67" ht="18.75" customHeight="1">
      <c r="A78" s="228" t="s">
        <v>863</v>
      </c>
      <c r="B78" s="229" t="s">
        <v>864</v>
      </c>
      <c r="C78" s="229" t="s">
        <v>865</v>
      </c>
      <c r="D78" s="230" t="s">
        <v>856</v>
      </c>
      <c r="E78" s="231" t="s">
        <v>448</v>
      </c>
      <c r="F78" s="285" t="s">
        <v>635</v>
      </c>
      <c r="G78" s="258"/>
      <c r="H78" s="259" t="s">
        <v>451</v>
      </c>
      <c r="I78" s="260" t="s">
        <v>451</v>
      </c>
      <c r="J78" s="283"/>
      <c r="K78" s="261" t="s">
        <v>451</v>
      </c>
      <c r="L78" s="262">
        <v>5729</v>
      </c>
      <c r="M78" s="238">
        <v>0.9</v>
      </c>
      <c r="N78" s="229">
        <v>707</v>
      </c>
      <c r="O78" s="229">
        <v>99</v>
      </c>
      <c r="P78" s="239">
        <v>0.123</v>
      </c>
      <c r="Q78" s="229">
        <v>271</v>
      </c>
      <c r="R78" s="240">
        <v>55900</v>
      </c>
      <c r="S78" s="241" t="s">
        <v>452</v>
      </c>
      <c r="T78" s="242">
        <v>0.38300000000000001</v>
      </c>
      <c r="U78" s="243">
        <v>6868</v>
      </c>
      <c r="V78" s="244">
        <v>0.12</v>
      </c>
      <c r="W78" s="243">
        <v>49032</v>
      </c>
      <c r="X78" s="241" t="s">
        <v>479</v>
      </c>
      <c r="Y78" s="241" t="s">
        <v>866</v>
      </c>
      <c r="Z78" s="263"/>
      <c r="AA78" s="286" t="s">
        <v>456</v>
      </c>
      <c r="AB78" s="241">
        <v>540</v>
      </c>
      <c r="AC78" s="241">
        <v>650</v>
      </c>
      <c r="AD78" s="241">
        <v>540</v>
      </c>
      <c r="AE78" s="241">
        <v>670</v>
      </c>
      <c r="AF78" s="241">
        <v>22</v>
      </c>
      <c r="AG78" s="241">
        <v>28</v>
      </c>
      <c r="AH78" s="241">
        <v>21</v>
      </c>
      <c r="AI78" s="241">
        <v>29</v>
      </c>
      <c r="AJ78" s="241">
        <v>22</v>
      </c>
      <c r="AK78" s="241">
        <v>28</v>
      </c>
      <c r="AL78" s="242">
        <v>0.749</v>
      </c>
      <c r="AM78" s="241">
        <v>484</v>
      </c>
      <c r="AN78" s="242">
        <v>0.46100000000000002</v>
      </c>
      <c r="AO78" s="242">
        <v>0.45300000000000001</v>
      </c>
      <c r="AP78" s="241" t="s">
        <v>867</v>
      </c>
      <c r="AQ78" s="241" t="s">
        <v>460</v>
      </c>
      <c r="AR78" s="241" t="s">
        <v>472</v>
      </c>
      <c r="AS78" s="195"/>
      <c r="AT78" s="195"/>
      <c r="AU78" s="195"/>
      <c r="AV78" s="247">
        <v>44256</v>
      </c>
      <c r="AW78" s="241" t="s">
        <v>501</v>
      </c>
      <c r="AX78" s="195"/>
      <c r="AY78" s="241">
        <v>79</v>
      </c>
      <c r="AZ78" s="241" t="s">
        <v>868</v>
      </c>
      <c r="BA78" s="241">
        <v>6</v>
      </c>
      <c r="BB78" s="195"/>
      <c r="BC78" s="195"/>
      <c r="BD78" s="265"/>
      <c r="BE78" s="279" t="s">
        <v>166</v>
      </c>
      <c r="BF78" s="278" t="s">
        <v>166</v>
      </c>
      <c r="BG78" s="278" t="s">
        <v>166</v>
      </c>
      <c r="BH78" s="280" t="s">
        <v>166</v>
      </c>
      <c r="BI78" s="252"/>
      <c r="BJ78" s="195"/>
      <c r="BK78" s="195"/>
      <c r="BL78" s="255">
        <v>0.86</v>
      </c>
      <c r="BM78" s="255">
        <v>0.8</v>
      </c>
      <c r="BN78" s="255">
        <v>0.72</v>
      </c>
      <c r="BO78" s="256">
        <v>0.59</v>
      </c>
    </row>
    <row r="79" spans="1:67" ht="18.75" customHeight="1">
      <c r="A79" s="228" t="s">
        <v>869</v>
      </c>
      <c r="B79" s="229" t="s">
        <v>870</v>
      </c>
      <c r="C79" s="229" t="s">
        <v>871</v>
      </c>
      <c r="D79" s="230" t="s">
        <v>447</v>
      </c>
      <c r="E79" s="231" t="s">
        <v>448</v>
      </c>
      <c r="F79" s="271" t="s">
        <v>477</v>
      </c>
      <c r="G79" s="233" t="s">
        <v>478</v>
      </c>
      <c r="H79" s="259">
        <v>21</v>
      </c>
      <c r="I79" s="260" t="s">
        <v>451</v>
      </c>
      <c r="J79" s="260" t="s">
        <v>451</v>
      </c>
      <c r="K79" s="261">
        <v>15</v>
      </c>
      <c r="L79" s="262">
        <v>6937</v>
      </c>
      <c r="M79" s="238">
        <v>0.49</v>
      </c>
      <c r="N79" s="229">
        <v>1172</v>
      </c>
      <c r="O79" s="272"/>
      <c r="P79" s="239">
        <v>0.16900000000000001</v>
      </c>
      <c r="Q79" s="229">
        <v>76</v>
      </c>
      <c r="R79" s="240">
        <v>73300</v>
      </c>
      <c r="S79" s="241" t="s">
        <v>452</v>
      </c>
      <c r="T79" s="242">
        <v>6.5000000000000002E-2</v>
      </c>
      <c r="U79" s="243">
        <v>42304</v>
      </c>
      <c r="V79" s="244">
        <v>0.57999999999999996</v>
      </c>
      <c r="W79" s="243">
        <v>30996</v>
      </c>
      <c r="X79" s="241" t="s">
        <v>754</v>
      </c>
      <c r="Y79" s="241" t="s">
        <v>490</v>
      </c>
      <c r="Z79" s="263"/>
      <c r="AA79" s="286" t="s">
        <v>456</v>
      </c>
      <c r="AB79" s="241">
        <v>670</v>
      </c>
      <c r="AC79" s="241">
        <v>740</v>
      </c>
      <c r="AD79" s="241">
        <v>680</v>
      </c>
      <c r="AE79" s="241">
        <v>780</v>
      </c>
      <c r="AF79" s="241">
        <v>30</v>
      </c>
      <c r="AG79" s="241">
        <v>33</v>
      </c>
      <c r="AH79" s="241">
        <v>30</v>
      </c>
      <c r="AI79" s="241" t="s">
        <v>675</v>
      </c>
      <c r="AJ79" s="241">
        <v>29</v>
      </c>
      <c r="AK79" s="241" t="s">
        <v>675</v>
      </c>
      <c r="AL79" s="242">
        <v>0.22</v>
      </c>
      <c r="AM79" s="195"/>
      <c r="AN79" s="195"/>
      <c r="AO79" s="195"/>
      <c r="AP79" s="241" t="s">
        <v>491</v>
      </c>
      <c r="AQ79" s="241" t="s">
        <v>460</v>
      </c>
      <c r="AR79" s="241" t="s">
        <v>471</v>
      </c>
      <c r="AS79" s="247">
        <v>44501</v>
      </c>
      <c r="AT79" s="247">
        <v>44197</v>
      </c>
      <c r="AU79" s="195"/>
      <c r="AV79" s="195"/>
      <c r="AW79" s="247">
        <v>44197</v>
      </c>
      <c r="AX79" s="242">
        <v>0.27400000000000002</v>
      </c>
      <c r="AY79" s="241">
        <v>100</v>
      </c>
      <c r="AZ79" s="195"/>
      <c r="BA79" s="241">
        <v>7.5</v>
      </c>
      <c r="BB79" s="195"/>
      <c r="BC79" s="241" t="s">
        <v>872</v>
      </c>
      <c r="BD79" s="265"/>
      <c r="BE79" s="279" t="s">
        <v>166</v>
      </c>
      <c r="BF79" s="267" t="s">
        <v>126</v>
      </c>
      <c r="BG79" s="267" t="s">
        <v>126</v>
      </c>
      <c r="BH79" s="268" t="s">
        <v>126</v>
      </c>
      <c r="BI79" s="252"/>
      <c r="BJ79" s="195"/>
      <c r="BK79" s="195"/>
      <c r="BL79" s="255">
        <v>0.91</v>
      </c>
      <c r="BM79" s="255">
        <v>0.93</v>
      </c>
      <c r="BN79" s="255">
        <v>0.92</v>
      </c>
      <c r="BO79" s="256">
        <v>0.91</v>
      </c>
    </row>
    <row r="80" spans="1:67" ht="18.75" customHeight="1">
      <c r="A80" s="228" t="s">
        <v>873</v>
      </c>
      <c r="B80" s="229" t="s">
        <v>874</v>
      </c>
      <c r="C80" s="229" t="s">
        <v>874</v>
      </c>
      <c r="D80" s="230" t="s">
        <v>764</v>
      </c>
      <c r="E80" s="231" t="s">
        <v>448</v>
      </c>
      <c r="F80" s="257" t="s">
        <v>467</v>
      </c>
      <c r="G80" s="233" t="s">
        <v>587</v>
      </c>
      <c r="H80" s="259" t="s">
        <v>451</v>
      </c>
      <c r="I80" s="260" t="s">
        <v>451</v>
      </c>
      <c r="J80" s="260" t="s">
        <v>451</v>
      </c>
      <c r="K80" s="261">
        <v>172</v>
      </c>
      <c r="L80" s="262">
        <v>4113</v>
      </c>
      <c r="M80" s="238">
        <v>0.79</v>
      </c>
      <c r="N80" s="229">
        <v>122</v>
      </c>
      <c r="O80" s="229">
        <v>47</v>
      </c>
      <c r="P80" s="239">
        <v>0.03</v>
      </c>
      <c r="Q80" s="229">
        <v>105</v>
      </c>
      <c r="R80" s="240">
        <v>71400</v>
      </c>
      <c r="S80" s="241" t="s">
        <v>452</v>
      </c>
      <c r="T80" s="242">
        <v>0.86099999999999999</v>
      </c>
      <c r="U80" s="243">
        <v>43877</v>
      </c>
      <c r="V80" s="244">
        <v>0.61</v>
      </c>
      <c r="W80" s="243">
        <v>27523</v>
      </c>
      <c r="X80" s="241" t="s">
        <v>744</v>
      </c>
      <c r="Y80" s="241" t="s">
        <v>804</v>
      </c>
      <c r="Z80" s="263"/>
      <c r="AA80" s="286" t="s">
        <v>456</v>
      </c>
      <c r="AB80" s="241">
        <v>590</v>
      </c>
      <c r="AC80" s="241">
        <v>660</v>
      </c>
      <c r="AD80" s="241">
        <v>590</v>
      </c>
      <c r="AE80" s="241">
        <v>660</v>
      </c>
      <c r="AF80" s="241">
        <v>25</v>
      </c>
      <c r="AG80" s="241">
        <v>29</v>
      </c>
      <c r="AH80" s="241">
        <v>24</v>
      </c>
      <c r="AI80" s="241" t="s">
        <v>523</v>
      </c>
      <c r="AJ80" s="241">
        <v>25</v>
      </c>
      <c r="AK80" s="241" t="s">
        <v>481</v>
      </c>
      <c r="AL80" s="242">
        <v>0.60599999999999998</v>
      </c>
      <c r="AM80" s="241">
        <v>478</v>
      </c>
      <c r="AN80" s="242">
        <v>0.32200000000000001</v>
      </c>
      <c r="AO80" s="242">
        <v>0.214</v>
      </c>
      <c r="AP80" s="241" t="s">
        <v>471</v>
      </c>
      <c r="AQ80" s="241" t="s">
        <v>460</v>
      </c>
      <c r="AR80" s="241" t="s">
        <v>472</v>
      </c>
      <c r="AS80" s="247">
        <v>44515</v>
      </c>
      <c r="AT80" s="247">
        <v>44211</v>
      </c>
      <c r="AU80" s="247">
        <v>44501</v>
      </c>
      <c r="AV80" s="195"/>
      <c r="AW80" s="247">
        <v>44211</v>
      </c>
      <c r="AX80" s="242">
        <v>0.81299999999999994</v>
      </c>
      <c r="AY80" s="195"/>
      <c r="AZ80" s="241" t="s">
        <v>669</v>
      </c>
      <c r="BA80" s="195"/>
      <c r="BB80" s="195"/>
      <c r="BC80" s="195"/>
      <c r="BD80" s="265"/>
      <c r="BE80" s="266" t="s">
        <v>126</v>
      </c>
      <c r="BF80" s="267" t="s">
        <v>126</v>
      </c>
      <c r="BG80" s="267" t="s">
        <v>126</v>
      </c>
      <c r="BH80" s="268" t="s">
        <v>126</v>
      </c>
      <c r="BI80" s="269" t="s">
        <v>166</v>
      </c>
      <c r="BJ80" s="253" t="s">
        <v>166</v>
      </c>
      <c r="BK80" s="243">
        <v>1246</v>
      </c>
      <c r="BL80" s="255">
        <v>0.9</v>
      </c>
      <c r="BM80" s="255">
        <v>0.9</v>
      </c>
      <c r="BN80" s="255">
        <v>0.7</v>
      </c>
      <c r="BO80" s="256">
        <v>0.81</v>
      </c>
    </row>
    <row r="81" spans="1:67" ht="18.75" customHeight="1">
      <c r="A81" s="228" t="s">
        <v>875</v>
      </c>
      <c r="B81" s="229" t="s">
        <v>876</v>
      </c>
      <c r="C81" s="229" t="s">
        <v>877</v>
      </c>
      <c r="D81" s="230" t="s">
        <v>856</v>
      </c>
      <c r="E81" s="231" t="s">
        <v>448</v>
      </c>
      <c r="F81" s="271" t="s">
        <v>477</v>
      </c>
      <c r="G81" s="258"/>
      <c r="H81" s="259">
        <v>177</v>
      </c>
      <c r="I81" s="260" t="s">
        <v>451</v>
      </c>
      <c r="J81" s="260" t="s">
        <v>451</v>
      </c>
      <c r="K81" s="261" t="s">
        <v>451</v>
      </c>
      <c r="L81" s="262">
        <v>3635</v>
      </c>
      <c r="M81" s="238">
        <v>0.56999999999999995</v>
      </c>
      <c r="N81" s="229">
        <v>1081</v>
      </c>
      <c r="O81" s="229">
        <v>111</v>
      </c>
      <c r="P81" s="239">
        <v>0.29699999999999999</v>
      </c>
      <c r="Q81" s="229">
        <v>730</v>
      </c>
      <c r="R81" s="240">
        <v>64900</v>
      </c>
      <c r="S81" s="241" t="s">
        <v>497</v>
      </c>
      <c r="T81" s="242">
        <v>0.67500000000000004</v>
      </c>
      <c r="U81" s="243">
        <v>18321</v>
      </c>
      <c r="V81" s="244">
        <v>0.28000000000000003</v>
      </c>
      <c r="W81" s="243">
        <v>46579</v>
      </c>
      <c r="X81" s="241" t="s">
        <v>878</v>
      </c>
      <c r="Y81" s="243">
        <v>10000</v>
      </c>
      <c r="Z81" s="245" t="s">
        <v>879</v>
      </c>
      <c r="AA81" s="246" t="s">
        <v>456</v>
      </c>
      <c r="AB81" s="241">
        <v>550</v>
      </c>
      <c r="AC81" s="241">
        <v>640</v>
      </c>
      <c r="AD81" s="241">
        <v>580</v>
      </c>
      <c r="AE81" s="241">
        <v>680</v>
      </c>
      <c r="AF81" s="241">
        <v>24</v>
      </c>
      <c r="AG81" s="241">
        <v>29</v>
      </c>
      <c r="AH81" s="241">
        <v>23</v>
      </c>
      <c r="AI81" s="241">
        <v>30</v>
      </c>
      <c r="AJ81" s="241">
        <v>24</v>
      </c>
      <c r="AK81" s="241">
        <v>29</v>
      </c>
      <c r="AL81" s="242">
        <v>0.63500000000000001</v>
      </c>
      <c r="AM81" s="277">
        <v>2816</v>
      </c>
      <c r="AN81" s="242">
        <v>0.75</v>
      </c>
      <c r="AO81" s="242">
        <v>6.8000000000000005E-2</v>
      </c>
      <c r="AP81" s="241" t="s">
        <v>749</v>
      </c>
      <c r="AQ81" s="241" t="s">
        <v>460</v>
      </c>
      <c r="AR81" s="241" t="s">
        <v>510</v>
      </c>
      <c r="AS81" s="195"/>
      <c r="AT81" s="195"/>
      <c r="AU81" s="195"/>
      <c r="AV81" s="247">
        <v>44228</v>
      </c>
      <c r="AW81" s="241" t="s">
        <v>501</v>
      </c>
      <c r="AX81" s="195"/>
      <c r="AY81" s="241">
        <v>79</v>
      </c>
      <c r="AZ81" s="195"/>
      <c r="BA81" s="241">
        <v>6</v>
      </c>
      <c r="BB81" s="195"/>
      <c r="BC81" s="195"/>
      <c r="BD81" s="265"/>
      <c r="BE81" s="279" t="s">
        <v>166</v>
      </c>
      <c r="BF81" s="278" t="s">
        <v>166</v>
      </c>
      <c r="BG81" s="278" t="s">
        <v>166</v>
      </c>
      <c r="BH81" s="280" t="s">
        <v>166</v>
      </c>
      <c r="BI81" s="252"/>
      <c r="BJ81" s="253" t="s">
        <v>166</v>
      </c>
      <c r="BK81" s="243">
        <v>3171</v>
      </c>
      <c r="BL81" s="255">
        <v>0.8</v>
      </c>
      <c r="BM81" s="255">
        <v>0.8</v>
      </c>
      <c r="BN81" s="255">
        <v>0.67</v>
      </c>
      <c r="BO81" s="284"/>
    </row>
    <row r="82" spans="1:67" ht="18.75" customHeight="1">
      <c r="A82" s="228" t="s">
        <v>880</v>
      </c>
      <c r="B82" s="229" t="s">
        <v>881</v>
      </c>
      <c r="C82" s="229" t="s">
        <v>882</v>
      </c>
      <c r="D82" s="230" t="s">
        <v>856</v>
      </c>
      <c r="E82" s="281" t="s">
        <v>507</v>
      </c>
      <c r="F82" s="271" t="s">
        <v>477</v>
      </c>
      <c r="G82" s="258"/>
      <c r="H82" s="259">
        <v>187</v>
      </c>
      <c r="I82" s="260" t="s">
        <v>451</v>
      </c>
      <c r="J82" s="260">
        <v>146</v>
      </c>
      <c r="K82" s="261">
        <v>127</v>
      </c>
      <c r="L82" s="262">
        <v>47586</v>
      </c>
      <c r="M82" s="238">
        <v>0.84</v>
      </c>
      <c r="N82" s="229">
        <v>3056</v>
      </c>
      <c r="O82" s="229">
        <v>129</v>
      </c>
      <c r="P82" s="239">
        <v>6.4000000000000001E-2</v>
      </c>
      <c r="Q82" s="229">
        <v>828</v>
      </c>
      <c r="R82" s="240">
        <v>39800</v>
      </c>
      <c r="S82" s="241" t="s">
        <v>497</v>
      </c>
      <c r="T82" s="242">
        <v>0.27100000000000002</v>
      </c>
      <c r="U82" s="243">
        <v>10033</v>
      </c>
      <c r="V82" s="244">
        <v>0.25</v>
      </c>
      <c r="W82" s="243">
        <v>29767</v>
      </c>
      <c r="X82" s="241" t="s">
        <v>883</v>
      </c>
      <c r="Y82" s="241" t="s">
        <v>462</v>
      </c>
      <c r="Z82" s="263"/>
      <c r="AA82" s="282" t="s">
        <v>456</v>
      </c>
      <c r="AB82" s="241">
        <v>560</v>
      </c>
      <c r="AC82" s="241">
        <v>640</v>
      </c>
      <c r="AD82" s="241">
        <v>540</v>
      </c>
      <c r="AE82" s="241">
        <v>620</v>
      </c>
      <c r="AF82" s="241">
        <v>23</v>
      </c>
      <c r="AG82" s="241">
        <v>27</v>
      </c>
      <c r="AH82" s="241">
        <v>22</v>
      </c>
      <c r="AI82" s="241">
        <v>26</v>
      </c>
      <c r="AJ82" s="241">
        <v>22</v>
      </c>
      <c r="AK82" s="241">
        <v>28</v>
      </c>
      <c r="AL82" s="242">
        <v>0.51100000000000001</v>
      </c>
      <c r="AM82" s="277">
        <v>1190</v>
      </c>
      <c r="AN82" s="242">
        <v>0.375</v>
      </c>
      <c r="AO82" s="242">
        <v>0.45100000000000001</v>
      </c>
      <c r="AP82" s="241" t="s">
        <v>491</v>
      </c>
      <c r="AQ82" s="241" t="s">
        <v>460</v>
      </c>
      <c r="AR82" s="241" t="s">
        <v>510</v>
      </c>
      <c r="AS82" s="195"/>
      <c r="AT82" s="195"/>
      <c r="AU82" s="195"/>
      <c r="AV82" s="247">
        <v>44317</v>
      </c>
      <c r="AW82" s="241" t="s">
        <v>501</v>
      </c>
      <c r="AX82" s="195"/>
      <c r="AY82" s="195"/>
      <c r="AZ82" s="195"/>
      <c r="BA82" s="195"/>
      <c r="BB82" s="195"/>
      <c r="BC82" s="195"/>
      <c r="BD82" s="265"/>
      <c r="BE82" s="279" t="s">
        <v>166</v>
      </c>
      <c r="BF82" s="278" t="s">
        <v>166</v>
      </c>
      <c r="BG82" s="278" t="s">
        <v>166</v>
      </c>
      <c r="BH82" s="280" t="s">
        <v>166</v>
      </c>
      <c r="BI82" s="269" t="s">
        <v>166</v>
      </c>
      <c r="BJ82" s="195"/>
      <c r="BK82" s="195"/>
      <c r="BL82" s="255">
        <v>0.85</v>
      </c>
      <c r="BM82" s="255">
        <v>0.89</v>
      </c>
      <c r="BN82" s="255">
        <v>0.56999999999999995</v>
      </c>
      <c r="BO82" s="256">
        <v>0.56000000000000005</v>
      </c>
    </row>
    <row r="83" spans="1:67" ht="18.75" customHeight="1">
      <c r="A83" s="228" t="s">
        <v>884</v>
      </c>
      <c r="B83" s="229" t="s">
        <v>885</v>
      </c>
      <c r="C83" s="229" t="s">
        <v>886</v>
      </c>
      <c r="D83" s="230" t="s">
        <v>856</v>
      </c>
      <c r="E83" s="281" t="s">
        <v>507</v>
      </c>
      <c r="F83" s="271" t="s">
        <v>477</v>
      </c>
      <c r="G83" s="258"/>
      <c r="H83" s="259">
        <v>70</v>
      </c>
      <c r="I83" s="260" t="s">
        <v>451</v>
      </c>
      <c r="J83" s="260" t="s">
        <v>451</v>
      </c>
      <c r="K83" s="261">
        <v>44</v>
      </c>
      <c r="L83" s="262">
        <v>33008</v>
      </c>
      <c r="M83" s="238">
        <v>0.8</v>
      </c>
      <c r="N83" s="229">
        <v>692</v>
      </c>
      <c r="O83" s="229">
        <v>82</v>
      </c>
      <c r="P83" s="239">
        <v>2.1000000000000001E-2</v>
      </c>
      <c r="Q83" s="272"/>
      <c r="R83" s="240">
        <v>39200</v>
      </c>
      <c r="S83" s="241" t="s">
        <v>515</v>
      </c>
      <c r="T83" s="195"/>
      <c r="U83" s="195"/>
      <c r="V83" s="195"/>
      <c r="W83" s="243">
        <v>39200</v>
      </c>
      <c r="X83" s="195"/>
      <c r="Y83" s="241" t="s">
        <v>490</v>
      </c>
      <c r="Z83" s="263"/>
      <c r="AA83" s="264"/>
      <c r="AB83" s="241">
        <v>600</v>
      </c>
      <c r="AC83" s="241">
        <v>670</v>
      </c>
      <c r="AD83" s="241">
        <v>590</v>
      </c>
      <c r="AE83" s="241">
        <v>660</v>
      </c>
      <c r="AF83" s="241">
        <v>26</v>
      </c>
      <c r="AG83" s="241">
        <v>30</v>
      </c>
      <c r="AH83" s="241">
        <v>25</v>
      </c>
      <c r="AI83" s="241">
        <v>30</v>
      </c>
      <c r="AJ83" s="241">
        <v>24</v>
      </c>
      <c r="AK83" s="241">
        <v>28</v>
      </c>
      <c r="AL83" s="242">
        <v>0.49199999999999999</v>
      </c>
      <c r="AM83" s="241">
        <v>761</v>
      </c>
      <c r="AN83" s="242">
        <v>0.191</v>
      </c>
      <c r="AO83" s="242">
        <v>0.26200000000000001</v>
      </c>
      <c r="AP83" s="241" t="s">
        <v>491</v>
      </c>
      <c r="AQ83" s="241" t="s">
        <v>460</v>
      </c>
      <c r="AR83" s="241" t="s">
        <v>472</v>
      </c>
      <c r="AS83" s="195"/>
      <c r="AT83" s="195"/>
      <c r="AU83" s="195"/>
      <c r="AV83" s="195"/>
      <c r="AW83" s="247">
        <v>44234</v>
      </c>
      <c r="AX83" s="195"/>
      <c r="AY83" s="241">
        <v>80</v>
      </c>
      <c r="AZ83" s="195"/>
      <c r="BA83" s="241">
        <v>6.5</v>
      </c>
      <c r="BB83" s="195"/>
      <c r="BC83" s="195"/>
      <c r="BD83" s="265"/>
      <c r="BE83" s="279" t="s">
        <v>166</v>
      </c>
      <c r="BF83" s="278" t="s">
        <v>166</v>
      </c>
      <c r="BG83" s="278" t="s">
        <v>166</v>
      </c>
      <c r="BH83" s="280" t="s">
        <v>166</v>
      </c>
      <c r="BI83" s="252"/>
      <c r="BJ83" s="195"/>
      <c r="BK83" s="195"/>
      <c r="BL83" s="255">
        <v>0.81</v>
      </c>
      <c r="BM83" s="255">
        <v>0.94</v>
      </c>
      <c r="BN83" s="255">
        <v>0.83</v>
      </c>
      <c r="BO83" s="256">
        <v>0.8</v>
      </c>
    </row>
    <row r="84" spans="1:67" ht="18.75" customHeight="1">
      <c r="A84" s="228" t="s">
        <v>887</v>
      </c>
      <c r="B84" s="229" t="s">
        <v>888</v>
      </c>
      <c r="C84" s="229" t="s">
        <v>543</v>
      </c>
      <c r="D84" s="230" t="s">
        <v>537</v>
      </c>
      <c r="E84" s="231" t="s">
        <v>448</v>
      </c>
      <c r="F84" s="271" t="s">
        <v>477</v>
      </c>
      <c r="G84" s="233" t="s">
        <v>587</v>
      </c>
      <c r="H84" s="259">
        <v>70</v>
      </c>
      <c r="I84" s="260" t="s">
        <v>451</v>
      </c>
      <c r="J84" s="260" t="s">
        <v>451</v>
      </c>
      <c r="K84" s="261">
        <v>62</v>
      </c>
      <c r="L84" s="262">
        <v>9599</v>
      </c>
      <c r="M84" s="238">
        <v>0.6</v>
      </c>
      <c r="N84" s="229">
        <v>817</v>
      </c>
      <c r="O84" s="229">
        <v>73</v>
      </c>
      <c r="P84" s="239">
        <v>8.5000000000000006E-2</v>
      </c>
      <c r="Q84" s="229">
        <v>97</v>
      </c>
      <c r="R84" s="240">
        <v>78400</v>
      </c>
      <c r="S84" s="241" t="s">
        <v>497</v>
      </c>
      <c r="T84" s="242">
        <v>0.11899999999999999</v>
      </c>
      <c r="U84" s="243">
        <v>27534</v>
      </c>
      <c r="V84" s="244">
        <v>0.35</v>
      </c>
      <c r="W84" s="243">
        <v>50866</v>
      </c>
      <c r="X84" s="241" t="s">
        <v>889</v>
      </c>
      <c r="Y84" s="241" t="s">
        <v>499</v>
      </c>
      <c r="Z84" s="245" t="s">
        <v>521</v>
      </c>
      <c r="AA84" s="282" t="s">
        <v>456</v>
      </c>
      <c r="AB84" s="241">
        <v>620</v>
      </c>
      <c r="AC84" s="241">
        <v>700</v>
      </c>
      <c r="AD84" s="241">
        <v>610</v>
      </c>
      <c r="AE84" s="241">
        <v>710</v>
      </c>
      <c r="AF84" s="241">
        <v>27</v>
      </c>
      <c r="AG84" s="241">
        <v>31</v>
      </c>
      <c r="AH84" s="241">
        <v>27</v>
      </c>
      <c r="AI84" s="241">
        <v>34</v>
      </c>
      <c r="AJ84" s="241">
        <v>26</v>
      </c>
      <c r="AK84" s="241">
        <v>30</v>
      </c>
      <c r="AL84" s="242">
        <v>0.46400000000000002</v>
      </c>
      <c r="AM84" s="277">
        <v>6475</v>
      </c>
      <c r="AN84" s="242">
        <v>0.438</v>
      </c>
      <c r="AO84" s="242">
        <v>0.08</v>
      </c>
      <c r="AP84" s="241" t="s">
        <v>491</v>
      </c>
      <c r="AQ84" s="241" t="s">
        <v>460</v>
      </c>
      <c r="AR84" s="241" t="s">
        <v>472</v>
      </c>
      <c r="AS84" s="247">
        <v>44501</v>
      </c>
      <c r="AT84" s="195"/>
      <c r="AU84" s="247">
        <v>44501</v>
      </c>
      <c r="AV84" s="247">
        <v>44501</v>
      </c>
      <c r="AW84" s="247">
        <v>44197</v>
      </c>
      <c r="AX84" s="242">
        <v>0.47599999999999998</v>
      </c>
      <c r="AY84" s="241">
        <v>90</v>
      </c>
      <c r="AZ84" s="195"/>
      <c r="BA84" s="241">
        <v>7</v>
      </c>
      <c r="BB84" s="195"/>
      <c r="BC84" s="195"/>
      <c r="BD84" s="265"/>
      <c r="BE84" s="266" t="s">
        <v>126</v>
      </c>
      <c r="BF84" s="267" t="s">
        <v>126</v>
      </c>
      <c r="BG84" s="267" t="s">
        <v>126</v>
      </c>
      <c r="BH84" s="268" t="s">
        <v>126</v>
      </c>
      <c r="BI84" s="269" t="s">
        <v>166</v>
      </c>
      <c r="BJ84" s="195"/>
      <c r="BK84" s="195"/>
      <c r="BL84" s="255">
        <v>0.92</v>
      </c>
      <c r="BM84" s="255">
        <v>0.91</v>
      </c>
      <c r="BN84" s="255">
        <v>0.72</v>
      </c>
      <c r="BO84" s="256">
        <v>0.8</v>
      </c>
    </row>
    <row r="85" spans="1:67" ht="18.75" customHeight="1">
      <c r="A85" s="228" t="s">
        <v>890</v>
      </c>
      <c r="B85" s="229" t="s">
        <v>891</v>
      </c>
      <c r="C85" s="229" t="s">
        <v>892</v>
      </c>
      <c r="D85" s="230" t="s">
        <v>496</v>
      </c>
      <c r="E85" s="231" t="s">
        <v>448</v>
      </c>
      <c r="F85" s="276" t="s">
        <v>487</v>
      </c>
      <c r="G85" s="258"/>
      <c r="H85" s="259" t="s">
        <v>451</v>
      </c>
      <c r="I85" s="260">
        <v>36</v>
      </c>
      <c r="J85" s="260" t="s">
        <v>451</v>
      </c>
      <c r="K85" s="261" t="s">
        <v>451</v>
      </c>
      <c r="L85" s="262">
        <v>2283</v>
      </c>
      <c r="M85" s="238">
        <v>1</v>
      </c>
      <c r="N85" s="229">
        <v>353</v>
      </c>
      <c r="O85" s="272"/>
      <c r="P85" s="239">
        <v>0.155</v>
      </c>
      <c r="Q85" s="229">
        <v>121</v>
      </c>
      <c r="R85" s="240">
        <v>78000</v>
      </c>
      <c r="S85" s="241" t="s">
        <v>488</v>
      </c>
      <c r="T85" s="242">
        <v>0.34300000000000003</v>
      </c>
      <c r="U85" s="243">
        <v>44455</v>
      </c>
      <c r="V85" s="244">
        <v>0.56999999999999995</v>
      </c>
      <c r="W85" s="243">
        <v>33545</v>
      </c>
      <c r="X85" s="241" t="s">
        <v>707</v>
      </c>
      <c r="Y85" s="241" t="s">
        <v>490</v>
      </c>
      <c r="Z85" s="263"/>
      <c r="AA85" s="264"/>
      <c r="AB85" s="241">
        <v>620</v>
      </c>
      <c r="AC85" s="241">
        <v>700</v>
      </c>
      <c r="AD85" s="241">
        <v>640</v>
      </c>
      <c r="AE85" s="241">
        <v>720</v>
      </c>
      <c r="AF85" s="241">
        <v>28</v>
      </c>
      <c r="AG85" s="241">
        <v>32</v>
      </c>
      <c r="AH85" s="241">
        <v>26</v>
      </c>
      <c r="AI85" s="241" t="s">
        <v>457</v>
      </c>
      <c r="AJ85" s="241">
        <v>27</v>
      </c>
      <c r="AK85" s="241" t="s">
        <v>457</v>
      </c>
      <c r="AL85" s="242">
        <v>0.34100000000000003</v>
      </c>
      <c r="AM85" s="195"/>
      <c r="AN85" s="195"/>
      <c r="AO85" s="195"/>
      <c r="AP85" s="241" t="s">
        <v>510</v>
      </c>
      <c r="AQ85" s="241" t="s">
        <v>460</v>
      </c>
      <c r="AR85" s="241" t="s">
        <v>472</v>
      </c>
      <c r="AS85" s="247">
        <v>44515</v>
      </c>
      <c r="AT85" s="247">
        <v>44211</v>
      </c>
      <c r="AU85" s="195"/>
      <c r="AV85" s="195"/>
      <c r="AW85" s="247">
        <v>44211</v>
      </c>
      <c r="AX85" s="242">
        <v>0.61899999999999999</v>
      </c>
      <c r="AY85" s="195"/>
      <c r="AZ85" s="195"/>
      <c r="BA85" s="195"/>
      <c r="BB85" s="195"/>
      <c r="BC85" s="195"/>
      <c r="BD85" s="265"/>
      <c r="BE85" s="266" t="s">
        <v>126</v>
      </c>
      <c r="BF85" s="278" t="s">
        <v>166</v>
      </c>
      <c r="BG85" s="267" t="s">
        <v>126</v>
      </c>
      <c r="BH85" s="280" t="s">
        <v>166</v>
      </c>
      <c r="BI85" s="252"/>
      <c r="BJ85" s="195"/>
      <c r="BK85" s="195"/>
      <c r="BL85" s="270"/>
      <c r="BM85" s="255">
        <v>0.92</v>
      </c>
      <c r="BN85" s="270"/>
      <c r="BO85" s="256">
        <v>0.85</v>
      </c>
    </row>
    <row r="86" spans="1:67" ht="18.75" customHeight="1">
      <c r="A86" s="228" t="s">
        <v>893</v>
      </c>
      <c r="B86" s="229" t="s">
        <v>894</v>
      </c>
      <c r="C86" s="229" t="s">
        <v>895</v>
      </c>
      <c r="D86" s="230" t="s">
        <v>466</v>
      </c>
      <c r="E86" s="231" t="s">
        <v>448</v>
      </c>
      <c r="F86" s="276" t="s">
        <v>487</v>
      </c>
      <c r="G86" s="258"/>
      <c r="H86" s="259" t="s">
        <v>451</v>
      </c>
      <c r="I86" s="260" t="s">
        <v>451</v>
      </c>
      <c r="J86" s="260" t="s">
        <v>451</v>
      </c>
      <c r="K86" s="261" t="s">
        <v>451</v>
      </c>
      <c r="L86" s="237">
        <v>380</v>
      </c>
      <c r="M86" s="238">
        <v>1</v>
      </c>
      <c r="N86" s="229">
        <v>38</v>
      </c>
      <c r="O86" s="229">
        <v>11</v>
      </c>
      <c r="P86" s="239">
        <v>0.1</v>
      </c>
      <c r="Q86" s="229">
        <v>28</v>
      </c>
      <c r="R86" s="240">
        <v>78200</v>
      </c>
      <c r="S86" s="241" t="s">
        <v>452</v>
      </c>
      <c r="T86" s="242">
        <v>0.73699999999999999</v>
      </c>
      <c r="U86" s="243">
        <v>25533</v>
      </c>
      <c r="V86" s="244">
        <v>0.33</v>
      </c>
      <c r="W86" s="243">
        <v>52667</v>
      </c>
      <c r="X86" s="241" t="s">
        <v>520</v>
      </c>
      <c r="Y86" s="241" t="s">
        <v>490</v>
      </c>
      <c r="Z86" s="263"/>
      <c r="AA86" s="286" t="s">
        <v>456</v>
      </c>
      <c r="AB86" s="241">
        <v>710</v>
      </c>
      <c r="AC86" s="241">
        <v>770</v>
      </c>
      <c r="AD86" s="241">
        <v>740</v>
      </c>
      <c r="AE86" s="241">
        <v>800</v>
      </c>
      <c r="AF86" s="241">
        <v>33</v>
      </c>
      <c r="AG86" s="241">
        <v>35</v>
      </c>
      <c r="AH86" s="241">
        <v>33</v>
      </c>
      <c r="AI86" s="241">
        <v>35</v>
      </c>
      <c r="AJ86" s="241">
        <v>31</v>
      </c>
      <c r="AK86" s="241">
        <v>35</v>
      </c>
      <c r="AL86" s="242">
        <v>0.13400000000000001</v>
      </c>
      <c r="AM86" s="241">
        <v>111</v>
      </c>
      <c r="AN86" s="242">
        <v>0.108</v>
      </c>
      <c r="AO86" s="242">
        <v>0.66700000000000004</v>
      </c>
      <c r="AP86" s="241" t="s">
        <v>491</v>
      </c>
      <c r="AQ86" s="241" t="s">
        <v>460</v>
      </c>
      <c r="AR86" s="241" t="s">
        <v>471</v>
      </c>
      <c r="AS86" s="195"/>
      <c r="AT86" s="195"/>
      <c r="AU86" s="195"/>
      <c r="AV86" s="247">
        <v>44197</v>
      </c>
      <c r="AW86" s="247">
        <v>44197</v>
      </c>
      <c r="AX86" s="195"/>
      <c r="AY86" s="241" t="s">
        <v>566</v>
      </c>
      <c r="AZ86" s="241" t="s">
        <v>524</v>
      </c>
      <c r="BA86" s="195"/>
      <c r="BB86" s="195"/>
      <c r="BC86" s="195"/>
      <c r="BD86" s="265"/>
      <c r="BE86" s="266" t="s">
        <v>126</v>
      </c>
      <c r="BF86" s="267" t="s">
        <v>126</v>
      </c>
      <c r="BG86" s="267" t="s">
        <v>126</v>
      </c>
      <c r="BH86" s="268" t="s">
        <v>126</v>
      </c>
      <c r="BI86" s="252"/>
      <c r="BJ86" s="195"/>
      <c r="BK86" s="195"/>
      <c r="BL86" s="255">
        <v>1</v>
      </c>
      <c r="BM86" s="255">
        <v>0.99</v>
      </c>
      <c r="BN86" s="255">
        <v>0.5</v>
      </c>
      <c r="BO86" s="256">
        <v>0.91</v>
      </c>
    </row>
    <row r="87" spans="1:67" ht="18.75" customHeight="1">
      <c r="A87" s="228" t="s">
        <v>896</v>
      </c>
      <c r="B87" s="229" t="s">
        <v>897</v>
      </c>
      <c r="C87" s="229" t="s">
        <v>898</v>
      </c>
      <c r="D87" s="230" t="s">
        <v>715</v>
      </c>
      <c r="E87" s="231" t="s">
        <v>448</v>
      </c>
      <c r="F87" s="276" t="s">
        <v>487</v>
      </c>
      <c r="G87" s="258"/>
      <c r="H87" s="259" t="s">
        <v>451</v>
      </c>
      <c r="I87" s="260">
        <v>51</v>
      </c>
      <c r="J87" s="260" t="s">
        <v>451</v>
      </c>
      <c r="K87" s="261" t="s">
        <v>451</v>
      </c>
      <c r="L87" s="262">
        <v>2746</v>
      </c>
      <c r="M87" s="238">
        <v>0.93</v>
      </c>
      <c r="N87" s="229">
        <v>130</v>
      </c>
      <c r="O87" s="229">
        <v>107</v>
      </c>
      <c r="P87" s="239">
        <v>4.7E-2</v>
      </c>
      <c r="Q87" s="229">
        <v>82</v>
      </c>
      <c r="R87" s="240">
        <v>70500</v>
      </c>
      <c r="S87" s="241" t="s">
        <v>497</v>
      </c>
      <c r="T87" s="242">
        <v>0.63100000000000001</v>
      </c>
      <c r="U87" s="243">
        <v>36075</v>
      </c>
      <c r="V87" s="244">
        <v>0.51</v>
      </c>
      <c r="W87" s="243">
        <v>34425</v>
      </c>
      <c r="X87" s="241" t="s">
        <v>674</v>
      </c>
      <c r="Y87" s="241" t="s">
        <v>899</v>
      </c>
      <c r="Z87" s="245" t="s">
        <v>900</v>
      </c>
      <c r="AA87" s="282" t="s">
        <v>456</v>
      </c>
      <c r="AB87" s="241">
        <v>600</v>
      </c>
      <c r="AC87" s="241">
        <v>690</v>
      </c>
      <c r="AD87" s="241">
        <v>590</v>
      </c>
      <c r="AE87" s="241">
        <v>690</v>
      </c>
      <c r="AF87" s="241">
        <v>26</v>
      </c>
      <c r="AG87" s="241">
        <v>31</v>
      </c>
      <c r="AH87" s="241">
        <v>26</v>
      </c>
      <c r="AI87" s="241">
        <v>34</v>
      </c>
      <c r="AJ87" s="241">
        <v>25</v>
      </c>
      <c r="AK87" s="241">
        <v>29</v>
      </c>
      <c r="AL87" s="242">
        <v>0.61199999999999999</v>
      </c>
      <c r="AM87" s="241">
        <v>390</v>
      </c>
      <c r="AN87" s="242">
        <v>0.441</v>
      </c>
      <c r="AO87" s="242">
        <v>0.151</v>
      </c>
      <c r="AP87" s="241" t="s">
        <v>492</v>
      </c>
      <c r="AQ87" s="241" t="s">
        <v>460</v>
      </c>
      <c r="AR87" s="241" t="s">
        <v>471</v>
      </c>
      <c r="AS87" s="247">
        <v>44501</v>
      </c>
      <c r="AT87" s="195"/>
      <c r="AU87" s="247">
        <v>44501</v>
      </c>
      <c r="AV87" s="195"/>
      <c r="AW87" s="247">
        <v>44211</v>
      </c>
      <c r="AX87" s="242">
        <v>0.92</v>
      </c>
      <c r="AY87" s="241">
        <v>85</v>
      </c>
      <c r="AZ87" s="241" t="s">
        <v>901</v>
      </c>
      <c r="BA87" s="241">
        <v>6.5</v>
      </c>
      <c r="BB87" s="195"/>
      <c r="BC87" s="195"/>
      <c r="BD87" s="265"/>
      <c r="BE87" s="266" t="s">
        <v>126</v>
      </c>
      <c r="BF87" s="267" t="s">
        <v>126</v>
      </c>
      <c r="BG87" s="267" t="s">
        <v>126</v>
      </c>
      <c r="BH87" s="268" t="s">
        <v>126</v>
      </c>
      <c r="BI87" s="269" t="s">
        <v>166</v>
      </c>
      <c r="BJ87" s="253" t="s">
        <v>166</v>
      </c>
      <c r="BK87" s="254" t="s">
        <v>462</v>
      </c>
      <c r="BL87" s="255">
        <v>0.91</v>
      </c>
      <c r="BM87" s="255">
        <v>0.93</v>
      </c>
      <c r="BN87" s="255">
        <v>0.8</v>
      </c>
      <c r="BO87" s="256">
        <v>0.81</v>
      </c>
    </row>
    <row r="88" spans="1:67" ht="18.75" customHeight="1">
      <c r="A88" s="228" t="s">
        <v>902</v>
      </c>
      <c r="B88" s="229" t="s">
        <v>903</v>
      </c>
      <c r="C88" s="229" t="s">
        <v>904</v>
      </c>
      <c r="D88" s="230" t="s">
        <v>739</v>
      </c>
      <c r="E88" s="281" t="s">
        <v>507</v>
      </c>
      <c r="F88" s="271" t="s">
        <v>477</v>
      </c>
      <c r="G88" s="258"/>
      <c r="H88" s="259">
        <v>136</v>
      </c>
      <c r="I88" s="260" t="s">
        <v>451</v>
      </c>
      <c r="J88" s="260">
        <v>104</v>
      </c>
      <c r="K88" s="261">
        <v>87</v>
      </c>
      <c r="L88" s="262">
        <v>24987</v>
      </c>
      <c r="M88" s="238">
        <v>0.69</v>
      </c>
      <c r="N88" s="229">
        <v>1264</v>
      </c>
      <c r="O88" s="229">
        <v>106</v>
      </c>
      <c r="P88" s="239">
        <v>5.0999999999999997E-2</v>
      </c>
      <c r="Q88" s="272"/>
      <c r="R88" s="240">
        <v>56400</v>
      </c>
      <c r="S88" s="241" t="s">
        <v>515</v>
      </c>
      <c r="T88" s="195"/>
      <c r="U88" s="195"/>
      <c r="V88" s="195"/>
      <c r="W88" s="243">
        <v>56400</v>
      </c>
      <c r="X88" s="195"/>
      <c r="Y88" s="241" t="s">
        <v>490</v>
      </c>
      <c r="Z88" s="263"/>
      <c r="AA88" s="264"/>
      <c r="AB88" s="241">
        <v>560</v>
      </c>
      <c r="AC88" s="241">
        <v>650</v>
      </c>
      <c r="AD88" s="241">
        <v>540</v>
      </c>
      <c r="AE88" s="241">
        <v>640</v>
      </c>
      <c r="AF88" s="241">
        <v>24</v>
      </c>
      <c r="AG88" s="241">
        <v>30</v>
      </c>
      <c r="AH88" s="241">
        <v>24</v>
      </c>
      <c r="AI88" s="241">
        <v>31</v>
      </c>
      <c r="AJ88" s="241">
        <v>23</v>
      </c>
      <c r="AK88" s="241">
        <v>28</v>
      </c>
      <c r="AL88" s="242">
        <v>0.81299999999999994</v>
      </c>
      <c r="AM88" s="241">
        <v>645</v>
      </c>
      <c r="AN88" s="242">
        <v>0.83299999999999996</v>
      </c>
      <c r="AO88" s="242">
        <v>0.21</v>
      </c>
      <c r="AP88" s="241" t="s">
        <v>905</v>
      </c>
      <c r="AQ88" s="241" t="s">
        <v>460</v>
      </c>
      <c r="AR88" s="241" t="s">
        <v>472</v>
      </c>
      <c r="AS88" s="195"/>
      <c r="AT88" s="195"/>
      <c r="AU88" s="247">
        <v>44501</v>
      </c>
      <c r="AV88" s="247">
        <v>44501</v>
      </c>
      <c r="AW88" s="247">
        <v>44211</v>
      </c>
      <c r="AX88" s="195"/>
      <c r="AY88" s="241">
        <v>80</v>
      </c>
      <c r="AZ88" s="241" t="s">
        <v>906</v>
      </c>
      <c r="BA88" s="241">
        <v>6.5</v>
      </c>
      <c r="BB88" s="195"/>
      <c r="BC88" s="241" t="s">
        <v>907</v>
      </c>
      <c r="BD88" s="248" t="s">
        <v>908</v>
      </c>
      <c r="BE88" s="279" t="s">
        <v>166</v>
      </c>
      <c r="BF88" s="278" t="s">
        <v>166</v>
      </c>
      <c r="BG88" s="278" t="s">
        <v>166</v>
      </c>
      <c r="BH88" s="280" t="s">
        <v>166</v>
      </c>
      <c r="BI88" s="252"/>
      <c r="BJ88" s="195"/>
      <c r="BK88" s="195"/>
      <c r="BL88" s="255">
        <v>0.84</v>
      </c>
      <c r="BM88" s="255">
        <v>0.88</v>
      </c>
      <c r="BN88" s="255">
        <v>0.68</v>
      </c>
      <c r="BO88" s="256">
        <v>0.71</v>
      </c>
    </row>
    <row r="89" spans="1:67" ht="18.75" customHeight="1">
      <c r="A89" s="228" t="s">
        <v>909</v>
      </c>
      <c r="B89" s="229" t="s">
        <v>910</v>
      </c>
      <c r="C89" s="229" t="s">
        <v>475</v>
      </c>
      <c r="D89" s="230" t="s">
        <v>476</v>
      </c>
      <c r="E89" s="231" t="s">
        <v>448</v>
      </c>
      <c r="F89" s="271" t="s">
        <v>477</v>
      </c>
      <c r="G89" s="258"/>
      <c r="H89" s="259">
        <v>63</v>
      </c>
      <c r="I89" s="260" t="s">
        <v>451</v>
      </c>
      <c r="J89" s="260">
        <v>87</v>
      </c>
      <c r="K89" s="261">
        <v>42</v>
      </c>
      <c r="L89" s="262">
        <v>11999</v>
      </c>
      <c r="M89" s="238">
        <v>0.43</v>
      </c>
      <c r="N89" s="229">
        <v>1342</v>
      </c>
      <c r="O89" s="229">
        <v>99</v>
      </c>
      <c r="P89" s="239">
        <v>0.112</v>
      </c>
      <c r="Q89" s="229">
        <v>441</v>
      </c>
      <c r="R89" s="240">
        <v>76500</v>
      </c>
      <c r="S89" s="241" t="s">
        <v>452</v>
      </c>
      <c r="T89" s="242">
        <v>0.32900000000000001</v>
      </c>
      <c r="U89" s="243">
        <v>16312</v>
      </c>
      <c r="V89" s="244">
        <v>0.21</v>
      </c>
      <c r="W89" s="243">
        <v>60188</v>
      </c>
      <c r="X89" s="241" t="s">
        <v>911</v>
      </c>
      <c r="Y89" s="241" t="s">
        <v>490</v>
      </c>
      <c r="Z89" s="263"/>
      <c r="AA89" s="286" t="s">
        <v>456</v>
      </c>
      <c r="AB89" s="241">
        <v>640</v>
      </c>
      <c r="AC89" s="241">
        <v>720</v>
      </c>
      <c r="AD89" s="241">
        <v>640</v>
      </c>
      <c r="AE89" s="241">
        <v>720</v>
      </c>
      <c r="AF89" s="241">
        <v>29</v>
      </c>
      <c r="AG89" s="241">
        <v>32</v>
      </c>
      <c r="AH89" s="241">
        <v>29</v>
      </c>
      <c r="AI89" s="241">
        <v>34</v>
      </c>
      <c r="AJ89" s="241">
        <v>27</v>
      </c>
      <c r="AK89" s="241">
        <v>31</v>
      </c>
      <c r="AL89" s="242">
        <v>0.41</v>
      </c>
      <c r="AM89" s="277">
        <v>4983</v>
      </c>
      <c r="AN89" s="242">
        <v>0.27900000000000003</v>
      </c>
      <c r="AO89" s="242">
        <v>0.19400000000000001</v>
      </c>
      <c r="AP89" s="241" t="s">
        <v>491</v>
      </c>
      <c r="AQ89" s="241" t="s">
        <v>492</v>
      </c>
      <c r="AR89" s="241" t="s">
        <v>492</v>
      </c>
      <c r="AS89" s="247">
        <v>44501</v>
      </c>
      <c r="AT89" s="195"/>
      <c r="AU89" s="195"/>
      <c r="AV89" s="247">
        <v>44501</v>
      </c>
      <c r="AW89" s="247">
        <v>44197</v>
      </c>
      <c r="AX89" s="242">
        <v>0.54500000000000004</v>
      </c>
      <c r="AY89" s="241">
        <v>90</v>
      </c>
      <c r="AZ89" s="195"/>
      <c r="BA89" s="195"/>
      <c r="BB89" s="195"/>
      <c r="BC89" s="241" t="s">
        <v>532</v>
      </c>
      <c r="BD89" s="248" t="s">
        <v>912</v>
      </c>
      <c r="BE89" s="279" t="s">
        <v>166</v>
      </c>
      <c r="BF89" s="278" t="s">
        <v>166</v>
      </c>
      <c r="BG89" s="278" t="s">
        <v>166</v>
      </c>
      <c r="BH89" s="280" t="s">
        <v>166</v>
      </c>
      <c r="BI89" s="252"/>
      <c r="BJ89" s="195"/>
      <c r="BK89" s="195"/>
      <c r="BL89" s="255">
        <v>0.91</v>
      </c>
      <c r="BM89" s="255">
        <v>0.91</v>
      </c>
      <c r="BN89" s="255">
        <v>0.75</v>
      </c>
      <c r="BO89" s="256">
        <v>0.81</v>
      </c>
    </row>
    <row r="90" spans="1:67" ht="18.75" customHeight="1">
      <c r="A90" s="228" t="s">
        <v>913</v>
      </c>
      <c r="B90" s="229" t="s">
        <v>914</v>
      </c>
      <c r="C90" s="229" t="s">
        <v>475</v>
      </c>
      <c r="D90" s="230" t="s">
        <v>476</v>
      </c>
      <c r="E90" s="231" t="s">
        <v>448</v>
      </c>
      <c r="F90" s="271" t="s">
        <v>477</v>
      </c>
      <c r="G90" s="233" t="s">
        <v>587</v>
      </c>
      <c r="H90" s="259">
        <v>22</v>
      </c>
      <c r="I90" s="260" t="s">
        <v>451</v>
      </c>
      <c r="J90" s="260" t="s">
        <v>451</v>
      </c>
      <c r="K90" s="261">
        <v>15</v>
      </c>
      <c r="L90" s="262">
        <v>7463</v>
      </c>
      <c r="M90" s="238">
        <v>0.39</v>
      </c>
      <c r="N90" s="229">
        <v>1032</v>
      </c>
      <c r="O90" s="272"/>
      <c r="P90" s="239">
        <v>0.13800000000000001</v>
      </c>
      <c r="Q90" s="229">
        <v>25</v>
      </c>
      <c r="R90" s="240">
        <v>77700</v>
      </c>
      <c r="S90" s="241" t="s">
        <v>722</v>
      </c>
      <c r="T90" s="242">
        <v>2.4E-2</v>
      </c>
      <c r="U90" s="243">
        <v>64183</v>
      </c>
      <c r="V90" s="244">
        <v>0.83</v>
      </c>
      <c r="W90" s="243">
        <v>13517</v>
      </c>
      <c r="X90" s="241" t="s">
        <v>727</v>
      </c>
      <c r="Y90" s="241" t="s">
        <v>490</v>
      </c>
      <c r="Z90" s="263"/>
      <c r="AA90" s="264"/>
      <c r="AB90" s="241">
        <v>680</v>
      </c>
      <c r="AC90" s="241">
        <v>760</v>
      </c>
      <c r="AD90" s="241">
        <v>670</v>
      </c>
      <c r="AE90" s="241">
        <v>760</v>
      </c>
      <c r="AF90" s="241">
        <v>30</v>
      </c>
      <c r="AG90" s="241">
        <v>34</v>
      </c>
      <c r="AH90" s="241">
        <v>31</v>
      </c>
      <c r="AI90" s="241" t="s">
        <v>675</v>
      </c>
      <c r="AJ90" s="241">
        <v>28</v>
      </c>
      <c r="AK90" s="241" t="s">
        <v>550</v>
      </c>
      <c r="AL90" s="242">
        <v>0.14499999999999999</v>
      </c>
      <c r="AM90" s="195"/>
      <c r="AN90" s="195"/>
      <c r="AO90" s="195"/>
      <c r="AP90" s="241" t="s">
        <v>491</v>
      </c>
      <c r="AQ90" s="241" t="s">
        <v>460</v>
      </c>
      <c r="AR90" s="241" t="s">
        <v>492</v>
      </c>
      <c r="AS90" s="195"/>
      <c r="AT90" s="195"/>
      <c r="AU90" s="247">
        <v>44501</v>
      </c>
      <c r="AV90" s="195"/>
      <c r="AW90" s="247">
        <v>44206</v>
      </c>
      <c r="AX90" s="195"/>
      <c r="AY90" s="195"/>
      <c r="AZ90" s="195"/>
      <c r="BA90" s="241" t="s">
        <v>177</v>
      </c>
      <c r="BB90" s="195"/>
      <c r="BC90" s="195"/>
      <c r="BD90" s="265"/>
      <c r="BE90" s="279" t="s">
        <v>166</v>
      </c>
      <c r="BF90" s="267" t="s">
        <v>126</v>
      </c>
      <c r="BG90" s="267" t="s">
        <v>126</v>
      </c>
      <c r="BH90" s="280" t="s">
        <v>166</v>
      </c>
      <c r="BI90" s="269" t="s">
        <v>166</v>
      </c>
      <c r="BJ90" s="253" t="s">
        <v>166</v>
      </c>
      <c r="BK90" s="254" t="s">
        <v>462</v>
      </c>
      <c r="BL90" s="255">
        <v>0.95</v>
      </c>
      <c r="BM90" s="255">
        <v>0.96</v>
      </c>
      <c r="BN90" s="255">
        <v>0.94</v>
      </c>
      <c r="BO90" s="256">
        <v>0.95</v>
      </c>
    </row>
    <row r="91" spans="1:67" ht="18.75" customHeight="1">
      <c r="A91" s="228" t="s">
        <v>915</v>
      </c>
      <c r="B91" s="229" t="s">
        <v>916</v>
      </c>
      <c r="C91" s="229" t="s">
        <v>871</v>
      </c>
      <c r="D91" s="230" t="s">
        <v>447</v>
      </c>
      <c r="E91" s="281" t="s">
        <v>507</v>
      </c>
      <c r="F91" s="271" t="s">
        <v>477</v>
      </c>
      <c r="G91" s="258"/>
      <c r="H91" s="259">
        <v>35</v>
      </c>
      <c r="I91" s="260" t="s">
        <v>451</v>
      </c>
      <c r="J91" s="260">
        <v>4</v>
      </c>
      <c r="K91" s="261">
        <v>21</v>
      </c>
      <c r="L91" s="262">
        <v>15573</v>
      </c>
      <c r="M91" s="238">
        <v>0.53</v>
      </c>
      <c r="N91" s="229">
        <v>1403</v>
      </c>
      <c r="O91" s="272"/>
      <c r="P91" s="239">
        <v>0.09</v>
      </c>
      <c r="Q91" s="272"/>
      <c r="R91" s="240">
        <v>54500</v>
      </c>
      <c r="S91" s="241" t="s">
        <v>917</v>
      </c>
      <c r="T91" s="195"/>
      <c r="U91" s="195"/>
      <c r="V91" s="195"/>
      <c r="W91" s="243">
        <v>54500</v>
      </c>
      <c r="X91" s="195"/>
      <c r="Y91" s="241" t="s">
        <v>490</v>
      </c>
      <c r="Z91" s="263"/>
      <c r="AA91" s="286" t="s">
        <v>456</v>
      </c>
      <c r="AB91" s="241">
        <v>670</v>
      </c>
      <c r="AC91" s="241">
        <v>730</v>
      </c>
      <c r="AD91" s="241">
        <v>700</v>
      </c>
      <c r="AE91" s="241">
        <v>790</v>
      </c>
      <c r="AF91" s="241">
        <v>31</v>
      </c>
      <c r="AG91" s="241">
        <v>34</v>
      </c>
      <c r="AH91" s="241">
        <v>32</v>
      </c>
      <c r="AI91" s="241">
        <v>35</v>
      </c>
      <c r="AJ91" s="241">
        <v>30</v>
      </c>
      <c r="AK91" s="241">
        <v>35</v>
      </c>
      <c r="AL91" s="242">
        <v>0.23400000000000001</v>
      </c>
      <c r="AM91" s="195"/>
      <c r="AN91" s="195"/>
      <c r="AO91" s="195"/>
      <c r="AP91" s="241" t="s">
        <v>491</v>
      </c>
      <c r="AQ91" s="241" t="s">
        <v>492</v>
      </c>
      <c r="AR91" s="241" t="s">
        <v>471</v>
      </c>
      <c r="AS91" s="195"/>
      <c r="AT91" s="195"/>
      <c r="AU91" s="247">
        <v>44484</v>
      </c>
      <c r="AV91" s="247">
        <v>44484</v>
      </c>
      <c r="AW91" s="247">
        <v>44197</v>
      </c>
      <c r="AX91" s="195"/>
      <c r="AY91" s="195"/>
      <c r="AZ91" s="195"/>
      <c r="BA91" s="195"/>
      <c r="BB91" s="195"/>
      <c r="BC91" s="195"/>
      <c r="BD91" s="265"/>
      <c r="BE91" s="279" t="s">
        <v>166</v>
      </c>
      <c r="BF91" s="278" t="s">
        <v>166</v>
      </c>
      <c r="BG91" s="278" t="s">
        <v>166</v>
      </c>
      <c r="BH91" s="280" t="s">
        <v>166</v>
      </c>
      <c r="BI91" s="269" t="s">
        <v>166</v>
      </c>
      <c r="BJ91" s="253" t="s">
        <v>166</v>
      </c>
      <c r="BK91" s="254" t="s">
        <v>462</v>
      </c>
      <c r="BL91" s="255">
        <v>0.96</v>
      </c>
      <c r="BM91" s="255">
        <v>0.97</v>
      </c>
      <c r="BN91" s="255">
        <v>0.85</v>
      </c>
      <c r="BO91" s="256">
        <v>0.85</v>
      </c>
    </row>
    <row r="92" spans="1:67" ht="18.75" customHeight="1">
      <c r="A92" s="228" t="s">
        <v>918</v>
      </c>
      <c r="B92" s="229" t="s">
        <v>919</v>
      </c>
      <c r="C92" s="229" t="s">
        <v>871</v>
      </c>
      <c r="D92" s="230" t="s">
        <v>447</v>
      </c>
      <c r="E92" s="281" t="s">
        <v>507</v>
      </c>
      <c r="F92" s="271" t="s">
        <v>477</v>
      </c>
      <c r="G92" s="258"/>
      <c r="H92" s="259">
        <v>187</v>
      </c>
      <c r="I92" s="260" t="s">
        <v>451</v>
      </c>
      <c r="J92" s="260" t="s">
        <v>451</v>
      </c>
      <c r="K92" s="261">
        <v>44</v>
      </c>
      <c r="L92" s="262">
        <v>25790</v>
      </c>
      <c r="M92" s="238">
        <v>0.79</v>
      </c>
      <c r="N92" s="229">
        <v>610</v>
      </c>
      <c r="O92" s="229">
        <v>124</v>
      </c>
      <c r="P92" s="239">
        <v>2.4E-2</v>
      </c>
      <c r="Q92" s="229">
        <v>217</v>
      </c>
      <c r="R92" s="240">
        <v>48400</v>
      </c>
      <c r="S92" s="241" t="s">
        <v>452</v>
      </c>
      <c r="T92" s="242">
        <v>0.35599999999999998</v>
      </c>
      <c r="U92" s="243">
        <v>3821</v>
      </c>
      <c r="V92" s="244">
        <v>0.08</v>
      </c>
      <c r="W92" s="243">
        <v>44579</v>
      </c>
      <c r="X92" s="241" t="s">
        <v>920</v>
      </c>
      <c r="Y92" s="243">
        <v>28303</v>
      </c>
      <c r="Z92" s="245" t="s">
        <v>521</v>
      </c>
      <c r="AA92" s="286" t="s">
        <v>456</v>
      </c>
      <c r="AB92" s="241">
        <v>500</v>
      </c>
      <c r="AC92" s="241">
        <v>580</v>
      </c>
      <c r="AD92" s="241">
        <v>470</v>
      </c>
      <c r="AE92" s="241">
        <v>590</v>
      </c>
      <c r="AF92" s="241">
        <v>20</v>
      </c>
      <c r="AG92" s="241">
        <v>26</v>
      </c>
      <c r="AH92" s="241">
        <v>20</v>
      </c>
      <c r="AI92" s="241">
        <v>26</v>
      </c>
      <c r="AJ92" s="241">
        <v>19</v>
      </c>
      <c r="AK92" s="241">
        <v>26</v>
      </c>
      <c r="AL92" s="242">
        <v>0.52200000000000002</v>
      </c>
      <c r="AM92" s="195"/>
      <c r="AN92" s="195"/>
      <c r="AO92" s="195"/>
      <c r="AP92" s="241" t="s">
        <v>491</v>
      </c>
      <c r="AQ92" s="241" t="s">
        <v>460</v>
      </c>
      <c r="AR92" s="241" t="s">
        <v>472</v>
      </c>
      <c r="AS92" s="195"/>
      <c r="AT92" s="195"/>
      <c r="AU92" s="247">
        <v>44515</v>
      </c>
      <c r="AV92" s="195"/>
      <c r="AW92" s="247">
        <v>44256</v>
      </c>
      <c r="AX92" s="195"/>
      <c r="AY92" s="241">
        <v>69</v>
      </c>
      <c r="AZ92" s="241" t="s">
        <v>750</v>
      </c>
      <c r="BA92" s="241">
        <v>6</v>
      </c>
      <c r="BB92" s="195"/>
      <c r="BC92" s="241" t="s">
        <v>921</v>
      </c>
      <c r="BD92" s="248" t="s">
        <v>922</v>
      </c>
      <c r="BE92" s="273" t="s">
        <v>462</v>
      </c>
      <c r="BF92" s="274" t="s">
        <v>462</v>
      </c>
      <c r="BG92" s="274" t="s">
        <v>462</v>
      </c>
      <c r="BH92" s="275" t="s">
        <v>462</v>
      </c>
      <c r="BI92" s="269" t="s">
        <v>166</v>
      </c>
      <c r="BJ92" s="253" t="s">
        <v>166</v>
      </c>
      <c r="BK92" s="243">
        <v>9083</v>
      </c>
      <c r="BL92" s="255">
        <v>0.87</v>
      </c>
      <c r="BM92" s="255">
        <v>0.77</v>
      </c>
      <c r="BN92" s="255">
        <v>0.56000000000000005</v>
      </c>
      <c r="BO92" s="256">
        <v>0.54</v>
      </c>
    </row>
    <row r="93" spans="1:67" ht="18.75" customHeight="1">
      <c r="A93" s="228" t="s">
        <v>923</v>
      </c>
      <c r="B93" s="229" t="s">
        <v>924</v>
      </c>
      <c r="C93" s="229" t="s">
        <v>924</v>
      </c>
      <c r="D93" s="230" t="s">
        <v>496</v>
      </c>
      <c r="E93" s="231" t="s">
        <v>448</v>
      </c>
      <c r="F93" s="276" t="s">
        <v>487</v>
      </c>
      <c r="G93" s="233" t="s">
        <v>925</v>
      </c>
      <c r="H93" s="259" t="s">
        <v>451</v>
      </c>
      <c r="I93" s="260">
        <v>49</v>
      </c>
      <c r="J93" s="260" t="s">
        <v>451</v>
      </c>
      <c r="K93" s="261" t="s">
        <v>451</v>
      </c>
      <c r="L93" s="262">
        <v>2409</v>
      </c>
      <c r="M93" s="238">
        <v>1</v>
      </c>
      <c r="N93" s="229">
        <v>166</v>
      </c>
      <c r="O93" s="229">
        <v>38</v>
      </c>
      <c r="P93" s="239">
        <v>6.9000000000000006E-2</v>
      </c>
      <c r="Q93" s="229">
        <v>128</v>
      </c>
      <c r="R93" s="240">
        <v>75200</v>
      </c>
      <c r="S93" s="241" t="s">
        <v>452</v>
      </c>
      <c r="T93" s="242">
        <v>0.77100000000000002</v>
      </c>
      <c r="U93" s="243">
        <v>30804</v>
      </c>
      <c r="V93" s="244">
        <v>0.41</v>
      </c>
      <c r="W93" s="243">
        <v>44396</v>
      </c>
      <c r="X93" s="241" t="s">
        <v>926</v>
      </c>
      <c r="Y93" s="243">
        <v>40000</v>
      </c>
      <c r="Z93" s="245" t="s">
        <v>927</v>
      </c>
      <c r="AA93" s="286" t="s">
        <v>456</v>
      </c>
      <c r="AB93" s="241">
        <v>640</v>
      </c>
      <c r="AC93" s="241">
        <v>710</v>
      </c>
      <c r="AD93" s="241">
        <v>630</v>
      </c>
      <c r="AE93" s="241">
        <v>700</v>
      </c>
      <c r="AF93" s="241">
        <v>26</v>
      </c>
      <c r="AG93" s="241">
        <v>30</v>
      </c>
      <c r="AH93" s="241">
        <v>28</v>
      </c>
      <c r="AI93" s="241" t="s">
        <v>539</v>
      </c>
      <c r="AJ93" s="241">
        <v>27</v>
      </c>
      <c r="AK93" s="241" t="s">
        <v>540</v>
      </c>
      <c r="AL93" s="242">
        <v>0.45800000000000002</v>
      </c>
      <c r="AM93" s="195"/>
      <c r="AN93" s="195"/>
      <c r="AO93" s="195"/>
      <c r="AP93" s="241" t="s">
        <v>509</v>
      </c>
      <c r="AQ93" s="241" t="s">
        <v>460</v>
      </c>
      <c r="AR93" s="241" t="s">
        <v>471</v>
      </c>
      <c r="AS93" s="247">
        <v>44515</v>
      </c>
      <c r="AT93" s="247">
        <v>44211</v>
      </c>
      <c r="AU93" s="195"/>
      <c r="AV93" s="247">
        <v>44211</v>
      </c>
      <c r="AW93" s="247">
        <v>44211</v>
      </c>
      <c r="AX93" s="242">
        <v>0.68899999999999995</v>
      </c>
      <c r="AY93" s="241" t="s">
        <v>566</v>
      </c>
      <c r="AZ93" s="241" t="s">
        <v>524</v>
      </c>
      <c r="BA93" s="195"/>
      <c r="BB93" s="195"/>
      <c r="BC93" s="195"/>
      <c r="BD93" s="265"/>
      <c r="BE93" s="266" t="s">
        <v>126</v>
      </c>
      <c r="BF93" s="267" t="s">
        <v>126</v>
      </c>
      <c r="BG93" s="267" t="s">
        <v>126</v>
      </c>
      <c r="BH93" s="268" t="s">
        <v>126</v>
      </c>
      <c r="BI93" s="252"/>
      <c r="BJ93" s="253" t="s">
        <v>166</v>
      </c>
      <c r="BK93" s="254" t="s">
        <v>462</v>
      </c>
      <c r="BL93" s="255">
        <v>0.91</v>
      </c>
      <c r="BM93" s="255">
        <v>0.9</v>
      </c>
      <c r="BN93" s="255">
        <v>0.9</v>
      </c>
      <c r="BO93" s="256">
        <v>0.85</v>
      </c>
    </row>
    <row r="94" spans="1:67" ht="18.75" customHeight="1">
      <c r="A94" s="228" t="s">
        <v>928</v>
      </c>
      <c r="B94" s="229" t="s">
        <v>929</v>
      </c>
      <c r="C94" s="229" t="s">
        <v>930</v>
      </c>
      <c r="D94" s="230" t="s">
        <v>931</v>
      </c>
      <c r="E94" s="231" t="s">
        <v>448</v>
      </c>
      <c r="F94" s="271" t="s">
        <v>477</v>
      </c>
      <c r="G94" s="233" t="s">
        <v>587</v>
      </c>
      <c r="H94" s="259" t="s">
        <v>451</v>
      </c>
      <c r="I94" s="260" t="s">
        <v>451</v>
      </c>
      <c r="J94" s="260" t="s">
        <v>451</v>
      </c>
      <c r="K94" s="261">
        <v>108</v>
      </c>
      <c r="L94" s="262">
        <v>5209</v>
      </c>
      <c r="M94" s="238">
        <v>0.69</v>
      </c>
      <c r="N94" s="229">
        <v>71</v>
      </c>
      <c r="O94" s="229">
        <v>26</v>
      </c>
      <c r="P94" s="239">
        <v>1.4E-2</v>
      </c>
      <c r="Q94" s="229">
        <v>60</v>
      </c>
      <c r="R94" s="240">
        <v>62900</v>
      </c>
      <c r="S94" s="241" t="s">
        <v>497</v>
      </c>
      <c r="T94" s="242">
        <v>0.84499999999999997</v>
      </c>
      <c r="U94" s="243">
        <v>28918</v>
      </c>
      <c r="V94" s="244">
        <v>0.46</v>
      </c>
      <c r="W94" s="243">
        <v>33982</v>
      </c>
      <c r="X94" s="241" t="s">
        <v>544</v>
      </c>
      <c r="Y94" s="241" t="s">
        <v>462</v>
      </c>
      <c r="Z94" s="263"/>
      <c r="AA94" s="282" t="s">
        <v>456</v>
      </c>
      <c r="AB94" s="241">
        <v>590</v>
      </c>
      <c r="AC94" s="241">
        <v>670</v>
      </c>
      <c r="AD94" s="241">
        <v>590</v>
      </c>
      <c r="AE94" s="241">
        <v>680</v>
      </c>
      <c r="AF94" s="241">
        <v>26</v>
      </c>
      <c r="AG94" s="241">
        <v>30</v>
      </c>
      <c r="AH94" s="241">
        <v>25</v>
      </c>
      <c r="AI94" s="241">
        <v>32</v>
      </c>
      <c r="AJ94" s="241">
        <v>25</v>
      </c>
      <c r="AK94" s="241">
        <v>29</v>
      </c>
      <c r="AL94" s="242">
        <v>0.64800000000000002</v>
      </c>
      <c r="AM94" s="241">
        <v>91</v>
      </c>
      <c r="AN94" s="242">
        <v>0.495</v>
      </c>
      <c r="AO94" s="242">
        <v>0.111</v>
      </c>
      <c r="AP94" s="241" t="s">
        <v>491</v>
      </c>
      <c r="AQ94" s="241" t="s">
        <v>460</v>
      </c>
      <c r="AR94" s="241" t="s">
        <v>472</v>
      </c>
      <c r="AS94" s="195"/>
      <c r="AT94" s="195"/>
      <c r="AU94" s="247">
        <v>44515</v>
      </c>
      <c r="AV94" s="247">
        <v>44515</v>
      </c>
      <c r="AW94" s="247">
        <v>44228</v>
      </c>
      <c r="AX94" s="195"/>
      <c r="AY94" s="241">
        <v>80</v>
      </c>
      <c r="AZ94" s="241" t="s">
        <v>669</v>
      </c>
      <c r="BA94" s="241">
        <v>6</v>
      </c>
      <c r="BB94" s="195"/>
      <c r="BC94" s="241" t="s">
        <v>932</v>
      </c>
      <c r="BD94" s="248" t="s">
        <v>933</v>
      </c>
      <c r="BE94" s="266" t="s">
        <v>126</v>
      </c>
      <c r="BF94" s="267" t="s">
        <v>126</v>
      </c>
      <c r="BG94" s="267" t="s">
        <v>126</v>
      </c>
      <c r="BH94" s="268" t="s">
        <v>126</v>
      </c>
      <c r="BI94" s="269" t="s">
        <v>166</v>
      </c>
      <c r="BJ94" s="253" t="s">
        <v>166</v>
      </c>
      <c r="BK94" s="243">
        <v>2057</v>
      </c>
      <c r="BL94" s="255">
        <v>0.92</v>
      </c>
      <c r="BM94" s="255">
        <v>0.94</v>
      </c>
      <c r="BN94" s="255">
        <v>0.48</v>
      </c>
      <c r="BO94" s="256">
        <v>0.87</v>
      </c>
    </row>
    <row r="95" spans="1:67" ht="18.75" customHeight="1">
      <c r="A95" s="228" t="s">
        <v>934</v>
      </c>
      <c r="B95" s="229" t="s">
        <v>935</v>
      </c>
      <c r="C95" s="229" t="s">
        <v>935</v>
      </c>
      <c r="D95" s="230" t="s">
        <v>822</v>
      </c>
      <c r="E95" s="231" t="s">
        <v>448</v>
      </c>
      <c r="F95" s="276" t="s">
        <v>487</v>
      </c>
      <c r="G95" s="258"/>
      <c r="H95" s="259" t="s">
        <v>451</v>
      </c>
      <c r="I95" s="260">
        <v>11</v>
      </c>
      <c r="J95" s="260" t="s">
        <v>451</v>
      </c>
      <c r="K95" s="261" t="s">
        <v>451</v>
      </c>
      <c r="L95" s="262">
        <v>1712</v>
      </c>
      <c r="M95" s="238">
        <v>1</v>
      </c>
      <c r="N95" s="229">
        <v>326</v>
      </c>
      <c r="O95" s="229">
        <v>51</v>
      </c>
      <c r="P95" s="239">
        <v>0.19</v>
      </c>
      <c r="Q95" s="229">
        <v>207</v>
      </c>
      <c r="R95" s="240">
        <v>73100</v>
      </c>
      <c r="S95" s="241" t="s">
        <v>452</v>
      </c>
      <c r="T95" s="242">
        <v>0.63500000000000001</v>
      </c>
      <c r="U95" s="243">
        <v>37362</v>
      </c>
      <c r="V95" s="244">
        <v>0.51</v>
      </c>
      <c r="W95" s="243">
        <v>35738</v>
      </c>
      <c r="X95" s="241" t="s">
        <v>816</v>
      </c>
      <c r="Y95" s="243">
        <v>6095</v>
      </c>
      <c r="Z95" s="245" t="s">
        <v>936</v>
      </c>
      <c r="AA95" s="286" t="s">
        <v>456</v>
      </c>
      <c r="AB95" s="241">
        <v>640</v>
      </c>
      <c r="AC95" s="241">
        <v>740</v>
      </c>
      <c r="AD95" s="241">
        <v>670</v>
      </c>
      <c r="AE95" s="241">
        <v>770</v>
      </c>
      <c r="AF95" s="241">
        <v>30</v>
      </c>
      <c r="AG95" s="241">
        <v>34</v>
      </c>
      <c r="AH95" s="241">
        <v>30</v>
      </c>
      <c r="AI95" s="241">
        <v>35</v>
      </c>
      <c r="AJ95" s="241">
        <v>28</v>
      </c>
      <c r="AK95" s="241">
        <v>33</v>
      </c>
      <c r="AL95" s="242">
        <v>0.28899999999999998</v>
      </c>
      <c r="AM95" s="277">
        <v>2310</v>
      </c>
      <c r="AN95" s="242">
        <v>0.107</v>
      </c>
      <c r="AO95" s="242">
        <v>0.38700000000000001</v>
      </c>
      <c r="AP95" s="241" t="s">
        <v>491</v>
      </c>
      <c r="AQ95" s="241" t="s">
        <v>460</v>
      </c>
      <c r="AR95" s="241" t="s">
        <v>471</v>
      </c>
      <c r="AS95" s="247">
        <v>44515</v>
      </c>
      <c r="AT95" s="247">
        <v>44197</v>
      </c>
      <c r="AU95" s="195"/>
      <c r="AV95" s="195"/>
      <c r="AW95" s="247">
        <v>44211</v>
      </c>
      <c r="AX95" s="242">
        <v>0.61199999999999999</v>
      </c>
      <c r="AY95" s="241" t="s">
        <v>462</v>
      </c>
      <c r="AZ95" s="241" t="s">
        <v>937</v>
      </c>
      <c r="BA95" s="241">
        <v>6.5</v>
      </c>
      <c r="BB95" s="195"/>
      <c r="BC95" s="195"/>
      <c r="BD95" s="265"/>
      <c r="BE95" s="266" t="s">
        <v>126</v>
      </c>
      <c r="BF95" s="278" t="s">
        <v>166</v>
      </c>
      <c r="BG95" s="267" t="s">
        <v>126</v>
      </c>
      <c r="BH95" s="280" t="s">
        <v>166</v>
      </c>
      <c r="BI95" s="252"/>
      <c r="BJ95" s="195"/>
      <c r="BK95" s="195"/>
      <c r="BL95" s="255">
        <v>0.96</v>
      </c>
      <c r="BM95" s="255">
        <v>0.96</v>
      </c>
      <c r="BN95" s="255">
        <v>0.95</v>
      </c>
      <c r="BO95" s="256">
        <v>0.87</v>
      </c>
    </row>
    <row r="96" spans="1:67" ht="18.75" customHeight="1">
      <c r="A96" s="228" t="s">
        <v>938</v>
      </c>
      <c r="B96" s="229" t="s">
        <v>721</v>
      </c>
      <c r="C96" s="229" t="s">
        <v>939</v>
      </c>
      <c r="D96" s="230" t="s">
        <v>537</v>
      </c>
      <c r="E96" s="231" t="s">
        <v>448</v>
      </c>
      <c r="F96" s="276" t="s">
        <v>487</v>
      </c>
      <c r="G96" s="258"/>
      <c r="H96" s="259" t="s">
        <v>451</v>
      </c>
      <c r="I96" s="260">
        <v>16</v>
      </c>
      <c r="J96" s="260" t="s">
        <v>451</v>
      </c>
      <c r="K96" s="261" t="s">
        <v>451</v>
      </c>
      <c r="L96" s="262">
        <v>1897</v>
      </c>
      <c r="M96" s="238">
        <v>1</v>
      </c>
      <c r="N96" s="229">
        <v>121</v>
      </c>
      <c r="O96" s="229">
        <v>45</v>
      </c>
      <c r="P96" s="239">
        <v>6.4000000000000001E-2</v>
      </c>
      <c r="Q96" s="229">
        <v>62</v>
      </c>
      <c r="R96" s="240">
        <v>76200</v>
      </c>
      <c r="S96" s="241" t="s">
        <v>488</v>
      </c>
      <c r="T96" s="242">
        <v>0.51200000000000001</v>
      </c>
      <c r="U96" s="243">
        <v>52411</v>
      </c>
      <c r="V96" s="244">
        <v>0.69</v>
      </c>
      <c r="W96" s="243">
        <v>23789</v>
      </c>
      <c r="X96" s="241" t="s">
        <v>754</v>
      </c>
      <c r="Y96" s="241" t="s">
        <v>490</v>
      </c>
      <c r="Z96" s="263"/>
      <c r="AA96" s="264"/>
      <c r="AB96" s="241">
        <v>680</v>
      </c>
      <c r="AC96" s="241">
        <v>750</v>
      </c>
      <c r="AD96" s="241">
        <v>680</v>
      </c>
      <c r="AE96" s="241">
        <v>760</v>
      </c>
      <c r="AF96" s="241">
        <v>31</v>
      </c>
      <c r="AG96" s="241">
        <v>33</v>
      </c>
      <c r="AH96" s="241">
        <v>31</v>
      </c>
      <c r="AI96" s="241" t="s">
        <v>675</v>
      </c>
      <c r="AJ96" s="241">
        <v>29</v>
      </c>
      <c r="AK96" s="241" t="s">
        <v>550</v>
      </c>
      <c r="AL96" s="242">
        <v>0.24199999999999999</v>
      </c>
      <c r="AM96" s="277">
        <v>1091</v>
      </c>
      <c r="AN96" s="242">
        <v>6.4000000000000001E-2</v>
      </c>
      <c r="AO96" s="242">
        <v>0.443</v>
      </c>
      <c r="AP96" s="241" t="s">
        <v>491</v>
      </c>
      <c r="AQ96" s="241" t="s">
        <v>460</v>
      </c>
      <c r="AR96" s="241" t="s">
        <v>471</v>
      </c>
      <c r="AS96" s="247">
        <v>44515</v>
      </c>
      <c r="AT96" s="247">
        <v>44197</v>
      </c>
      <c r="AU96" s="195"/>
      <c r="AV96" s="195"/>
      <c r="AW96" s="247">
        <v>44197</v>
      </c>
      <c r="AX96" s="242">
        <v>0.40600000000000003</v>
      </c>
      <c r="AY96" s="241">
        <v>100</v>
      </c>
      <c r="AZ96" s="195"/>
      <c r="BA96" s="195"/>
      <c r="BB96" s="195"/>
      <c r="BC96" s="241" t="s">
        <v>872</v>
      </c>
      <c r="BD96" s="265"/>
      <c r="BE96" s="266" t="s">
        <v>126</v>
      </c>
      <c r="BF96" s="267" t="s">
        <v>126</v>
      </c>
      <c r="BG96" s="267" t="s">
        <v>126</v>
      </c>
      <c r="BH96" s="268" t="s">
        <v>126</v>
      </c>
      <c r="BI96" s="252"/>
      <c r="BJ96" s="195"/>
      <c r="BK96" s="195"/>
      <c r="BL96" s="255">
        <v>1</v>
      </c>
      <c r="BM96" s="255">
        <v>0.96</v>
      </c>
      <c r="BN96" s="255">
        <v>0.95</v>
      </c>
      <c r="BO96" s="256">
        <v>0.94</v>
      </c>
    </row>
    <row r="97" spans="1:67" ht="18.75" customHeight="1">
      <c r="A97" s="228" t="s">
        <v>940</v>
      </c>
      <c r="B97" s="229" t="s">
        <v>941</v>
      </c>
      <c r="C97" s="229" t="s">
        <v>942</v>
      </c>
      <c r="D97" s="230" t="s">
        <v>537</v>
      </c>
      <c r="E97" s="231" t="s">
        <v>448</v>
      </c>
      <c r="F97" s="276" t="s">
        <v>487</v>
      </c>
      <c r="G97" s="258"/>
      <c r="H97" s="259" t="s">
        <v>451</v>
      </c>
      <c r="I97" s="260">
        <v>173</v>
      </c>
      <c r="J97" s="260" t="s">
        <v>451</v>
      </c>
      <c r="K97" s="261" t="s">
        <v>451</v>
      </c>
      <c r="L97" s="262">
        <v>1201</v>
      </c>
      <c r="M97" s="238">
        <v>1</v>
      </c>
      <c r="N97" s="229">
        <v>36</v>
      </c>
      <c r="O97" s="229">
        <v>20</v>
      </c>
      <c r="P97" s="239">
        <v>0.03</v>
      </c>
      <c r="Q97" s="229">
        <v>36</v>
      </c>
      <c r="R97" s="240">
        <v>66200</v>
      </c>
      <c r="S97" s="241" t="s">
        <v>452</v>
      </c>
      <c r="T97" s="242">
        <v>1</v>
      </c>
      <c r="U97" s="243">
        <v>42805</v>
      </c>
      <c r="V97" s="244">
        <v>0.65</v>
      </c>
      <c r="W97" s="243">
        <v>23395</v>
      </c>
      <c r="X97" s="241" t="s">
        <v>776</v>
      </c>
      <c r="Y97" s="243">
        <v>28000</v>
      </c>
      <c r="Z97" s="263"/>
      <c r="AA97" s="282" t="s">
        <v>456</v>
      </c>
      <c r="AB97" s="241">
        <v>460</v>
      </c>
      <c r="AC97" s="241">
        <v>540</v>
      </c>
      <c r="AD97" s="241">
        <v>460</v>
      </c>
      <c r="AE97" s="241">
        <v>560</v>
      </c>
      <c r="AF97" s="241">
        <v>21</v>
      </c>
      <c r="AG97" s="241">
        <v>26</v>
      </c>
      <c r="AH97" s="241">
        <v>16</v>
      </c>
      <c r="AI97" s="241" t="s">
        <v>943</v>
      </c>
      <c r="AJ97" s="241">
        <v>17</v>
      </c>
      <c r="AK97" s="241" t="s">
        <v>658</v>
      </c>
      <c r="AL97" s="242">
        <v>0.88600000000000001</v>
      </c>
      <c r="AM97" s="241">
        <v>230</v>
      </c>
      <c r="AN97" s="242">
        <v>0.26100000000000001</v>
      </c>
      <c r="AO97" s="242">
        <v>0.1</v>
      </c>
      <c r="AP97" s="241" t="s">
        <v>472</v>
      </c>
      <c r="AQ97" s="241" t="s">
        <v>460</v>
      </c>
      <c r="AR97" s="241" t="s">
        <v>471</v>
      </c>
      <c r="AS97" s="247">
        <v>44501</v>
      </c>
      <c r="AT97" s="195"/>
      <c r="AU97" s="195"/>
      <c r="AV97" s="247">
        <v>44242</v>
      </c>
      <c r="AW97" s="241" t="s">
        <v>501</v>
      </c>
      <c r="AX97" s="242">
        <v>0.53800000000000003</v>
      </c>
      <c r="AY97" s="241">
        <v>80</v>
      </c>
      <c r="AZ97" s="195"/>
      <c r="BA97" s="241">
        <v>5.5</v>
      </c>
      <c r="BB97" s="195"/>
      <c r="BC97" s="195"/>
      <c r="BD97" s="265"/>
      <c r="BE97" s="279" t="s">
        <v>166</v>
      </c>
      <c r="BF97" s="278" t="s">
        <v>166</v>
      </c>
      <c r="BG97" s="267" t="s">
        <v>126</v>
      </c>
      <c r="BH97" s="280" t="s">
        <v>166</v>
      </c>
      <c r="BI97" s="252"/>
      <c r="BJ97" s="253" t="s">
        <v>166</v>
      </c>
      <c r="BK97" s="243">
        <v>1000</v>
      </c>
      <c r="BL97" s="255">
        <v>1</v>
      </c>
      <c r="BM97" s="255">
        <v>0.7</v>
      </c>
      <c r="BN97" s="270"/>
      <c r="BO97" s="256">
        <v>0.61</v>
      </c>
    </row>
    <row r="98" spans="1:67" ht="18.75" customHeight="1">
      <c r="A98" s="228" t="s">
        <v>944</v>
      </c>
      <c r="B98" s="229" t="s">
        <v>945</v>
      </c>
      <c r="C98" s="229" t="s">
        <v>946</v>
      </c>
      <c r="D98" s="230" t="s">
        <v>466</v>
      </c>
      <c r="E98" s="231" t="s">
        <v>448</v>
      </c>
      <c r="F98" s="271" t="s">
        <v>477</v>
      </c>
      <c r="G98" s="258"/>
      <c r="H98" s="259">
        <v>2</v>
      </c>
      <c r="I98" s="260" t="s">
        <v>451</v>
      </c>
      <c r="J98" s="260">
        <v>24</v>
      </c>
      <c r="K98" s="261" t="s">
        <v>451</v>
      </c>
      <c r="L98" s="262">
        <v>6766</v>
      </c>
      <c r="M98" s="238">
        <v>0.61</v>
      </c>
      <c r="N98" s="229">
        <v>776</v>
      </c>
      <c r="O98" s="272"/>
      <c r="P98" s="239">
        <v>0.115</v>
      </c>
      <c r="Q98" s="229">
        <v>594</v>
      </c>
      <c r="R98" s="240">
        <v>75600</v>
      </c>
      <c r="S98" s="241" t="s">
        <v>488</v>
      </c>
      <c r="T98" s="242">
        <v>0.76500000000000001</v>
      </c>
      <c r="U98" s="243">
        <v>64459</v>
      </c>
      <c r="V98" s="244">
        <v>0.85</v>
      </c>
      <c r="W98" s="243">
        <v>11141</v>
      </c>
      <c r="X98" s="241" t="s">
        <v>947</v>
      </c>
      <c r="Y98" s="241" t="s">
        <v>490</v>
      </c>
      <c r="Z98" s="263"/>
      <c r="AA98" s="264"/>
      <c r="AB98" s="241">
        <v>730</v>
      </c>
      <c r="AC98" s="241">
        <v>790</v>
      </c>
      <c r="AD98" s="241">
        <v>730</v>
      </c>
      <c r="AE98" s="241">
        <v>800</v>
      </c>
      <c r="AF98" s="241">
        <v>32</v>
      </c>
      <c r="AG98" s="241">
        <v>35</v>
      </c>
      <c r="AH98" s="241">
        <v>34</v>
      </c>
      <c r="AI98" s="241">
        <v>36</v>
      </c>
      <c r="AJ98" s="241">
        <v>31</v>
      </c>
      <c r="AK98" s="241">
        <v>35</v>
      </c>
      <c r="AL98" s="242">
        <v>4.5999999999999999E-2</v>
      </c>
      <c r="AM98" s="195"/>
      <c r="AN98" s="195"/>
      <c r="AO98" s="195"/>
      <c r="AP98" s="241" t="s">
        <v>491</v>
      </c>
      <c r="AQ98" s="241" t="s">
        <v>460</v>
      </c>
      <c r="AR98" s="241" t="s">
        <v>948</v>
      </c>
      <c r="AS98" s="195"/>
      <c r="AT98" s="195"/>
      <c r="AU98" s="247">
        <v>44501</v>
      </c>
      <c r="AV98" s="195"/>
      <c r="AW98" s="247">
        <v>44197</v>
      </c>
      <c r="AX98" s="195"/>
      <c r="AY98" s="241" t="s">
        <v>949</v>
      </c>
      <c r="AZ98" s="195"/>
      <c r="BA98" s="241" t="s">
        <v>949</v>
      </c>
      <c r="BB98" s="195"/>
      <c r="BC98" s="241" t="s">
        <v>462</v>
      </c>
      <c r="BD98" s="265"/>
      <c r="BE98" s="266" t="s">
        <v>126</v>
      </c>
      <c r="BF98" s="267" t="s">
        <v>126</v>
      </c>
      <c r="BG98" s="267" t="s">
        <v>126</v>
      </c>
      <c r="BH98" s="268" t="s">
        <v>126</v>
      </c>
      <c r="BI98" s="252"/>
      <c r="BJ98" s="253" t="s">
        <v>166</v>
      </c>
      <c r="BK98" s="254" t="s">
        <v>462</v>
      </c>
      <c r="BL98" s="270"/>
      <c r="BM98" s="255">
        <v>0.97</v>
      </c>
      <c r="BN98" s="270"/>
      <c r="BO98" s="256">
        <v>0.96</v>
      </c>
    </row>
    <row r="99" spans="1:67" ht="18.75" customHeight="1">
      <c r="A99" s="228" t="s">
        <v>950</v>
      </c>
      <c r="B99" s="229" t="s">
        <v>951</v>
      </c>
      <c r="C99" s="229" t="s">
        <v>702</v>
      </c>
      <c r="D99" s="230" t="s">
        <v>630</v>
      </c>
      <c r="E99" s="231" t="s">
        <v>448</v>
      </c>
      <c r="F99" s="276" t="s">
        <v>487</v>
      </c>
      <c r="G99" s="258"/>
      <c r="H99" s="259" t="s">
        <v>451</v>
      </c>
      <c r="I99" s="260">
        <v>18</v>
      </c>
      <c r="J99" s="260"/>
      <c r="K99" s="261" t="s">
        <v>451</v>
      </c>
      <c r="L99" s="237">
        <v>844</v>
      </c>
      <c r="M99" s="238">
        <v>1</v>
      </c>
      <c r="N99" s="229">
        <v>85</v>
      </c>
      <c r="O99" s="272"/>
      <c r="P99" s="239">
        <v>0.10100000000000001</v>
      </c>
      <c r="Q99" s="229">
        <v>29</v>
      </c>
      <c r="R99" s="240">
        <v>82200</v>
      </c>
      <c r="S99" s="241" t="s">
        <v>452</v>
      </c>
      <c r="T99" s="242">
        <v>0.34100000000000003</v>
      </c>
      <c r="U99" s="243">
        <v>27362</v>
      </c>
      <c r="V99" s="244">
        <v>0.33</v>
      </c>
      <c r="W99" s="243">
        <v>54838</v>
      </c>
      <c r="X99" s="241" t="s">
        <v>920</v>
      </c>
      <c r="Y99" s="243">
        <v>10000</v>
      </c>
      <c r="Z99" s="245" t="s">
        <v>952</v>
      </c>
      <c r="AA99" s="264"/>
      <c r="AB99" s="241">
        <v>720</v>
      </c>
      <c r="AC99" s="241">
        <v>770</v>
      </c>
      <c r="AD99" s="241">
        <v>750</v>
      </c>
      <c r="AE99" s="241">
        <v>800</v>
      </c>
      <c r="AF99" s="241">
        <v>33</v>
      </c>
      <c r="AG99" s="241">
        <v>35</v>
      </c>
      <c r="AH99" s="241">
        <v>33</v>
      </c>
      <c r="AI99" s="241">
        <v>35</v>
      </c>
      <c r="AJ99" s="241">
        <v>33</v>
      </c>
      <c r="AK99" s="241">
        <v>35</v>
      </c>
      <c r="AL99" s="242">
        <v>0.14499999999999999</v>
      </c>
      <c r="AM99" s="241">
        <v>731</v>
      </c>
      <c r="AN99" s="242">
        <v>7.9000000000000001E-2</v>
      </c>
      <c r="AO99" s="242">
        <v>0.36199999999999999</v>
      </c>
      <c r="AP99" s="241" t="s">
        <v>491</v>
      </c>
      <c r="AQ99" s="241" t="s">
        <v>460</v>
      </c>
      <c r="AR99" s="241" t="s">
        <v>491</v>
      </c>
      <c r="AS99" s="247">
        <v>44515</v>
      </c>
      <c r="AT99" s="247">
        <v>44201</v>
      </c>
      <c r="AU99" s="195"/>
      <c r="AV99" s="195"/>
      <c r="AW99" s="247">
        <v>44201</v>
      </c>
      <c r="AX99" s="242">
        <v>0.161</v>
      </c>
      <c r="AY99" s="241">
        <v>100</v>
      </c>
      <c r="AZ99" s="195"/>
      <c r="BA99" s="241">
        <v>7.5</v>
      </c>
      <c r="BB99" s="195"/>
      <c r="BC99" s="195"/>
      <c r="BD99" s="265"/>
      <c r="BE99" s="266" t="s">
        <v>126</v>
      </c>
      <c r="BF99" s="267" t="s">
        <v>126</v>
      </c>
      <c r="BG99" s="267" t="s">
        <v>126</v>
      </c>
      <c r="BH99" s="268" t="s">
        <v>126</v>
      </c>
      <c r="BI99" s="252"/>
      <c r="BJ99" s="253" t="s">
        <v>166</v>
      </c>
      <c r="BK99" s="254" t="s">
        <v>462</v>
      </c>
      <c r="BL99" s="255">
        <v>1</v>
      </c>
      <c r="BM99" s="255">
        <v>0.98</v>
      </c>
      <c r="BN99" s="255">
        <v>0.95</v>
      </c>
      <c r="BO99" s="256">
        <v>0.96</v>
      </c>
    </row>
    <row r="100" spans="1:67" ht="18.75" customHeight="1">
      <c r="A100" s="228" t="s">
        <v>953</v>
      </c>
      <c r="B100" s="229" t="s">
        <v>954</v>
      </c>
      <c r="C100" s="229" t="s">
        <v>954</v>
      </c>
      <c r="D100" s="230" t="s">
        <v>496</v>
      </c>
      <c r="E100" s="231" t="s">
        <v>448</v>
      </c>
      <c r="F100" s="276" t="s">
        <v>487</v>
      </c>
      <c r="G100" s="258"/>
      <c r="H100" s="259" t="s">
        <v>451</v>
      </c>
      <c r="I100" s="260">
        <v>11</v>
      </c>
      <c r="J100" s="260" t="s">
        <v>451</v>
      </c>
      <c r="K100" s="261" t="s">
        <v>451</v>
      </c>
      <c r="L100" s="262">
        <v>1296</v>
      </c>
      <c r="M100" s="238">
        <v>1</v>
      </c>
      <c r="N100" s="229">
        <v>121</v>
      </c>
      <c r="O100" s="229">
        <v>39</v>
      </c>
      <c r="P100" s="239">
        <v>9.2999999999999999E-2</v>
      </c>
      <c r="Q100" s="229">
        <v>25</v>
      </c>
      <c r="R100" s="240">
        <v>79000</v>
      </c>
      <c r="S100" s="241" t="s">
        <v>488</v>
      </c>
      <c r="T100" s="242">
        <v>0.20699999999999999</v>
      </c>
      <c r="U100" s="243">
        <v>61506</v>
      </c>
      <c r="V100" s="244">
        <v>0.78</v>
      </c>
      <c r="W100" s="243">
        <v>17494</v>
      </c>
      <c r="X100" s="241" t="s">
        <v>776</v>
      </c>
      <c r="Y100" s="241" t="s">
        <v>490</v>
      </c>
      <c r="Z100" s="263"/>
      <c r="AA100" s="264"/>
      <c r="AB100" s="241">
        <v>700</v>
      </c>
      <c r="AC100" s="241">
        <v>760</v>
      </c>
      <c r="AD100" s="241">
        <v>690</v>
      </c>
      <c r="AE100" s="241">
        <v>770</v>
      </c>
      <c r="AF100" s="241">
        <v>31</v>
      </c>
      <c r="AG100" s="241">
        <v>34</v>
      </c>
      <c r="AH100" s="241">
        <v>32</v>
      </c>
      <c r="AI100" s="241">
        <v>35</v>
      </c>
      <c r="AJ100" s="241">
        <v>29</v>
      </c>
      <c r="AK100" s="241">
        <v>34</v>
      </c>
      <c r="AL100" s="242">
        <v>0.20100000000000001</v>
      </c>
      <c r="AM100" s="195"/>
      <c r="AN100" s="195"/>
      <c r="AO100" s="195"/>
      <c r="AP100" s="241" t="s">
        <v>491</v>
      </c>
      <c r="AQ100" s="241" t="s">
        <v>460</v>
      </c>
      <c r="AR100" s="241" t="s">
        <v>471</v>
      </c>
      <c r="AS100" s="247">
        <v>44515</v>
      </c>
      <c r="AT100" s="247">
        <v>44197</v>
      </c>
      <c r="AU100" s="195"/>
      <c r="AV100" s="195"/>
      <c r="AW100" s="247">
        <v>44211</v>
      </c>
      <c r="AX100" s="242">
        <v>0.42</v>
      </c>
      <c r="AY100" s="241">
        <v>100</v>
      </c>
      <c r="AZ100" s="195"/>
      <c r="BA100" s="241">
        <v>7</v>
      </c>
      <c r="BB100" s="195"/>
      <c r="BC100" s="195"/>
      <c r="BD100" s="265"/>
      <c r="BE100" s="266" t="s">
        <v>126</v>
      </c>
      <c r="BF100" s="267" t="s">
        <v>126</v>
      </c>
      <c r="BG100" s="267" t="s">
        <v>126</v>
      </c>
      <c r="BH100" s="268" t="s">
        <v>126</v>
      </c>
      <c r="BI100" s="252"/>
      <c r="BJ100" s="195"/>
      <c r="BK100" s="195"/>
      <c r="BL100" s="270"/>
      <c r="BM100" s="255">
        <v>0.97</v>
      </c>
      <c r="BN100" s="270"/>
      <c r="BO100" s="256">
        <v>0.93</v>
      </c>
    </row>
    <row r="101" spans="1:67" ht="18.75" customHeight="1">
      <c r="A101" s="228" t="s">
        <v>955</v>
      </c>
      <c r="B101" s="229" t="s">
        <v>956</v>
      </c>
      <c r="C101" s="229" t="s">
        <v>957</v>
      </c>
      <c r="D101" s="230" t="s">
        <v>958</v>
      </c>
      <c r="E101" s="231" t="s">
        <v>448</v>
      </c>
      <c r="F101" s="276" t="s">
        <v>487</v>
      </c>
      <c r="G101" s="233" t="s">
        <v>478</v>
      </c>
      <c r="H101" s="259" t="s">
        <v>451</v>
      </c>
      <c r="I101" s="260">
        <v>76</v>
      </c>
      <c r="J101" s="260" t="s">
        <v>451</v>
      </c>
      <c r="K101" s="261" t="s">
        <v>451</v>
      </c>
      <c r="L101" s="262">
        <v>1238</v>
      </c>
      <c r="M101" s="238">
        <v>0.99</v>
      </c>
      <c r="N101" s="229">
        <v>21</v>
      </c>
      <c r="O101" s="272"/>
      <c r="P101" s="239">
        <v>1.7000000000000001E-2</v>
      </c>
      <c r="Q101" s="229">
        <v>31</v>
      </c>
      <c r="R101" s="240">
        <v>66000</v>
      </c>
      <c r="S101" s="241" t="s">
        <v>452</v>
      </c>
      <c r="T101" s="242">
        <v>1</v>
      </c>
      <c r="U101" s="243">
        <v>29588</v>
      </c>
      <c r="V101" s="244">
        <v>0.45</v>
      </c>
      <c r="W101" s="243">
        <v>36412</v>
      </c>
      <c r="X101" s="241" t="s">
        <v>959</v>
      </c>
      <c r="Y101" s="241" t="s">
        <v>960</v>
      </c>
      <c r="Z101" s="245" t="s">
        <v>961</v>
      </c>
      <c r="AA101" s="286" t="s">
        <v>456</v>
      </c>
      <c r="AB101" s="241">
        <v>560</v>
      </c>
      <c r="AC101" s="241">
        <v>710</v>
      </c>
      <c r="AD101" s="241">
        <v>540</v>
      </c>
      <c r="AE101" s="241">
        <v>700</v>
      </c>
      <c r="AF101" s="241">
        <v>24</v>
      </c>
      <c r="AG101" s="241">
        <v>29</v>
      </c>
      <c r="AH101" s="241">
        <v>25</v>
      </c>
      <c r="AI101" s="241">
        <v>34</v>
      </c>
      <c r="AJ101" s="241">
        <v>24</v>
      </c>
      <c r="AK101" s="241">
        <v>29</v>
      </c>
      <c r="AL101" s="242">
        <v>0.79800000000000004</v>
      </c>
      <c r="AM101" s="195"/>
      <c r="AN101" s="195"/>
      <c r="AO101" s="195"/>
      <c r="AP101" s="241" t="s">
        <v>491</v>
      </c>
      <c r="AQ101" s="241" t="s">
        <v>460</v>
      </c>
      <c r="AR101" s="241" t="s">
        <v>471</v>
      </c>
      <c r="AS101" s="195"/>
      <c r="AT101" s="195"/>
      <c r="AU101" s="247">
        <v>44515</v>
      </c>
      <c r="AV101" s="247">
        <v>44228</v>
      </c>
      <c r="AW101" s="247">
        <v>44348</v>
      </c>
      <c r="AX101" s="195"/>
      <c r="AY101" s="241">
        <v>94</v>
      </c>
      <c r="AZ101" s="195"/>
      <c r="BA101" s="195"/>
      <c r="BB101" s="195"/>
      <c r="BC101" s="241" t="s">
        <v>962</v>
      </c>
      <c r="BD101" s="265"/>
      <c r="BE101" s="266" t="s">
        <v>126</v>
      </c>
      <c r="BF101" s="278" t="s">
        <v>166</v>
      </c>
      <c r="BG101" s="267" t="s">
        <v>126</v>
      </c>
      <c r="BH101" s="280" t="s">
        <v>166</v>
      </c>
      <c r="BI101" s="252"/>
      <c r="BJ101" s="195"/>
      <c r="BK101" s="195"/>
      <c r="BL101" s="270"/>
      <c r="BM101" s="255">
        <v>0.83</v>
      </c>
      <c r="BN101" s="270"/>
      <c r="BO101" s="256">
        <v>0.75</v>
      </c>
    </row>
    <row r="102" spans="1:67" ht="18.75" customHeight="1">
      <c r="A102" s="228" t="s">
        <v>963</v>
      </c>
      <c r="B102" s="229" t="s">
        <v>964</v>
      </c>
      <c r="C102" s="229" t="s">
        <v>965</v>
      </c>
      <c r="D102" s="230" t="s">
        <v>537</v>
      </c>
      <c r="E102" s="231" t="s">
        <v>448</v>
      </c>
      <c r="F102" s="276" t="s">
        <v>487</v>
      </c>
      <c r="G102" s="258"/>
      <c r="H102" s="259" t="s">
        <v>451</v>
      </c>
      <c r="I102" s="260">
        <v>68</v>
      </c>
      <c r="J102" s="260" t="s">
        <v>451</v>
      </c>
      <c r="K102" s="261" t="s">
        <v>451</v>
      </c>
      <c r="L102" s="262">
        <v>2237</v>
      </c>
      <c r="M102" s="238">
        <v>1</v>
      </c>
      <c r="N102" s="229">
        <v>139</v>
      </c>
      <c r="O102" s="272"/>
      <c r="P102" s="239">
        <v>6.2E-2</v>
      </c>
      <c r="Q102" s="229">
        <v>83</v>
      </c>
      <c r="R102" s="240">
        <v>77800</v>
      </c>
      <c r="S102" s="241" t="s">
        <v>452</v>
      </c>
      <c r="T102" s="242">
        <v>0.59699999999999998</v>
      </c>
      <c r="U102" s="243">
        <v>24557</v>
      </c>
      <c r="V102" s="244">
        <v>0.32</v>
      </c>
      <c r="W102" s="243">
        <v>53243</v>
      </c>
      <c r="X102" s="241" t="s">
        <v>469</v>
      </c>
      <c r="Y102" s="241" t="s">
        <v>966</v>
      </c>
      <c r="Z102" s="245" t="s">
        <v>967</v>
      </c>
      <c r="AA102" s="286" t="s">
        <v>456</v>
      </c>
      <c r="AB102" s="241">
        <v>610</v>
      </c>
      <c r="AC102" s="241">
        <v>680</v>
      </c>
      <c r="AD102" s="241">
        <v>600</v>
      </c>
      <c r="AE102" s="241">
        <v>680</v>
      </c>
      <c r="AF102" s="241">
        <v>26</v>
      </c>
      <c r="AG102" s="241">
        <v>32</v>
      </c>
      <c r="AH102" s="241">
        <v>26</v>
      </c>
      <c r="AI102" s="241" t="s">
        <v>522</v>
      </c>
      <c r="AJ102" s="241">
        <v>25</v>
      </c>
      <c r="AK102" s="241" t="s">
        <v>523</v>
      </c>
      <c r="AL102" s="242">
        <v>0.61099999999999999</v>
      </c>
      <c r="AM102" s="241">
        <v>507</v>
      </c>
      <c r="AN102" s="242">
        <v>0.45</v>
      </c>
      <c r="AO102" s="242">
        <v>0.14000000000000001</v>
      </c>
      <c r="AP102" s="241" t="s">
        <v>509</v>
      </c>
      <c r="AQ102" s="241" t="s">
        <v>460</v>
      </c>
      <c r="AR102" s="241" t="s">
        <v>492</v>
      </c>
      <c r="AS102" s="247">
        <v>44515</v>
      </c>
      <c r="AT102" s="247">
        <v>44197</v>
      </c>
      <c r="AU102" s="195"/>
      <c r="AV102" s="195"/>
      <c r="AW102" s="247">
        <v>44228</v>
      </c>
      <c r="AX102" s="242">
        <v>0.88900000000000001</v>
      </c>
      <c r="AY102" s="241">
        <v>80</v>
      </c>
      <c r="AZ102" s="241" t="s">
        <v>868</v>
      </c>
      <c r="BA102" s="195"/>
      <c r="BB102" s="195"/>
      <c r="BC102" s="195"/>
      <c r="BD102" s="265"/>
      <c r="BE102" s="266" t="s">
        <v>126</v>
      </c>
      <c r="BF102" s="267" t="s">
        <v>126</v>
      </c>
      <c r="BG102" s="267" t="s">
        <v>126</v>
      </c>
      <c r="BH102" s="268" t="s">
        <v>126</v>
      </c>
      <c r="BI102" s="252"/>
      <c r="BJ102" s="253" t="s">
        <v>166</v>
      </c>
      <c r="BK102" s="243">
        <v>1429</v>
      </c>
      <c r="BL102" s="255">
        <v>0.87</v>
      </c>
      <c r="BM102" s="255">
        <v>0.86</v>
      </c>
      <c r="BN102" s="255">
        <v>0.81</v>
      </c>
      <c r="BO102" s="256">
        <v>0.81</v>
      </c>
    </row>
    <row r="103" spans="1:67" ht="18.75" customHeight="1">
      <c r="A103" s="228" t="s">
        <v>968</v>
      </c>
      <c r="B103" s="229" t="s">
        <v>969</v>
      </c>
      <c r="C103" s="229" t="s">
        <v>970</v>
      </c>
      <c r="D103" s="230" t="s">
        <v>537</v>
      </c>
      <c r="E103" s="231" t="s">
        <v>448</v>
      </c>
      <c r="F103" s="271" t="s">
        <v>477</v>
      </c>
      <c r="G103" s="258"/>
      <c r="H103" s="259">
        <v>140</v>
      </c>
      <c r="I103" s="260" t="s">
        <v>451</v>
      </c>
      <c r="J103" s="260">
        <v>35</v>
      </c>
      <c r="K103" s="261">
        <v>127</v>
      </c>
      <c r="L103" s="262">
        <v>6861</v>
      </c>
      <c r="M103" s="238">
        <v>0.62</v>
      </c>
      <c r="N103" s="229">
        <v>398</v>
      </c>
      <c r="O103" s="229">
        <v>76</v>
      </c>
      <c r="P103" s="239">
        <v>5.8000000000000003E-2</v>
      </c>
      <c r="Q103" s="229">
        <v>227</v>
      </c>
      <c r="R103" s="240">
        <v>68200</v>
      </c>
      <c r="S103" s="241" t="s">
        <v>497</v>
      </c>
      <c r="T103" s="242">
        <v>0.56999999999999995</v>
      </c>
      <c r="U103" s="243">
        <v>24000</v>
      </c>
      <c r="V103" s="244">
        <v>0.35</v>
      </c>
      <c r="W103" s="243">
        <v>44200</v>
      </c>
      <c r="X103" s="241" t="s">
        <v>707</v>
      </c>
      <c r="Y103" s="241" t="s">
        <v>971</v>
      </c>
      <c r="Z103" s="245" t="s">
        <v>972</v>
      </c>
      <c r="AA103" s="286" t="s">
        <v>456</v>
      </c>
      <c r="AB103" s="241">
        <v>570</v>
      </c>
      <c r="AC103" s="241">
        <v>660</v>
      </c>
      <c r="AD103" s="241">
        <v>560</v>
      </c>
      <c r="AE103" s="241">
        <v>650</v>
      </c>
      <c r="AF103" s="241">
        <v>24</v>
      </c>
      <c r="AG103" s="241">
        <v>29</v>
      </c>
      <c r="AH103" s="241">
        <v>23</v>
      </c>
      <c r="AI103" s="241" t="s">
        <v>523</v>
      </c>
      <c r="AJ103" s="241">
        <v>23</v>
      </c>
      <c r="AK103" s="241" t="s">
        <v>733</v>
      </c>
      <c r="AL103" s="242">
        <v>0.63900000000000001</v>
      </c>
      <c r="AM103" s="277">
        <v>3605</v>
      </c>
      <c r="AN103" s="242">
        <v>0.108</v>
      </c>
      <c r="AO103" s="242">
        <v>0.27500000000000002</v>
      </c>
      <c r="AP103" s="241" t="s">
        <v>492</v>
      </c>
      <c r="AQ103" s="241" t="s">
        <v>492</v>
      </c>
      <c r="AR103" s="241" t="s">
        <v>471</v>
      </c>
      <c r="AS103" s="195"/>
      <c r="AT103" s="195"/>
      <c r="AU103" s="247">
        <v>44515</v>
      </c>
      <c r="AV103" s="195"/>
      <c r="AW103" s="241" t="s">
        <v>501</v>
      </c>
      <c r="AX103" s="195"/>
      <c r="AY103" s="241">
        <v>80</v>
      </c>
      <c r="AZ103" s="195"/>
      <c r="BA103" s="241">
        <v>6.5</v>
      </c>
      <c r="BB103" s="195"/>
      <c r="BC103" s="195"/>
      <c r="BD103" s="265"/>
      <c r="BE103" s="266" t="s">
        <v>126</v>
      </c>
      <c r="BF103" s="278" t="s">
        <v>166</v>
      </c>
      <c r="BG103" s="267" t="s">
        <v>126</v>
      </c>
      <c r="BH103" s="268" t="s">
        <v>126</v>
      </c>
      <c r="BI103" s="269" t="s">
        <v>166</v>
      </c>
      <c r="BJ103" s="253" t="s">
        <v>166</v>
      </c>
      <c r="BK103" s="243">
        <v>3000</v>
      </c>
      <c r="BL103" s="255">
        <v>0.84</v>
      </c>
      <c r="BM103" s="255">
        <v>0.81</v>
      </c>
      <c r="BN103" s="270"/>
      <c r="BO103" s="256">
        <v>0.63</v>
      </c>
    </row>
    <row r="104" spans="1:67" ht="18.75" customHeight="1">
      <c r="A104" s="228" t="s">
        <v>973</v>
      </c>
      <c r="B104" s="229" t="s">
        <v>974</v>
      </c>
      <c r="C104" s="229" t="s">
        <v>807</v>
      </c>
      <c r="D104" s="230" t="s">
        <v>808</v>
      </c>
      <c r="E104" s="231" t="s">
        <v>448</v>
      </c>
      <c r="F104" s="271" t="s">
        <v>477</v>
      </c>
      <c r="G104" s="258"/>
      <c r="H104" s="259">
        <v>96</v>
      </c>
      <c r="I104" s="260" t="s">
        <v>451</v>
      </c>
      <c r="J104" s="260" t="s">
        <v>451</v>
      </c>
      <c r="K104" s="261">
        <v>199</v>
      </c>
      <c r="L104" s="262">
        <v>2900</v>
      </c>
      <c r="M104" s="238">
        <v>0.4</v>
      </c>
      <c r="N104" s="229">
        <v>602</v>
      </c>
      <c r="O104" s="229">
        <v>79</v>
      </c>
      <c r="P104" s="239">
        <v>0.20799999999999999</v>
      </c>
      <c r="Q104" s="229">
        <v>594</v>
      </c>
      <c r="R104" s="240">
        <v>68900</v>
      </c>
      <c r="S104" s="241" t="s">
        <v>497</v>
      </c>
      <c r="T104" s="242">
        <v>0.98699999999999999</v>
      </c>
      <c r="U104" s="243">
        <v>22237</v>
      </c>
      <c r="V104" s="244">
        <v>0.32</v>
      </c>
      <c r="W104" s="243">
        <v>46663</v>
      </c>
      <c r="X104" s="241" t="s">
        <v>975</v>
      </c>
      <c r="Y104" s="241" t="s">
        <v>976</v>
      </c>
      <c r="Z104" s="245" t="s">
        <v>977</v>
      </c>
      <c r="AA104" s="286" t="s">
        <v>456</v>
      </c>
      <c r="AB104" s="241">
        <v>580</v>
      </c>
      <c r="AC104" s="241">
        <v>680</v>
      </c>
      <c r="AD104" s="241">
        <v>650</v>
      </c>
      <c r="AE104" s="241">
        <v>730</v>
      </c>
      <c r="AF104" s="241">
        <v>25</v>
      </c>
      <c r="AG104" s="241">
        <v>31</v>
      </c>
      <c r="AH104" s="241">
        <v>24</v>
      </c>
      <c r="AI104" s="241">
        <v>32</v>
      </c>
      <c r="AJ104" s="241">
        <v>27</v>
      </c>
      <c r="AK104" s="241">
        <v>32</v>
      </c>
      <c r="AL104" s="242">
        <v>0.54100000000000004</v>
      </c>
      <c r="AM104" s="277">
        <v>1304</v>
      </c>
      <c r="AN104" s="242">
        <v>0.44600000000000001</v>
      </c>
      <c r="AO104" s="242">
        <v>0.125</v>
      </c>
      <c r="AP104" s="241" t="s">
        <v>491</v>
      </c>
      <c r="AQ104" s="241" t="s">
        <v>460</v>
      </c>
      <c r="AR104" s="241" t="s">
        <v>471</v>
      </c>
      <c r="AS104" s="195"/>
      <c r="AT104" s="195"/>
      <c r="AU104" s="195"/>
      <c r="AV104" s="247">
        <v>44531</v>
      </c>
      <c r="AW104" s="247">
        <v>44409</v>
      </c>
      <c r="AX104" s="195"/>
      <c r="AY104" s="241">
        <v>90</v>
      </c>
      <c r="AZ104" s="241" t="s">
        <v>978</v>
      </c>
      <c r="BA104" s="241">
        <v>6.5</v>
      </c>
      <c r="BB104" s="241" t="s">
        <v>166</v>
      </c>
      <c r="BC104" s="195"/>
      <c r="BD104" s="265"/>
      <c r="BE104" s="279" t="s">
        <v>166</v>
      </c>
      <c r="BF104" s="278" t="s">
        <v>166</v>
      </c>
      <c r="BG104" s="278" t="s">
        <v>166</v>
      </c>
      <c r="BH104" s="280" t="s">
        <v>166</v>
      </c>
      <c r="BI104" s="252"/>
      <c r="BJ104" s="253" t="s">
        <v>166</v>
      </c>
      <c r="BK104" s="243">
        <v>3682</v>
      </c>
      <c r="BL104" s="255">
        <v>0.91</v>
      </c>
      <c r="BM104" s="255">
        <v>0.92</v>
      </c>
      <c r="BN104" s="255">
        <v>0.79</v>
      </c>
      <c r="BO104" s="256">
        <v>0.73</v>
      </c>
    </row>
    <row r="105" spans="1:67" ht="18.75" customHeight="1">
      <c r="A105" s="228" t="s">
        <v>979</v>
      </c>
      <c r="B105" s="229" t="s">
        <v>980</v>
      </c>
      <c r="C105" s="229" t="s">
        <v>981</v>
      </c>
      <c r="D105" s="230" t="s">
        <v>812</v>
      </c>
      <c r="E105" s="281" t="s">
        <v>507</v>
      </c>
      <c r="F105" s="271" t="s">
        <v>477</v>
      </c>
      <c r="G105" s="258"/>
      <c r="H105" s="259">
        <v>194</v>
      </c>
      <c r="I105" s="260" t="s">
        <v>451</v>
      </c>
      <c r="J105" s="260" t="s">
        <v>451</v>
      </c>
      <c r="K105" s="261" t="s">
        <v>451</v>
      </c>
      <c r="L105" s="262">
        <v>21610</v>
      </c>
      <c r="M105" s="238">
        <v>0.73</v>
      </c>
      <c r="N105" s="229">
        <v>979</v>
      </c>
      <c r="O105" s="229">
        <v>74</v>
      </c>
      <c r="P105" s="239">
        <v>4.4999999999999998E-2</v>
      </c>
      <c r="Q105" s="229">
        <v>282</v>
      </c>
      <c r="R105" s="240">
        <v>49400</v>
      </c>
      <c r="S105" s="241" t="s">
        <v>497</v>
      </c>
      <c r="T105" s="242">
        <v>0.28799999999999998</v>
      </c>
      <c r="U105" s="243">
        <v>9186</v>
      </c>
      <c r="V105" s="244">
        <v>0.19</v>
      </c>
      <c r="W105" s="243">
        <v>40214</v>
      </c>
      <c r="X105" s="241" t="s">
        <v>599</v>
      </c>
      <c r="Y105" s="243">
        <v>15000</v>
      </c>
      <c r="Z105" s="245" t="s">
        <v>982</v>
      </c>
      <c r="AA105" s="246" t="s">
        <v>456</v>
      </c>
      <c r="AB105" s="241">
        <v>500</v>
      </c>
      <c r="AC105" s="241">
        <v>600</v>
      </c>
      <c r="AD105" s="241">
        <v>500</v>
      </c>
      <c r="AE105" s="241">
        <v>590</v>
      </c>
      <c r="AF105" s="241">
        <v>19</v>
      </c>
      <c r="AG105" s="241">
        <v>26</v>
      </c>
      <c r="AH105" s="241">
        <v>18</v>
      </c>
      <c r="AI105" s="241">
        <v>25</v>
      </c>
      <c r="AJ105" s="241">
        <v>18</v>
      </c>
      <c r="AK105" s="241">
        <v>26</v>
      </c>
      <c r="AL105" s="242">
        <v>0.79700000000000004</v>
      </c>
      <c r="AM105" s="241">
        <v>96</v>
      </c>
      <c r="AN105" s="242">
        <v>0.56299999999999994</v>
      </c>
      <c r="AO105" s="242">
        <v>0.14799999999999999</v>
      </c>
      <c r="AP105" s="241" t="s">
        <v>509</v>
      </c>
      <c r="AQ105" s="241" t="s">
        <v>460</v>
      </c>
      <c r="AR105" s="241" t="s">
        <v>472</v>
      </c>
      <c r="AS105" s="195"/>
      <c r="AT105" s="195"/>
      <c r="AU105" s="195"/>
      <c r="AV105" s="195"/>
      <c r="AW105" s="247">
        <v>44317</v>
      </c>
      <c r="AX105" s="195"/>
      <c r="AY105" s="241">
        <v>60</v>
      </c>
      <c r="AZ105" s="195"/>
      <c r="BA105" s="241">
        <v>5.5</v>
      </c>
      <c r="BB105" s="195"/>
      <c r="BC105" s="241" t="s">
        <v>983</v>
      </c>
      <c r="BD105" s="248" t="s">
        <v>922</v>
      </c>
      <c r="BE105" s="266" t="s">
        <v>126</v>
      </c>
      <c r="BF105" s="278" t="s">
        <v>166</v>
      </c>
      <c r="BG105" s="267" t="s">
        <v>126</v>
      </c>
      <c r="BH105" s="280" t="s">
        <v>166</v>
      </c>
      <c r="BI105" s="252"/>
      <c r="BJ105" s="195"/>
      <c r="BK105" s="195"/>
      <c r="BL105" s="255">
        <v>0.85</v>
      </c>
      <c r="BM105" s="255">
        <v>0.75</v>
      </c>
      <c r="BN105" s="255">
        <v>0.63</v>
      </c>
      <c r="BO105" s="256">
        <v>0.45</v>
      </c>
    </row>
    <row r="106" spans="1:67" ht="18.75" customHeight="1">
      <c r="A106" s="228" t="s">
        <v>984</v>
      </c>
      <c r="B106" s="229" t="s">
        <v>985</v>
      </c>
      <c r="C106" s="229" t="s">
        <v>986</v>
      </c>
      <c r="D106" s="230" t="s">
        <v>812</v>
      </c>
      <c r="E106" s="281" t="s">
        <v>507</v>
      </c>
      <c r="F106" s="271" t="s">
        <v>477</v>
      </c>
      <c r="G106" s="258"/>
      <c r="H106" s="259">
        <v>89</v>
      </c>
      <c r="I106" s="260" t="s">
        <v>451</v>
      </c>
      <c r="J106" s="260" t="s">
        <v>451</v>
      </c>
      <c r="K106" s="261">
        <v>10</v>
      </c>
      <c r="L106" s="262">
        <v>33429</v>
      </c>
      <c r="M106" s="238">
        <v>0.76</v>
      </c>
      <c r="N106" s="229">
        <v>3564</v>
      </c>
      <c r="O106" s="229">
        <v>76</v>
      </c>
      <c r="P106" s="239">
        <v>0.107</v>
      </c>
      <c r="Q106" s="229">
        <v>1000</v>
      </c>
      <c r="R106" s="240">
        <v>55100</v>
      </c>
      <c r="S106" s="241" t="s">
        <v>497</v>
      </c>
      <c r="T106" s="242">
        <v>0.28100000000000003</v>
      </c>
      <c r="U106" s="243">
        <v>5955</v>
      </c>
      <c r="V106" s="244">
        <v>0.11</v>
      </c>
      <c r="W106" s="243">
        <v>49145</v>
      </c>
      <c r="X106" s="241" t="s">
        <v>987</v>
      </c>
      <c r="Y106" s="241" t="s">
        <v>592</v>
      </c>
      <c r="Z106" s="245" t="s">
        <v>988</v>
      </c>
      <c r="AA106" s="282" t="s">
        <v>456</v>
      </c>
      <c r="AB106" s="241">
        <v>570</v>
      </c>
      <c r="AC106" s="241">
        <v>670</v>
      </c>
      <c r="AD106" s="241">
        <v>570</v>
      </c>
      <c r="AE106" s="241">
        <v>680</v>
      </c>
      <c r="AF106" s="241">
        <v>25</v>
      </c>
      <c r="AG106" s="241">
        <v>31</v>
      </c>
      <c r="AH106" s="241">
        <v>24</v>
      </c>
      <c r="AI106" s="241">
        <v>32</v>
      </c>
      <c r="AJ106" s="241">
        <v>24</v>
      </c>
      <c r="AK106" s="241">
        <v>30</v>
      </c>
      <c r="AL106" s="242">
        <v>0.76</v>
      </c>
      <c r="AM106" s="277">
        <v>3319</v>
      </c>
      <c r="AN106" s="242">
        <v>0.73299999999999998</v>
      </c>
      <c r="AO106" s="242">
        <v>0.33300000000000002</v>
      </c>
      <c r="AP106" s="241" t="s">
        <v>491</v>
      </c>
      <c r="AQ106" s="241" t="s">
        <v>460</v>
      </c>
      <c r="AR106" s="241" t="s">
        <v>492</v>
      </c>
      <c r="AS106" s="195"/>
      <c r="AT106" s="195"/>
      <c r="AU106" s="247">
        <v>44501</v>
      </c>
      <c r="AV106" s="247">
        <v>44228</v>
      </c>
      <c r="AW106" s="241" t="s">
        <v>501</v>
      </c>
      <c r="AX106" s="195"/>
      <c r="AY106" s="241">
        <v>84</v>
      </c>
      <c r="AZ106" s="195"/>
      <c r="BA106" s="195"/>
      <c r="BB106" s="195"/>
      <c r="BC106" s="195"/>
      <c r="BD106" s="265"/>
      <c r="BE106" s="279" t="s">
        <v>166</v>
      </c>
      <c r="BF106" s="267" t="s">
        <v>126</v>
      </c>
      <c r="BG106" s="278" t="s">
        <v>166</v>
      </c>
      <c r="BH106" s="280" t="s">
        <v>166</v>
      </c>
      <c r="BI106" s="252"/>
      <c r="BJ106" s="195"/>
      <c r="BK106" s="195"/>
      <c r="BL106" s="255">
        <v>0.93</v>
      </c>
      <c r="BM106" s="255">
        <v>0.91</v>
      </c>
      <c r="BN106" s="255">
        <v>0.75</v>
      </c>
      <c r="BO106" s="256">
        <v>0.77</v>
      </c>
    </row>
    <row r="107" spans="1:67" ht="18.75" customHeight="1">
      <c r="A107" s="228" t="s">
        <v>989</v>
      </c>
      <c r="B107" s="229" t="s">
        <v>990</v>
      </c>
      <c r="C107" s="229" t="s">
        <v>991</v>
      </c>
      <c r="D107" s="230" t="s">
        <v>822</v>
      </c>
      <c r="E107" s="281" t="s">
        <v>507</v>
      </c>
      <c r="F107" s="271" t="s">
        <v>477</v>
      </c>
      <c r="G107" s="258"/>
      <c r="H107" s="259">
        <v>119</v>
      </c>
      <c r="I107" s="260" t="s">
        <v>451</v>
      </c>
      <c r="J107" s="260">
        <v>43</v>
      </c>
      <c r="K107" s="261">
        <v>79</v>
      </c>
      <c r="L107" s="262">
        <v>30406</v>
      </c>
      <c r="M107" s="238">
        <v>0.84</v>
      </c>
      <c r="N107" s="229">
        <v>2131</v>
      </c>
      <c r="O107" s="229">
        <v>92</v>
      </c>
      <c r="P107" s="239">
        <v>7.0000000000000007E-2</v>
      </c>
      <c r="Q107" s="229">
        <v>391</v>
      </c>
      <c r="R107" s="240">
        <v>41000</v>
      </c>
      <c r="S107" s="241" t="s">
        <v>497</v>
      </c>
      <c r="T107" s="242">
        <v>0.183</v>
      </c>
      <c r="U107" s="243">
        <v>6386</v>
      </c>
      <c r="V107" s="244">
        <v>0.16</v>
      </c>
      <c r="W107" s="243">
        <v>34614</v>
      </c>
      <c r="X107" s="241" t="s">
        <v>698</v>
      </c>
      <c r="Y107" s="241" t="s">
        <v>490</v>
      </c>
      <c r="Z107" s="263"/>
      <c r="AA107" s="286" t="s">
        <v>456</v>
      </c>
      <c r="AB107" s="241">
        <v>520</v>
      </c>
      <c r="AC107" s="241">
        <v>647</v>
      </c>
      <c r="AD107" s="241">
        <v>545</v>
      </c>
      <c r="AE107" s="241">
        <v>680</v>
      </c>
      <c r="AF107" s="241">
        <v>22</v>
      </c>
      <c r="AG107" s="241">
        <v>28</v>
      </c>
      <c r="AH107" s="241">
        <v>21</v>
      </c>
      <c r="AI107" s="241">
        <v>28</v>
      </c>
      <c r="AJ107" s="241">
        <v>22</v>
      </c>
      <c r="AK107" s="241">
        <v>28</v>
      </c>
      <c r="AL107" s="242">
        <v>0.89300000000000002</v>
      </c>
      <c r="AM107" s="277">
        <v>1407</v>
      </c>
      <c r="AN107" s="242">
        <v>0.78500000000000003</v>
      </c>
      <c r="AO107" s="242">
        <v>0.21</v>
      </c>
      <c r="AP107" s="241" t="s">
        <v>491</v>
      </c>
      <c r="AQ107" s="241" t="s">
        <v>460</v>
      </c>
      <c r="AR107" s="241" t="s">
        <v>492</v>
      </c>
      <c r="AS107" s="195"/>
      <c r="AT107" s="195"/>
      <c r="AU107" s="195"/>
      <c r="AV107" s="247">
        <v>44256</v>
      </c>
      <c r="AW107" s="241" t="s">
        <v>501</v>
      </c>
      <c r="AX107" s="195"/>
      <c r="AY107" s="241">
        <v>71</v>
      </c>
      <c r="AZ107" s="241" t="s">
        <v>992</v>
      </c>
      <c r="BA107" s="241">
        <v>6</v>
      </c>
      <c r="BB107" s="195"/>
      <c r="BC107" s="241" t="s">
        <v>993</v>
      </c>
      <c r="BD107" s="248" t="s">
        <v>852</v>
      </c>
      <c r="BE107" s="279" t="s">
        <v>166</v>
      </c>
      <c r="BF107" s="278" t="s">
        <v>166</v>
      </c>
      <c r="BG107" s="278" t="s">
        <v>166</v>
      </c>
      <c r="BH107" s="280" t="s">
        <v>166</v>
      </c>
      <c r="BI107" s="269" t="s">
        <v>166</v>
      </c>
      <c r="BJ107" s="253" t="s">
        <v>166</v>
      </c>
      <c r="BK107" s="243">
        <v>400</v>
      </c>
      <c r="BL107" s="255">
        <v>0.91</v>
      </c>
      <c r="BM107" s="255">
        <v>0.88</v>
      </c>
      <c r="BN107" s="255">
        <v>0.68</v>
      </c>
      <c r="BO107" s="256">
        <v>0.73</v>
      </c>
    </row>
    <row r="108" spans="1:67" ht="18.75" customHeight="1">
      <c r="A108" s="228" t="s">
        <v>994</v>
      </c>
      <c r="B108" s="229" t="s">
        <v>770</v>
      </c>
      <c r="C108" s="229" t="s">
        <v>770</v>
      </c>
      <c r="D108" s="230" t="s">
        <v>537</v>
      </c>
      <c r="E108" s="231" t="s">
        <v>448</v>
      </c>
      <c r="F108" s="276" t="s">
        <v>487</v>
      </c>
      <c r="G108" s="258"/>
      <c r="H108" s="259" t="s">
        <v>451</v>
      </c>
      <c r="I108" s="260" t="s">
        <v>451</v>
      </c>
      <c r="J108" s="260" t="s">
        <v>451</v>
      </c>
      <c r="K108" s="261">
        <v>199</v>
      </c>
      <c r="L108" s="262">
        <v>6059</v>
      </c>
      <c r="M108" s="238">
        <v>0.93</v>
      </c>
      <c r="N108" s="229">
        <v>101</v>
      </c>
      <c r="O108" s="229">
        <v>40</v>
      </c>
      <c r="P108" s="239">
        <v>1.7000000000000001E-2</v>
      </c>
      <c r="Q108" s="229">
        <v>85</v>
      </c>
      <c r="R108" s="240">
        <v>68200</v>
      </c>
      <c r="S108" s="241" t="s">
        <v>452</v>
      </c>
      <c r="T108" s="242">
        <v>0.84199999999999997</v>
      </c>
      <c r="U108" s="243">
        <v>31362</v>
      </c>
      <c r="V108" s="244">
        <v>0.46</v>
      </c>
      <c r="W108" s="243">
        <v>36838</v>
      </c>
      <c r="X108" s="241" t="s">
        <v>889</v>
      </c>
      <c r="Y108" s="241" t="s">
        <v>462</v>
      </c>
      <c r="Z108" s="263"/>
      <c r="AA108" s="282" t="s">
        <v>456</v>
      </c>
      <c r="AB108" s="241">
        <v>590</v>
      </c>
      <c r="AC108" s="241">
        <v>670</v>
      </c>
      <c r="AD108" s="241">
        <v>560</v>
      </c>
      <c r="AE108" s="241">
        <v>660</v>
      </c>
      <c r="AF108" s="241">
        <v>25</v>
      </c>
      <c r="AG108" s="241">
        <v>29</v>
      </c>
      <c r="AH108" s="241">
        <v>24</v>
      </c>
      <c r="AI108" s="241">
        <v>32</v>
      </c>
      <c r="AJ108" s="241">
        <v>24</v>
      </c>
      <c r="AK108" s="241">
        <v>28</v>
      </c>
      <c r="AL108" s="242">
        <v>0.70499999999999996</v>
      </c>
      <c r="AM108" s="241">
        <v>695</v>
      </c>
      <c r="AN108" s="242">
        <v>0.61299999999999999</v>
      </c>
      <c r="AO108" s="242">
        <v>5.1999999999999998E-2</v>
      </c>
      <c r="AP108" s="241" t="s">
        <v>471</v>
      </c>
      <c r="AQ108" s="241" t="s">
        <v>460</v>
      </c>
      <c r="AR108" s="241" t="s">
        <v>472</v>
      </c>
      <c r="AS108" s="247">
        <v>44501</v>
      </c>
      <c r="AT108" s="195"/>
      <c r="AU108" s="247">
        <v>44531</v>
      </c>
      <c r="AV108" s="195"/>
      <c r="AW108" s="247">
        <v>44228</v>
      </c>
      <c r="AX108" s="242">
        <v>0.91500000000000004</v>
      </c>
      <c r="AY108" s="195"/>
      <c r="AZ108" s="195"/>
      <c r="BA108" s="195"/>
      <c r="BB108" s="195"/>
      <c r="BC108" s="195"/>
      <c r="BD108" s="265"/>
      <c r="BE108" s="266" t="s">
        <v>126</v>
      </c>
      <c r="BF108" s="267" t="s">
        <v>126</v>
      </c>
      <c r="BG108" s="267" t="s">
        <v>126</v>
      </c>
      <c r="BH108" s="268" t="s">
        <v>126</v>
      </c>
      <c r="BI108" s="252"/>
      <c r="BJ108" s="253" t="s">
        <v>166</v>
      </c>
      <c r="BK108" s="243">
        <v>2400</v>
      </c>
      <c r="BL108" s="255">
        <v>0.82</v>
      </c>
      <c r="BM108" s="255">
        <v>0.83</v>
      </c>
      <c r="BN108" s="255">
        <v>0.67</v>
      </c>
      <c r="BO108" s="256">
        <v>0.76</v>
      </c>
    </row>
    <row r="109" spans="1:67" ht="18.75" customHeight="1">
      <c r="A109" s="228" t="s">
        <v>995</v>
      </c>
      <c r="B109" s="229" t="s">
        <v>996</v>
      </c>
      <c r="C109" s="229" t="s">
        <v>997</v>
      </c>
      <c r="D109" s="230" t="s">
        <v>739</v>
      </c>
      <c r="E109" s="281" t="s">
        <v>507</v>
      </c>
      <c r="F109" s="276" t="s">
        <v>487</v>
      </c>
      <c r="G109" s="258"/>
      <c r="H109" s="259" t="s">
        <v>451</v>
      </c>
      <c r="I109" s="260" t="s">
        <v>451</v>
      </c>
      <c r="J109" s="260">
        <v>30</v>
      </c>
      <c r="K109" s="261">
        <v>108</v>
      </c>
      <c r="L109" s="262">
        <v>19975</v>
      </c>
      <c r="M109" s="238">
        <v>0.91</v>
      </c>
      <c r="N109" s="229">
        <v>396</v>
      </c>
      <c r="O109" s="272"/>
      <c r="P109" s="239">
        <v>0.02</v>
      </c>
      <c r="Q109" s="229">
        <v>111</v>
      </c>
      <c r="R109" s="240">
        <v>47300</v>
      </c>
      <c r="S109" s="241" t="s">
        <v>452</v>
      </c>
      <c r="T109" s="242">
        <v>0.28000000000000003</v>
      </c>
      <c r="U109" s="243">
        <v>19105</v>
      </c>
      <c r="V109" s="244">
        <v>0.4</v>
      </c>
      <c r="W109" s="243">
        <v>28195</v>
      </c>
      <c r="X109" s="241" t="s">
        <v>691</v>
      </c>
      <c r="Y109" s="241" t="s">
        <v>490</v>
      </c>
      <c r="Z109" s="263"/>
      <c r="AA109" s="286" t="s">
        <v>456</v>
      </c>
      <c r="AB109" s="241">
        <v>560</v>
      </c>
      <c r="AC109" s="241">
        <v>640</v>
      </c>
      <c r="AD109" s="241">
        <v>540</v>
      </c>
      <c r="AE109" s="241">
        <v>620</v>
      </c>
      <c r="AF109" s="241">
        <v>23</v>
      </c>
      <c r="AG109" s="241">
        <v>28</v>
      </c>
      <c r="AH109" s="241">
        <v>22</v>
      </c>
      <c r="AI109" s="241" t="s">
        <v>481</v>
      </c>
      <c r="AJ109" s="241">
        <v>22</v>
      </c>
      <c r="AK109" s="241" t="s">
        <v>458</v>
      </c>
      <c r="AL109" s="242">
        <v>0.752</v>
      </c>
      <c r="AM109" s="195"/>
      <c r="AN109" s="195"/>
      <c r="AO109" s="195"/>
      <c r="AP109" s="241" t="s">
        <v>471</v>
      </c>
      <c r="AQ109" s="195"/>
      <c r="AR109" s="241" t="s">
        <v>472</v>
      </c>
      <c r="AS109" s="195"/>
      <c r="AT109" s="195"/>
      <c r="AU109" s="247">
        <v>44501</v>
      </c>
      <c r="AV109" s="195"/>
      <c r="AW109" s="247">
        <v>44211</v>
      </c>
      <c r="AX109" s="195"/>
      <c r="AY109" s="195"/>
      <c r="AZ109" s="195"/>
      <c r="BA109" s="195"/>
      <c r="BB109" s="195"/>
      <c r="BC109" s="195"/>
      <c r="BD109" s="265"/>
      <c r="BE109" s="279" t="s">
        <v>166</v>
      </c>
      <c r="BF109" s="267" t="s">
        <v>126</v>
      </c>
      <c r="BG109" s="278" t="s">
        <v>166</v>
      </c>
      <c r="BH109" s="280" t="s">
        <v>166</v>
      </c>
      <c r="BI109" s="269" t="s">
        <v>166</v>
      </c>
      <c r="BJ109" s="253" t="s">
        <v>166</v>
      </c>
      <c r="BK109" s="254" t="s">
        <v>462</v>
      </c>
      <c r="BL109" s="270"/>
      <c r="BM109" s="255">
        <v>0.9</v>
      </c>
      <c r="BN109" s="270"/>
      <c r="BO109" s="256">
        <v>0.83</v>
      </c>
    </row>
    <row r="110" spans="1:67" ht="18.75" customHeight="1">
      <c r="A110" s="228" t="s">
        <v>998</v>
      </c>
      <c r="B110" s="229" t="s">
        <v>999</v>
      </c>
      <c r="C110" s="229" t="s">
        <v>1000</v>
      </c>
      <c r="D110" s="230" t="s">
        <v>1001</v>
      </c>
      <c r="E110" s="231" t="s">
        <v>448</v>
      </c>
      <c r="F110" s="271" t="s">
        <v>477</v>
      </c>
      <c r="G110" s="258"/>
      <c r="H110" s="259">
        <v>10</v>
      </c>
      <c r="I110" s="260" t="s">
        <v>451</v>
      </c>
      <c r="J110" s="260">
        <v>14</v>
      </c>
      <c r="K110" s="261">
        <v>30</v>
      </c>
      <c r="L110" s="262">
        <v>6109</v>
      </c>
      <c r="M110" s="238">
        <v>0.24</v>
      </c>
      <c r="N110" s="229">
        <v>582</v>
      </c>
      <c r="O110" s="229">
        <v>63</v>
      </c>
      <c r="P110" s="239">
        <v>9.5000000000000001E-2</v>
      </c>
      <c r="Q110" s="229">
        <v>39</v>
      </c>
      <c r="R110" s="240">
        <v>77600</v>
      </c>
      <c r="S110" s="241" t="s">
        <v>452</v>
      </c>
      <c r="T110" s="242">
        <v>6.7000000000000004E-2</v>
      </c>
      <c r="U110" s="243">
        <v>36134</v>
      </c>
      <c r="V110" s="244">
        <v>0.47</v>
      </c>
      <c r="W110" s="243">
        <v>41466</v>
      </c>
      <c r="X110" s="241" t="s">
        <v>1002</v>
      </c>
      <c r="Y110" s="241" t="s">
        <v>490</v>
      </c>
      <c r="Z110" s="263"/>
      <c r="AA110" s="286" t="s">
        <v>456</v>
      </c>
      <c r="AB110" s="241">
        <v>720</v>
      </c>
      <c r="AC110" s="241">
        <v>780</v>
      </c>
      <c r="AD110" s="241">
        <v>740</v>
      </c>
      <c r="AE110" s="241">
        <v>800</v>
      </c>
      <c r="AF110" s="241">
        <v>33</v>
      </c>
      <c r="AG110" s="241">
        <v>35</v>
      </c>
      <c r="AH110" s="241">
        <v>33</v>
      </c>
      <c r="AI110" s="241">
        <v>35</v>
      </c>
      <c r="AJ110" s="241">
        <v>31</v>
      </c>
      <c r="AK110" s="241">
        <v>35</v>
      </c>
      <c r="AL110" s="242">
        <v>9.9000000000000005E-2</v>
      </c>
      <c r="AM110" s="277">
        <v>4235</v>
      </c>
      <c r="AN110" s="242">
        <v>5.8000000000000003E-2</v>
      </c>
      <c r="AO110" s="242">
        <v>0.39</v>
      </c>
      <c r="AP110" s="241" t="s">
        <v>491</v>
      </c>
      <c r="AQ110" s="241" t="s">
        <v>460</v>
      </c>
      <c r="AR110" s="241" t="s">
        <v>471</v>
      </c>
      <c r="AS110" s="247">
        <v>44501</v>
      </c>
      <c r="AT110" s="195"/>
      <c r="AU110" s="195"/>
      <c r="AV110" s="195"/>
      <c r="AW110" s="247">
        <v>44198</v>
      </c>
      <c r="AX110" s="242">
        <v>0.30399999999999999</v>
      </c>
      <c r="AY110" s="241">
        <v>100</v>
      </c>
      <c r="AZ110" s="195"/>
      <c r="BA110" s="241">
        <v>7</v>
      </c>
      <c r="BB110" s="195"/>
      <c r="BC110" s="195"/>
      <c r="BD110" s="265"/>
      <c r="BE110" s="266" t="s">
        <v>126</v>
      </c>
      <c r="BF110" s="267" t="s">
        <v>126</v>
      </c>
      <c r="BG110" s="267" t="s">
        <v>126</v>
      </c>
      <c r="BH110" s="268" t="s">
        <v>126</v>
      </c>
      <c r="BI110" s="252"/>
      <c r="BJ110" s="253" t="s">
        <v>166</v>
      </c>
      <c r="BK110" s="243">
        <v>1701</v>
      </c>
      <c r="BL110" s="255">
        <v>0.97</v>
      </c>
      <c r="BM110" s="255">
        <v>0.97</v>
      </c>
      <c r="BN110" s="255">
        <v>1</v>
      </c>
      <c r="BO110" s="256">
        <v>0.94</v>
      </c>
    </row>
    <row r="111" spans="1:67" ht="18.75" customHeight="1">
      <c r="A111" s="228" t="s">
        <v>1003</v>
      </c>
      <c r="B111" s="229" t="s">
        <v>1004</v>
      </c>
      <c r="C111" s="229" t="s">
        <v>1005</v>
      </c>
      <c r="D111" s="230" t="s">
        <v>665</v>
      </c>
      <c r="E111" s="231" t="s">
        <v>448</v>
      </c>
      <c r="F111" s="276" t="s">
        <v>487</v>
      </c>
      <c r="G111" s="233" t="s">
        <v>555</v>
      </c>
      <c r="H111" s="259" t="s">
        <v>451</v>
      </c>
      <c r="I111" s="260">
        <v>65</v>
      </c>
      <c r="J111" s="260" t="s">
        <v>451</v>
      </c>
      <c r="K111" s="261" t="s">
        <v>451</v>
      </c>
      <c r="L111" s="262">
        <v>1436</v>
      </c>
      <c r="M111" s="238">
        <v>1</v>
      </c>
      <c r="N111" s="229">
        <v>88</v>
      </c>
      <c r="O111" s="229">
        <v>21</v>
      </c>
      <c r="P111" s="239">
        <v>6.0999999999999999E-2</v>
      </c>
      <c r="Q111" s="229">
        <v>85</v>
      </c>
      <c r="R111" s="240">
        <v>66200</v>
      </c>
      <c r="S111" s="241" t="s">
        <v>452</v>
      </c>
      <c r="T111" s="242">
        <v>0.96599999999999997</v>
      </c>
      <c r="U111" s="243">
        <v>29892</v>
      </c>
      <c r="V111" s="244">
        <v>0.45</v>
      </c>
      <c r="W111" s="243">
        <v>36308</v>
      </c>
      <c r="X111" s="241" t="s">
        <v>698</v>
      </c>
      <c r="Y111" s="241" t="s">
        <v>490</v>
      </c>
      <c r="Z111" s="263"/>
      <c r="AA111" s="286" t="s">
        <v>456</v>
      </c>
      <c r="AB111" s="241">
        <v>600</v>
      </c>
      <c r="AC111" s="241">
        <v>690</v>
      </c>
      <c r="AD111" s="241">
        <v>580</v>
      </c>
      <c r="AE111" s="241">
        <v>690</v>
      </c>
      <c r="AF111" s="241">
        <v>26</v>
      </c>
      <c r="AG111" s="241">
        <v>30</v>
      </c>
      <c r="AH111" s="241">
        <v>25</v>
      </c>
      <c r="AI111" s="241">
        <v>33</v>
      </c>
      <c r="AJ111" s="241">
        <v>25</v>
      </c>
      <c r="AK111" s="241">
        <v>30</v>
      </c>
      <c r="AL111" s="242">
        <v>0.73399999999999999</v>
      </c>
      <c r="AM111" s="195"/>
      <c r="AN111" s="195"/>
      <c r="AO111" s="195"/>
      <c r="AP111" s="241" t="s">
        <v>471</v>
      </c>
      <c r="AQ111" s="241" t="s">
        <v>460</v>
      </c>
      <c r="AR111" s="241" t="s">
        <v>471</v>
      </c>
      <c r="AS111" s="247">
        <v>44501</v>
      </c>
      <c r="AT111" s="247">
        <v>44228</v>
      </c>
      <c r="AU111" s="247">
        <v>44501</v>
      </c>
      <c r="AV111" s="247">
        <v>44501</v>
      </c>
      <c r="AW111" s="247">
        <v>44211</v>
      </c>
      <c r="AX111" s="242">
        <v>0.75</v>
      </c>
      <c r="AY111" s="241">
        <v>84</v>
      </c>
      <c r="AZ111" s="195"/>
      <c r="BA111" s="241">
        <v>7</v>
      </c>
      <c r="BB111" s="195"/>
      <c r="BC111" s="241" t="s">
        <v>1006</v>
      </c>
      <c r="BD111" s="265"/>
      <c r="BE111" s="266" t="s">
        <v>126</v>
      </c>
      <c r="BF111" s="267" t="s">
        <v>126</v>
      </c>
      <c r="BG111" s="267" t="s">
        <v>126</v>
      </c>
      <c r="BH111" s="268" t="s">
        <v>126</v>
      </c>
      <c r="BI111" s="252"/>
      <c r="BJ111" s="195"/>
      <c r="BK111" s="195"/>
      <c r="BL111" s="255">
        <v>0.89</v>
      </c>
      <c r="BM111" s="255">
        <v>0.9</v>
      </c>
      <c r="BN111" s="255">
        <v>0.85</v>
      </c>
      <c r="BO111" s="256">
        <v>0.86</v>
      </c>
    </row>
    <row r="112" spans="1:67" ht="18.75" customHeight="1">
      <c r="A112" s="228" t="s">
        <v>1007</v>
      </c>
      <c r="B112" s="229" t="s">
        <v>1008</v>
      </c>
      <c r="C112" s="229" t="s">
        <v>1009</v>
      </c>
      <c r="D112" s="230" t="s">
        <v>1010</v>
      </c>
      <c r="E112" s="281" t="s">
        <v>507</v>
      </c>
      <c r="F112" s="271" t="s">
        <v>477</v>
      </c>
      <c r="G112" s="258"/>
      <c r="H112" s="259">
        <v>147</v>
      </c>
      <c r="I112" s="260" t="s">
        <v>451</v>
      </c>
      <c r="J112" s="260" t="s">
        <v>451</v>
      </c>
      <c r="K112" s="261">
        <v>108</v>
      </c>
      <c r="L112" s="262">
        <v>18488</v>
      </c>
      <c r="M112" s="238">
        <v>0.81</v>
      </c>
      <c r="N112" s="229">
        <v>961</v>
      </c>
      <c r="O112" s="272"/>
      <c r="P112" s="239">
        <v>5.1999999999999998E-2</v>
      </c>
      <c r="Q112" s="272"/>
      <c r="R112" s="240">
        <v>44900</v>
      </c>
      <c r="S112" s="241" t="s">
        <v>515</v>
      </c>
      <c r="T112" s="195"/>
      <c r="U112" s="195"/>
      <c r="V112" s="195"/>
      <c r="W112" s="243">
        <v>44900</v>
      </c>
      <c r="X112" s="195"/>
      <c r="Y112" s="241" t="s">
        <v>490</v>
      </c>
      <c r="Z112" s="263"/>
      <c r="AA112" s="264"/>
      <c r="AB112" s="195"/>
      <c r="AC112" s="195"/>
      <c r="AD112" s="195"/>
      <c r="AE112" s="195"/>
      <c r="AF112" s="241">
        <v>22</v>
      </c>
      <c r="AG112" s="241">
        <v>28</v>
      </c>
      <c r="AH112" s="241">
        <v>21</v>
      </c>
      <c r="AI112" s="241">
        <v>28</v>
      </c>
      <c r="AJ112" s="241">
        <v>21</v>
      </c>
      <c r="AK112" s="241">
        <v>27</v>
      </c>
      <c r="AL112" s="242">
        <v>0.94599999999999995</v>
      </c>
      <c r="AM112" s="195"/>
      <c r="AN112" s="195"/>
      <c r="AO112" s="195"/>
      <c r="AP112" s="241" t="s">
        <v>510</v>
      </c>
      <c r="AQ112" s="241" t="s">
        <v>460</v>
      </c>
      <c r="AR112" s="241" t="s">
        <v>471</v>
      </c>
      <c r="AS112" s="195"/>
      <c r="AT112" s="195"/>
      <c r="AU112" s="195"/>
      <c r="AV112" s="195"/>
      <c r="AW112" s="241" t="s">
        <v>501</v>
      </c>
      <c r="AX112" s="195"/>
      <c r="AY112" s="241">
        <v>79</v>
      </c>
      <c r="AZ112" s="195"/>
      <c r="BA112" s="195"/>
      <c r="BB112" s="195"/>
      <c r="BC112" s="195"/>
      <c r="BD112" s="265"/>
      <c r="BE112" s="266" t="s">
        <v>126</v>
      </c>
      <c r="BF112" s="278" t="s">
        <v>166</v>
      </c>
      <c r="BG112" s="267" t="s">
        <v>126</v>
      </c>
      <c r="BH112" s="268" t="s">
        <v>126</v>
      </c>
      <c r="BI112" s="252"/>
      <c r="BJ112" s="195"/>
      <c r="BK112" s="195"/>
      <c r="BL112" s="270"/>
      <c r="BM112" s="255">
        <v>0.84</v>
      </c>
      <c r="BN112" s="270"/>
      <c r="BO112" s="256">
        <v>0.63</v>
      </c>
    </row>
    <row r="113" spans="1:67" ht="18.75" customHeight="1">
      <c r="A113" s="228" t="s">
        <v>1011</v>
      </c>
      <c r="B113" s="229" t="s">
        <v>1012</v>
      </c>
      <c r="C113" s="229" t="s">
        <v>1013</v>
      </c>
      <c r="D113" s="230" t="s">
        <v>447</v>
      </c>
      <c r="E113" s="281" t="s">
        <v>507</v>
      </c>
      <c r="F113" s="257" t="s">
        <v>467</v>
      </c>
      <c r="G113" s="258"/>
      <c r="H113" s="259" t="s">
        <v>468</v>
      </c>
      <c r="I113" s="260" t="s">
        <v>451</v>
      </c>
      <c r="J113" s="260">
        <v>100</v>
      </c>
      <c r="K113" s="261">
        <v>147</v>
      </c>
      <c r="L113" s="262">
        <v>32945</v>
      </c>
      <c r="M113" s="238">
        <v>0.92</v>
      </c>
      <c r="N113" s="229">
        <v>583</v>
      </c>
      <c r="O113" s="229">
        <v>87</v>
      </c>
      <c r="P113" s="239">
        <v>1.7999999999999999E-2</v>
      </c>
      <c r="Q113" s="229">
        <v>30</v>
      </c>
      <c r="R113" s="240">
        <v>38800</v>
      </c>
      <c r="S113" s="241" t="s">
        <v>497</v>
      </c>
      <c r="T113" s="242">
        <v>5.0999999999999997E-2</v>
      </c>
      <c r="U113" s="243">
        <v>1236</v>
      </c>
      <c r="V113" s="244">
        <v>0.03</v>
      </c>
      <c r="W113" s="243">
        <v>37564</v>
      </c>
      <c r="X113" s="241" t="s">
        <v>1014</v>
      </c>
      <c r="Y113" s="241" t="s">
        <v>462</v>
      </c>
      <c r="Z113" s="263"/>
      <c r="AA113" s="246" t="s">
        <v>456</v>
      </c>
      <c r="AB113" s="241">
        <v>550</v>
      </c>
      <c r="AC113" s="241">
        <v>630</v>
      </c>
      <c r="AD113" s="241">
        <v>530</v>
      </c>
      <c r="AE113" s="241">
        <v>610</v>
      </c>
      <c r="AF113" s="241">
        <v>21</v>
      </c>
      <c r="AG113" s="241">
        <v>26</v>
      </c>
      <c r="AH113" s="241">
        <v>21</v>
      </c>
      <c r="AI113" s="241">
        <v>25</v>
      </c>
      <c r="AJ113" s="241">
        <v>20</v>
      </c>
      <c r="AK113" s="241">
        <v>26</v>
      </c>
      <c r="AL113" s="242">
        <v>0.60599999999999998</v>
      </c>
      <c r="AM113" s="241">
        <v>238</v>
      </c>
      <c r="AN113" s="242">
        <v>0.441</v>
      </c>
      <c r="AO113" s="242">
        <v>0.495</v>
      </c>
      <c r="AP113" s="241" t="s">
        <v>491</v>
      </c>
      <c r="AQ113" s="241" t="s">
        <v>460</v>
      </c>
      <c r="AR113" s="241" t="s">
        <v>472</v>
      </c>
      <c r="AS113" s="195"/>
      <c r="AT113" s="195"/>
      <c r="AU113" s="195"/>
      <c r="AV113" s="247">
        <v>44501</v>
      </c>
      <c r="AW113" s="247">
        <v>44287</v>
      </c>
      <c r="AX113" s="195"/>
      <c r="AY113" s="241">
        <v>79</v>
      </c>
      <c r="AZ113" s="195"/>
      <c r="BA113" s="241">
        <v>6.5</v>
      </c>
      <c r="BB113" s="195"/>
      <c r="BC113" s="195"/>
      <c r="BD113" s="265"/>
      <c r="BE113" s="279" t="s">
        <v>166</v>
      </c>
      <c r="BF113" s="278" t="s">
        <v>166</v>
      </c>
      <c r="BG113" s="278" t="s">
        <v>166</v>
      </c>
      <c r="BH113" s="280" t="s">
        <v>166</v>
      </c>
      <c r="BI113" s="252"/>
      <c r="BJ113" s="195"/>
      <c r="BK113" s="195"/>
      <c r="BL113" s="255">
        <v>0.84</v>
      </c>
      <c r="BM113" s="255">
        <v>0.78</v>
      </c>
      <c r="BN113" s="255">
        <v>0.45</v>
      </c>
      <c r="BO113" s="256">
        <v>0.42</v>
      </c>
    </row>
    <row r="114" spans="1:67" ht="18.75" customHeight="1">
      <c r="A114" s="228" t="s">
        <v>1015</v>
      </c>
      <c r="B114" s="229" t="s">
        <v>1016</v>
      </c>
      <c r="C114" s="229" t="s">
        <v>1017</v>
      </c>
      <c r="D114" s="230" t="s">
        <v>683</v>
      </c>
      <c r="E114" s="231" t="s">
        <v>448</v>
      </c>
      <c r="F114" s="276" t="s">
        <v>487</v>
      </c>
      <c r="G114" s="258"/>
      <c r="H114" s="259" t="s">
        <v>451</v>
      </c>
      <c r="I114" s="260">
        <v>30</v>
      </c>
      <c r="J114" s="260" t="s">
        <v>451</v>
      </c>
      <c r="K114" s="261" t="s">
        <v>451</v>
      </c>
      <c r="L114" s="262">
        <v>1677</v>
      </c>
      <c r="M114" s="238">
        <v>1</v>
      </c>
      <c r="N114" s="229">
        <v>94</v>
      </c>
      <c r="O114" s="229">
        <v>43</v>
      </c>
      <c r="P114" s="239">
        <v>5.6000000000000001E-2</v>
      </c>
      <c r="Q114" s="229">
        <v>57</v>
      </c>
      <c r="R114" s="240">
        <v>75800</v>
      </c>
      <c r="S114" s="241" t="s">
        <v>452</v>
      </c>
      <c r="T114" s="242">
        <v>0.60599999999999998</v>
      </c>
      <c r="U114" s="243">
        <v>53770</v>
      </c>
      <c r="V114" s="244">
        <v>0.71</v>
      </c>
      <c r="W114" s="243">
        <v>22030</v>
      </c>
      <c r="X114" s="241" t="s">
        <v>528</v>
      </c>
      <c r="Y114" s="243">
        <v>25000</v>
      </c>
      <c r="Z114" s="245" t="s">
        <v>1018</v>
      </c>
      <c r="AA114" s="286" t="s">
        <v>456</v>
      </c>
      <c r="AB114" s="241">
        <v>640</v>
      </c>
      <c r="AC114" s="241">
        <v>730</v>
      </c>
      <c r="AD114" s="241">
        <v>623</v>
      </c>
      <c r="AE114" s="241">
        <v>730</v>
      </c>
      <c r="AF114" s="241">
        <v>29</v>
      </c>
      <c r="AG114" s="241">
        <v>33</v>
      </c>
      <c r="AH114" s="241">
        <v>29</v>
      </c>
      <c r="AI114" s="241">
        <v>35</v>
      </c>
      <c r="AJ114" s="241">
        <v>26</v>
      </c>
      <c r="AK114" s="241">
        <v>31</v>
      </c>
      <c r="AL114" s="242">
        <v>0.33800000000000002</v>
      </c>
      <c r="AM114" s="277">
        <v>1161</v>
      </c>
      <c r="AN114" s="242">
        <v>0.128</v>
      </c>
      <c r="AO114" s="242">
        <v>0.24199999999999999</v>
      </c>
      <c r="AP114" s="241" t="s">
        <v>491</v>
      </c>
      <c r="AQ114" s="241" t="s">
        <v>460</v>
      </c>
      <c r="AR114" s="241" t="s">
        <v>472</v>
      </c>
      <c r="AS114" s="247">
        <v>44515</v>
      </c>
      <c r="AT114" s="247">
        <v>44211</v>
      </c>
      <c r="AU114" s="195"/>
      <c r="AV114" s="247">
        <v>44211</v>
      </c>
      <c r="AW114" s="247">
        <v>44211</v>
      </c>
      <c r="AX114" s="242">
        <v>0.66400000000000003</v>
      </c>
      <c r="AY114" s="241">
        <v>100</v>
      </c>
      <c r="AZ114" s="195"/>
      <c r="BA114" s="241">
        <v>7</v>
      </c>
      <c r="BB114" s="195"/>
      <c r="BC114" s="195"/>
      <c r="BD114" s="265"/>
      <c r="BE114" s="266" t="s">
        <v>126</v>
      </c>
      <c r="BF114" s="267" t="s">
        <v>126</v>
      </c>
      <c r="BG114" s="267" t="s">
        <v>126</v>
      </c>
      <c r="BH114" s="268" t="s">
        <v>126</v>
      </c>
      <c r="BI114" s="252"/>
      <c r="BJ114" s="195"/>
      <c r="BK114" s="195"/>
      <c r="BL114" s="255">
        <v>0.93</v>
      </c>
      <c r="BM114" s="255">
        <v>0.93</v>
      </c>
      <c r="BN114" s="255">
        <v>1</v>
      </c>
      <c r="BO114" s="256">
        <v>0.91</v>
      </c>
    </row>
    <row r="115" spans="1:67" ht="18.75" customHeight="1">
      <c r="A115" s="228" t="s">
        <v>1019</v>
      </c>
      <c r="B115" s="229" t="s">
        <v>1020</v>
      </c>
      <c r="C115" s="229" t="s">
        <v>1021</v>
      </c>
      <c r="D115" s="230" t="s">
        <v>665</v>
      </c>
      <c r="E115" s="231" t="s">
        <v>448</v>
      </c>
      <c r="F115" s="257" t="s">
        <v>467</v>
      </c>
      <c r="G115" s="258"/>
      <c r="H115" s="259" t="s">
        <v>451</v>
      </c>
      <c r="I115" s="260" t="s">
        <v>451</v>
      </c>
      <c r="J115" s="260" t="s">
        <v>451</v>
      </c>
      <c r="K115" s="261" t="s">
        <v>451</v>
      </c>
      <c r="L115" s="262">
        <v>1889</v>
      </c>
      <c r="M115" s="238">
        <v>0.82</v>
      </c>
      <c r="N115" s="229">
        <v>77</v>
      </c>
      <c r="O115" s="229">
        <v>16</v>
      </c>
      <c r="P115" s="239">
        <v>4.1000000000000002E-2</v>
      </c>
      <c r="Q115" s="229">
        <v>48</v>
      </c>
      <c r="R115" s="240">
        <v>60500</v>
      </c>
      <c r="S115" s="241" t="s">
        <v>497</v>
      </c>
      <c r="T115" s="242">
        <v>0.623</v>
      </c>
      <c r="U115" s="243">
        <v>17554</v>
      </c>
      <c r="V115" s="244">
        <v>0.28999999999999998</v>
      </c>
      <c r="W115" s="243">
        <v>42946</v>
      </c>
      <c r="X115" s="241" t="s">
        <v>920</v>
      </c>
      <c r="Y115" s="241" t="s">
        <v>1022</v>
      </c>
      <c r="Z115" s="245" t="s">
        <v>1022</v>
      </c>
      <c r="AA115" s="286" t="s">
        <v>456</v>
      </c>
      <c r="AB115" s="241">
        <v>580</v>
      </c>
      <c r="AC115" s="241">
        <v>660</v>
      </c>
      <c r="AD115" s="241">
        <v>610</v>
      </c>
      <c r="AE115" s="241">
        <v>690</v>
      </c>
      <c r="AF115" s="241">
        <v>24</v>
      </c>
      <c r="AG115" s="241">
        <v>29</v>
      </c>
      <c r="AH115" s="241">
        <v>23</v>
      </c>
      <c r="AI115" s="241">
        <v>29</v>
      </c>
      <c r="AJ115" s="241">
        <v>26</v>
      </c>
      <c r="AK115" s="241">
        <v>30</v>
      </c>
      <c r="AL115" s="242">
        <v>0.70299999999999996</v>
      </c>
      <c r="AM115" s="241">
        <v>187</v>
      </c>
      <c r="AN115" s="242">
        <v>0.22500000000000001</v>
      </c>
      <c r="AO115" s="242">
        <v>0.35699999999999998</v>
      </c>
      <c r="AP115" s="241" t="s">
        <v>491</v>
      </c>
      <c r="AQ115" s="241" t="s">
        <v>460</v>
      </c>
      <c r="AR115" s="241" t="s">
        <v>471</v>
      </c>
      <c r="AS115" s="195"/>
      <c r="AT115" s="195"/>
      <c r="AU115" s="247">
        <v>44515</v>
      </c>
      <c r="AV115" s="195"/>
      <c r="AW115" s="241" t="s">
        <v>501</v>
      </c>
      <c r="AX115" s="195"/>
      <c r="AY115" s="241">
        <v>79</v>
      </c>
      <c r="AZ115" s="241" t="s">
        <v>906</v>
      </c>
      <c r="BA115" s="241">
        <v>6</v>
      </c>
      <c r="BB115" s="195"/>
      <c r="BC115" s="241" t="s">
        <v>1023</v>
      </c>
      <c r="BD115" s="248" t="s">
        <v>1024</v>
      </c>
      <c r="BE115" s="279" t="s">
        <v>166</v>
      </c>
      <c r="BF115" s="278" t="s">
        <v>166</v>
      </c>
      <c r="BG115" s="278" t="s">
        <v>166</v>
      </c>
      <c r="BH115" s="280" t="s">
        <v>166</v>
      </c>
      <c r="BI115" s="252"/>
      <c r="BJ115" s="195"/>
      <c r="BK115" s="195"/>
      <c r="BL115" s="255">
        <v>0.84</v>
      </c>
      <c r="BM115" s="255">
        <v>0.93</v>
      </c>
      <c r="BN115" s="255">
        <v>0.5</v>
      </c>
      <c r="BO115" s="256">
        <v>0.62</v>
      </c>
    </row>
    <row r="116" spans="1:67" ht="18.75" customHeight="1">
      <c r="A116" s="228" t="s">
        <v>1025</v>
      </c>
      <c r="B116" s="229" t="s">
        <v>1026</v>
      </c>
      <c r="C116" s="229" t="s">
        <v>1027</v>
      </c>
      <c r="D116" s="230" t="s">
        <v>808</v>
      </c>
      <c r="E116" s="231" t="s">
        <v>448</v>
      </c>
      <c r="F116" s="276" t="s">
        <v>487</v>
      </c>
      <c r="G116" s="258"/>
      <c r="H116" s="259" t="s">
        <v>451</v>
      </c>
      <c r="I116" s="260">
        <v>68</v>
      </c>
      <c r="J116" s="260" t="s">
        <v>451</v>
      </c>
      <c r="K116" s="261" t="s">
        <v>451</v>
      </c>
      <c r="L116" s="262">
        <v>1356</v>
      </c>
      <c r="M116" s="238">
        <v>1</v>
      </c>
      <c r="N116" s="229">
        <v>226</v>
      </c>
      <c r="O116" s="229">
        <v>46</v>
      </c>
      <c r="P116" s="239">
        <v>0.16700000000000001</v>
      </c>
      <c r="Q116" s="229">
        <v>217</v>
      </c>
      <c r="R116" s="240">
        <v>64700</v>
      </c>
      <c r="S116" s="241" t="s">
        <v>452</v>
      </c>
      <c r="T116" s="242">
        <v>0.96</v>
      </c>
      <c r="U116" s="243">
        <v>29659</v>
      </c>
      <c r="V116" s="244">
        <v>0.46</v>
      </c>
      <c r="W116" s="243">
        <v>35041</v>
      </c>
      <c r="X116" s="241" t="s">
        <v>621</v>
      </c>
      <c r="Y116" s="241" t="s">
        <v>1028</v>
      </c>
      <c r="Z116" s="263"/>
      <c r="AA116" s="286" t="s">
        <v>456</v>
      </c>
      <c r="AB116" s="241">
        <v>560</v>
      </c>
      <c r="AC116" s="241">
        <v>670</v>
      </c>
      <c r="AD116" s="241">
        <v>580</v>
      </c>
      <c r="AE116" s="241">
        <v>695</v>
      </c>
      <c r="AF116" s="241">
        <v>23</v>
      </c>
      <c r="AG116" s="241">
        <v>30</v>
      </c>
      <c r="AH116" s="241">
        <v>23</v>
      </c>
      <c r="AI116" s="241">
        <v>31</v>
      </c>
      <c r="AJ116" s="241">
        <v>22</v>
      </c>
      <c r="AK116" s="241">
        <v>28</v>
      </c>
      <c r="AL116" s="242">
        <v>0.71499999999999997</v>
      </c>
      <c r="AM116" s="241">
        <v>618</v>
      </c>
      <c r="AN116" s="242">
        <v>0.497</v>
      </c>
      <c r="AO116" s="242">
        <v>0.21199999999999999</v>
      </c>
      <c r="AP116" s="241" t="s">
        <v>492</v>
      </c>
      <c r="AQ116" s="241" t="s">
        <v>460</v>
      </c>
      <c r="AR116" s="241" t="s">
        <v>472</v>
      </c>
      <c r="AS116" s="247">
        <v>44501</v>
      </c>
      <c r="AT116" s="195"/>
      <c r="AU116" s="247">
        <v>44531</v>
      </c>
      <c r="AV116" s="247">
        <v>44211</v>
      </c>
      <c r="AW116" s="241" t="s">
        <v>501</v>
      </c>
      <c r="AX116" s="242">
        <v>0.54</v>
      </c>
      <c r="AY116" s="195"/>
      <c r="AZ116" s="241" t="s">
        <v>1029</v>
      </c>
      <c r="BA116" s="195"/>
      <c r="BB116" s="195"/>
      <c r="BC116" s="195"/>
      <c r="BD116" s="265"/>
      <c r="BE116" s="266" t="s">
        <v>126</v>
      </c>
      <c r="BF116" s="278" t="s">
        <v>166</v>
      </c>
      <c r="BG116" s="267" t="s">
        <v>126</v>
      </c>
      <c r="BH116" s="280" t="s">
        <v>166</v>
      </c>
      <c r="BI116" s="252"/>
      <c r="BJ116" s="253" t="s">
        <v>166</v>
      </c>
      <c r="BK116" s="243">
        <v>878</v>
      </c>
      <c r="BL116" s="255">
        <v>0.92</v>
      </c>
      <c r="BM116" s="255">
        <v>0.87</v>
      </c>
      <c r="BN116" s="255">
        <v>0.77</v>
      </c>
      <c r="BO116" s="256">
        <v>0.76</v>
      </c>
    </row>
    <row r="117" spans="1:67" ht="18.75" customHeight="1">
      <c r="A117" s="228" t="s">
        <v>1030</v>
      </c>
      <c r="B117" s="229" t="s">
        <v>1031</v>
      </c>
      <c r="C117" s="229" t="s">
        <v>1032</v>
      </c>
      <c r="D117" s="230" t="s">
        <v>496</v>
      </c>
      <c r="E117" s="231" t="s">
        <v>448</v>
      </c>
      <c r="F117" s="276" t="s">
        <v>487</v>
      </c>
      <c r="G117" s="233" t="s">
        <v>450</v>
      </c>
      <c r="H117" s="259" t="s">
        <v>451</v>
      </c>
      <c r="I117" s="260">
        <v>36</v>
      </c>
      <c r="J117" s="260">
        <v>11</v>
      </c>
      <c r="K117" s="261" t="s">
        <v>451</v>
      </c>
      <c r="L117" s="262">
        <v>2594</v>
      </c>
      <c r="M117" s="238">
        <v>1</v>
      </c>
      <c r="N117" s="229">
        <v>260</v>
      </c>
      <c r="O117" s="229">
        <v>61</v>
      </c>
      <c r="P117" s="239">
        <v>0.1</v>
      </c>
      <c r="Q117" s="229">
        <v>126</v>
      </c>
      <c r="R117" s="240">
        <v>76600</v>
      </c>
      <c r="S117" s="241" t="s">
        <v>452</v>
      </c>
      <c r="T117" s="242">
        <v>0.48499999999999999</v>
      </c>
      <c r="U117" s="243">
        <v>53001</v>
      </c>
      <c r="V117" s="244">
        <v>0.69</v>
      </c>
      <c r="W117" s="243">
        <v>23599</v>
      </c>
      <c r="X117" s="241" t="s">
        <v>1033</v>
      </c>
      <c r="Y117" s="241" t="s">
        <v>1034</v>
      </c>
      <c r="Z117" s="245" t="s">
        <v>1035</v>
      </c>
      <c r="AA117" s="286" t="s">
        <v>456</v>
      </c>
      <c r="AB117" s="241">
        <v>630</v>
      </c>
      <c r="AC117" s="241">
        <v>710</v>
      </c>
      <c r="AD117" s="241">
        <v>630</v>
      </c>
      <c r="AE117" s="241">
        <v>730</v>
      </c>
      <c r="AF117" s="241">
        <v>28</v>
      </c>
      <c r="AG117" s="241">
        <v>31</v>
      </c>
      <c r="AH117" s="241">
        <v>28</v>
      </c>
      <c r="AI117" s="241">
        <v>33</v>
      </c>
      <c r="AJ117" s="241">
        <v>27</v>
      </c>
      <c r="AK117" s="241">
        <v>32</v>
      </c>
      <c r="AL117" s="242">
        <v>0.308</v>
      </c>
      <c r="AM117" s="195"/>
      <c r="AN117" s="195"/>
      <c r="AO117" s="195"/>
      <c r="AP117" s="241" t="s">
        <v>491</v>
      </c>
      <c r="AQ117" s="241" t="s">
        <v>460</v>
      </c>
      <c r="AR117" s="241" t="s">
        <v>492</v>
      </c>
      <c r="AS117" s="247">
        <v>44515</v>
      </c>
      <c r="AT117" s="247">
        <v>44228</v>
      </c>
      <c r="AU117" s="195"/>
      <c r="AV117" s="195"/>
      <c r="AW117" s="247">
        <v>44211</v>
      </c>
      <c r="AX117" s="242">
        <v>0.46100000000000002</v>
      </c>
      <c r="AY117" s="241">
        <v>95</v>
      </c>
      <c r="AZ117" s="195"/>
      <c r="BA117" s="241">
        <v>7</v>
      </c>
      <c r="BB117" s="195"/>
      <c r="BC117" s="195"/>
      <c r="BD117" s="265"/>
      <c r="BE117" s="266" t="s">
        <v>126</v>
      </c>
      <c r="BF117" s="267" t="s">
        <v>126</v>
      </c>
      <c r="BG117" s="267" t="s">
        <v>126</v>
      </c>
      <c r="BH117" s="268" t="s">
        <v>126</v>
      </c>
      <c r="BI117" s="269" t="s">
        <v>166</v>
      </c>
      <c r="BJ117" s="195"/>
      <c r="BK117" s="195"/>
      <c r="BL117" s="270"/>
      <c r="BM117" s="255">
        <v>0.95</v>
      </c>
      <c r="BN117" s="270"/>
      <c r="BO117" s="256">
        <v>0.9</v>
      </c>
    </row>
    <row r="118" spans="1:67" ht="18.75" customHeight="1">
      <c r="A118" s="228" t="s">
        <v>1036</v>
      </c>
      <c r="B118" s="229" t="s">
        <v>1037</v>
      </c>
      <c r="C118" s="229" t="s">
        <v>1038</v>
      </c>
      <c r="D118" s="230" t="s">
        <v>560</v>
      </c>
      <c r="E118" s="231" t="s">
        <v>448</v>
      </c>
      <c r="F118" s="276" t="s">
        <v>487</v>
      </c>
      <c r="G118" s="258"/>
      <c r="H118" s="259" t="s">
        <v>451</v>
      </c>
      <c r="I118" s="260">
        <v>56</v>
      </c>
      <c r="J118" s="260" t="s">
        <v>451</v>
      </c>
      <c r="K118" s="261" t="s">
        <v>451</v>
      </c>
      <c r="L118" s="262">
        <v>1473</v>
      </c>
      <c r="M118" s="238">
        <v>1</v>
      </c>
      <c r="N118" s="229">
        <v>169</v>
      </c>
      <c r="O118" s="229">
        <v>27</v>
      </c>
      <c r="P118" s="239">
        <v>0.115</v>
      </c>
      <c r="Q118" s="229">
        <v>164</v>
      </c>
      <c r="R118" s="240">
        <v>66100</v>
      </c>
      <c r="S118" s="241" t="s">
        <v>452</v>
      </c>
      <c r="T118" s="242">
        <v>0.97</v>
      </c>
      <c r="U118" s="243">
        <v>27435</v>
      </c>
      <c r="V118" s="244">
        <v>0.42</v>
      </c>
      <c r="W118" s="243">
        <v>38665</v>
      </c>
      <c r="X118" s="241" t="s">
        <v>565</v>
      </c>
      <c r="Y118" s="241" t="s">
        <v>1039</v>
      </c>
      <c r="Z118" s="245" t="s">
        <v>1040</v>
      </c>
      <c r="AA118" s="286" t="s">
        <v>456</v>
      </c>
      <c r="AB118" s="241">
        <v>620</v>
      </c>
      <c r="AC118" s="241">
        <v>730</v>
      </c>
      <c r="AD118" s="241">
        <v>600</v>
      </c>
      <c r="AE118" s="241">
        <v>730</v>
      </c>
      <c r="AF118" s="241">
        <v>25</v>
      </c>
      <c r="AG118" s="241">
        <v>32</v>
      </c>
      <c r="AH118" s="241">
        <v>26</v>
      </c>
      <c r="AI118" s="241">
        <v>34</v>
      </c>
      <c r="AJ118" s="241">
        <v>25</v>
      </c>
      <c r="AK118" s="241">
        <v>30</v>
      </c>
      <c r="AL118" s="242">
        <v>0.61399999999999999</v>
      </c>
      <c r="AM118" s="241">
        <v>743</v>
      </c>
      <c r="AN118" s="242">
        <v>0.28699999999999998</v>
      </c>
      <c r="AO118" s="242">
        <v>0.155</v>
      </c>
      <c r="AP118" s="241" t="s">
        <v>471</v>
      </c>
      <c r="AQ118" s="241" t="s">
        <v>460</v>
      </c>
      <c r="AR118" s="241" t="s">
        <v>471</v>
      </c>
      <c r="AS118" s="247">
        <v>44500</v>
      </c>
      <c r="AT118" s="195"/>
      <c r="AU118" s="247">
        <v>44501</v>
      </c>
      <c r="AV118" s="195"/>
      <c r="AW118" s="247">
        <v>44211</v>
      </c>
      <c r="AX118" s="195"/>
      <c r="AY118" s="241">
        <v>80</v>
      </c>
      <c r="AZ118" s="241" t="s">
        <v>693</v>
      </c>
      <c r="BA118" s="241">
        <v>6.5</v>
      </c>
      <c r="BB118" s="195"/>
      <c r="BC118" s="241" t="s">
        <v>1041</v>
      </c>
      <c r="BD118" s="248" t="s">
        <v>1042</v>
      </c>
      <c r="BE118" s="266" t="s">
        <v>126</v>
      </c>
      <c r="BF118" s="278" t="s">
        <v>166</v>
      </c>
      <c r="BG118" s="267" t="s">
        <v>126</v>
      </c>
      <c r="BH118" s="280" t="s">
        <v>166</v>
      </c>
      <c r="BI118" s="252"/>
      <c r="BJ118" s="253" t="s">
        <v>166</v>
      </c>
      <c r="BK118" s="243">
        <v>1500</v>
      </c>
      <c r="BL118" s="255">
        <v>0.98</v>
      </c>
      <c r="BM118" s="255">
        <v>0.88</v>
      </c>
      <c r="BN118" s="255">
        <v>0.89</v>
      </c>
      <c r="BO118" s="256">
        <v>0.8</v>
      </c>
    </row>
    <row r="119" spans="1:67" ht="18.75" customHeight="1">
      <c r="A119" s="228" t="s">
        <v>1043</v>
      </c>
      <c r="B119" s="229" t="s">
        <v>1044</v>
      </c>
      <c r="C119" s="229" t="s">
        <v>1045</v>
      </c>
      <c r="D119" s="230" t="s">
        <v>496</v>
      </c>
      <c r="E119" s="231" t="s">
        <v>448</v>
      </c>
      <c r="F119" s="271" t="s">
        <v>477</v>
      </c>
      <c r="G119" s="258"/>
      <c r="H119" s="259">
        <v>53</v>
      </c>
      <c r="I119" s="260" t="s">
        <v>451</v>
      </c>
      <c r="J119" s="260">
        <v>48</v>
      </c>
      <c r="K119" s="261">
        <v>87</v>
      </c>
      <c r="L119" s="262">
        <v>5075</v>
      </c>
      <c r="M119" s="238">
        <v>0.72</v>
      </c>
      <c r="N119" s="229">
        <v>434</v>
      </c>
      <c r="O119" s="229">
        <v>62</v>
      </c>
      <c r="P119" s="239">
        <v>8.5999999999999993E-2</v>
      </c>
      <c r="Q119" s="229">
        <v>90</v>
      </c>
      <c r="R119" s="240">
        <v>73900</v>
      </c>
      <c r="S119" s="241" t="s">
        <v>452</v>
      </c>
      <c r="T119" s="242">
        <v>0.20699999999999999</v>
      </c>
      <c r="U119" s="243">
        <v>46259</v>
      </c>
      <c r="V119" s="244">
        <v>0.63</v>
      </c>
      <c r="W119" s="243">
        <v>27641</v>
      </c>
      <c r="X119" s="241" t="s">
        <v>1046</v>
      </c>
      <c r="Y119" s="241" t="s">
        <v>499</v>
      </c>
      <c r="Z119" s="263"/>
      <c r="AA119" s="282" t="s">
        <v>456</v>
      </c>
      <c r="AB119" s="241">
        <v>620</v>
      </c>
      <c r="AC119" s="241">
        <v>700</v>
      </c>
      <c r="AD119" s="241">
        <v>650</v>
      </c>
      <c r="AE119" s="241">
        <v>730</v>
      </c>
      <c r="AF119" s="241">
        <v>29</v>
      </c>
      <c r="AG119" s="241">
        <v>32</v>
      </c>
      <c r="AH119" s="241">
        <v>26</v>
      </c>
      <c r="AI119" s="241" t="s">
        <v>457</v>
      </c>
      <c r="AJ119" s="241">
        <v>27</v>
      </c>
      <c r="AK119" s="241" t="s">
        <v>457</v>
      </c>
      <c r="AL119" s="242">
        <v>0.252</v>
      </c>
      <c r="AM119" s="277">
        <v>2162</v>
      </c>
      <c r="AN119" s="242">
        <v>0.17699999999999999</v>
      </c>
      <c r="AO119" s="242">
        <v>0.29099999999999998</v>
      </c>
      <c r="AP119" s="241" t="s">
        <v>491</v>
      </c>
      <c r="AQ119" s="241" t="s">
        <v>492</v>
      </c>
      <c r="AR119" s="241" t="s">
        <v>472</v>
      </c>
      <c r="AS119" s="247">
        <v>44515</v>
      </c>
      <c r="AT119" s="247">
        <v>44197</v>
      </c>
      <c r="AU119" s="195"/>
      <c r="AV119" s="195"/>
      <c r="AW119" s="247">
        <v>44197</v>
      </c>
      <c r="AX119" s="242">
        <v>0.59899999999999998</v>
      </c>
      <c r="AY119" s="195"/>
      <c r="AZ119" s="195"/>
      <c r="BA119" s="195"/>
      <c r="BB119" s="195"/>
      <c r="BC119" s="195"/>
      <c r="BD119" s="265"/>
      <c r="BE119" s="266" t="s">
        <v>126</v>
      </c>
      <c r="BF119" s="278" t="s">
        <v>166</v>
      </c>
      <c r="BG119" s="267" t="s">
        <v>126</v>
      </c>
      <c r="BH119" s="268" t="s">
        <v>126</v>
      </c>
      <c r="BI119" s="269" t="s">
        <v>166</v>
      </c>
      <c r="BJ119" s="195"/>
      <c r="BK119" s="195"/>
      <c r="BL119" s="255">
        <v>0.98</v>
      </c>
      <c r="BM119" s="255">
        <v>0.96</v>
      </c>
      <c r="BN119" s="255">
        <v>0.82</v>
      </c>
      <c r="BO119" s="256">
        <v>0.86</v>
      </c>
    </row>
    <row r="120" spans="1:67" ht="18.75" customHeight="1">
      <c r="A120" s="228" t="s">
        <v>1047</v>
      </c>
      <c r="B120" s="229" t="s">
        <v>1048</v>
      </c>
      <c r="C120" s="229" t="s">
        <v>1049</v>
      </c>
      <c r="D120" s="230" t="s">
        <v>1050</v>
      </c>
      <c r="E120" s="231" t="s">
        <v>448</v>
      </c>
      <c r="F120" s="276" t="s">
        <v>487</v>
      </c>
      <c r="G120" s="258"/>
      <c r="H120" s="259" t="s">
        <v>451</v>
      </c>
      <c r="I120" s="260">
        <v>68</v>
      </c>
      <c r="J120" s="260" t="s">
        <v>451</v>
      </c>
      <c r="K120" s="261" t="s">
        <v>451</v>
      </c>
      <c r="L120" s="262">
        <v>2134</v>
      </c>
      <c r="M120" s="238">
        <v>0.64</v>
      </c>
      <c r="N120" s="229">
        <v>115</v>
      </c>
      <c r="O120" s="229">
        <v>74</v>
      </c>
      <c r="P120" s="239">
        <v>5.3999999999999999E-2</v>
      </c>
      <c r="Q120" s="229">
        <v>98</v>
      </c>
      <c r="R120" s="240">
        <v>69000</v>
      </c>
      <c r="S120" s="241" t="s">
        <v>452</v>
      </c>
      <c r="T120" s="242">
        <v>0.85199999999999998</v>
      </c>
      <c r="U120" s="243">
        <v>35083</v>
      </c>
      <c r="V120" s="244">
        <v>0.51</v>
      </c>
      <c r="W120" s="243">
        <v>33917</v>
      </c>
      <c r="X120" s="241" t="s">
        <v>603</v>
      </c>
      <c r="Y120" s="241" t="s">
        <v>1051</v>
      </c>
      <c r="Z120" s="245" t="s">
        <v>1052</v>
      </c>
      <c r="AA120" s="286" t="s">
        <v>456</v>
      </c>
      <c r="AB120" s="241">
        <v>620</v>
      </c>
      <c r="AC120" s="241">
        <v>710</v>
      </c>
      <c r="AD120" s="241">
        <v>590</v>
      </c>
      <c r="AE120" s="241">
        <v>680</v>
      </c>
      <c r="AF120" s="241">
        <v>27</v>
      </c>
      <c r="AG120" s="241">
        <v>31</v>
      </c>
      <c r="AH120" s="241">
        <v>28</v>
      </c>
      <c r="AI120" s="241">
        <v>34</v>
      </c>
      <c r="AJ120" s="241">
        <v>25</v>
      </c>
      <c r="AK120" s="241">
        <v>30</v>
      </c>
      <c r="AL120" s="242">
        <v>0.71399999999999997</v>
      </c>
      <c r="AM120" s="241">
        <v>381</v>
      </c>
      <c r="AN120" s="242">
        <v>0.33100000000000002</v>
      </c>
      <c r="AO120" s="242">
        <v>0.17499999999999999</v>
      </c>
      <c r="AP120" s="241" t="s">
        <v>749</v>
      </c>
      <c r="AQ120" s="241" t="s">
        <v>460</v>
      </c>
      <c r="AR120" s="241" t="s">
        <v>472</v>
      </c>
      <c r="AS120" s="247">
        <v>44501</v>
      </c>
      <c r="AT120" s="195"/>
      <c r="AU120" s="247">
        <v>44501</v>
      </c>
      <c r="AV120" s="247">
        <v>44211</v>
      </c>
      <c r="AW120" s="247">
        <v>44211</v>
      </c>
      <c r="AX120" s="242">
        <v>0.86399999999999999</v>
      </c>
      <c r="AY120" s="241">
        <v>91</v>
      </c>
      <c r="AZ120" s="195"/>
      <c r="BA120" s="241">
        <v>7</v>
      </c>
      <c r="BB120" s="241" t="s">
        <v>166</v>
      </c>
      <c r="BC120" s="241" t="s">
        <v>1053</v>
      </c>
      <c r="BD120" s="265"/>
      <c r="BE120" s="266" t="s">
        <v>126</v>
      </c>
      <c r="BF120" s="267" t="s">
        <v>126</v>
      </c>
      <c r="BG120" s="267" t="s">
        <v>126</v>
      </c>
      <c r="BH120" s="268" t="s">
        <v>126</v>
      </c>
      <c r="BI120" s="252"/>
      <c r="BJ120" s="253" t="s">
        <v>166</v>
      </c>
      <c r="BK120" s="243">
        <v>2500</v>
      </c>
      <c r="BL120" s="255">
        <v>1</v>
      </c>
      <c r="BM120" s="255">
        <v>0.85</v>
      </c>
      <c r="BN120" s="255">
        <v>0.95</v>
      </c>
      <c r="BO120" s="256">
        <v>0.79</v>
      </c>
    </row>
    <row r="121" spans="1:67" ht="18.75" customHeight="1">
      <c r="A121" s="228" t="s">
        <v>1054</v>
      </c>
      <c r="B121" s="229" t="s">
        <v>1055</v>
      </c>
      <c r="C121" s="229" t="s">
        <v>1056</v>
      </c>
      <c r="D121" s="230" t="s">
        <v>1057</v>
      </c>
      <c r="E121" s="231" t="s">
        <v>448</v>
      </c>
      <c r="F121" s="257" t="s">
        <v>467</v>
      </c>
      <c r="G121" s="233" t="s">
        <v>450</v>
      </c>
      <c r="H121" s="259" t="s">
        <v>468</v>
      </c>
      <c r="I121" s="260" t="s">
        <v>451</v>
      </c>
      <c r="J121" s="260" t="s">
        <v>451</v>
      </c>
      <c r="K121" s="261" t="s">
        <v>451</v>
      </c>
      <c r="L121" s="262">
        <v>6948</v>
      </c>
      <c r="M121" s="238">
        <v>0.69</v>
      </c>
      <c r="N121" s="229">
        <v>812</v>
      </c>
      <c r="O121" s="229">
        <v>99</v>
      </c>
      <c r="P121" s="239">
        <v>0.11700000000000001</v>
      </c>
      <c r="Q121" s="229">
        <v>777</v>
      </c>
      <c r="R121" s="240">
        <v>35800</v>
      </c>
      <c r="S121" s="241" t="s">
        <v>452</v>
      </c>
      <c r="T121" s="242">
        <v>0.95699999999999996</v>
      </c>
      <c r="U121" s="243">
        <v>11520</v>
      </c>
      <c r="V121" s="244">
        <v>0.32</v>
      </c>
      <c r="W121" s="243">
        <v>24280</v>
      </c>
      <c r="X121" s="241" t="s">
        <v>1058</v>
      </c>
      <c r="Y121" s="241" t="s">
        <v>1059</v>
      </c>
      <c r="Z121" s="245" t="s">
        <v>521</v>
      </c>
      <c r="AA121" s="286" t="s">
        <v>456</v>
      </c>
      <c r="AB121" s="241">
        <v>480</v>
      </c>
      <c r="AC121" s="241">
        <v>580</v>
      </c>
      <c r="AD121" s="241">
        <v>500</v>
      </c>
      <c r="AE121" s="241">
        <v>590</v>
      </c>
      <c r="AF121" s="241">
        <v>20</v>
      </c>
      <c r="AG121" s="241">
        <v>25</v>
      </c>
      <c r="AH121" s="241">
        <v>18</v>
      </c>
      <c r="AI121" s="241">
        <v>25</v>
      </c>
      <c r="AJ121" s="241">
        <v>19</v>
      </c>
      <c r="AK121" s="241">
        <v>24</v>
      </c>
      <c r="AL121" s="242">
        <v>0.73699999999999999</v>
      </c>
      <c r="AM121" s="241">
        <v>290</v>
      </c>
      <c r="AN121" s="242">
        <v>0.76900000000000002</v>
      </c>
      <c r="AO121" s="242">
        <v>0.61</v>
      </c>
      <c r="AP121" s="241" t="s">
        <v>459</v>
      </c>
      <c r="AQ121" s="241" t="s">
        <v>460</v>
      </c>
      <c r="AR121" s="241" t="s">
        <v>472</v>
      </c>
      <c r="AS121" s="195"/>
      <c r="AT121" s="195"/>
      <c r="AU121" s="195"/>
      <c r="AV121" s="247">
        <v>44436</v>
      </c>
      <c r="AW121" s="241" t="s">
        <v>501</v>
      </c>
      <c r="AX121" s="195"/>
      <c r="AY121" s="241">
        <v>61</v>
      </c>
      <c r="AZ121" s="241" t="s">
        <v>1060</v>
      </c>
      <c r="BA121" s="241">
        <v>5.5</v>
      </c>
      <c r="BB121" s="195"/>
      <c r="BC121" s="241" t="s">
        <v>1061</v>
      </c>
      <c r="BD121" s="248" t="s">
        <v>1062</v>
      </c>
      <c r="BE121" s="279" t="s">
        <v>166</v>
      </c>
      <c r="BF121" s="267" t="s">
        <v>126</v>
      </c>
      <c r="BG121" s="278" t="s">
        <v>166</v>
      </c>
      <c r="BH121" s="280" t="s">
        <v>166</v>
      </c>
      <c r="BI121" s="269" t="s">
        <v>166</v>
      </c>
      <c r="BJ121" s="253" t="s">
        <v>166</v>
      </c>
      <c r="BK121" s="254" t="s">
        <v>462</v>
      </c>
      <c r="BL121" s="255">
        <v>0.75</v>
      </c>
      <c r="BM121" s="255">
        <v>0.73</v>
      </c>
      <c r="BN121" s="255">
        <v>0.57999999999999996</v>
      </c>
      <c r="BO121" s="256">
        <v>0.5</v>
      </c>
    </row>
    <row r="122" spans="1:67" ht="18.75" customHeight="1">
      <c r="A122" s="228" t="s">
        <v>1063</v>
      </c>
      <c r="B122" s="229" t="s">
        <v>1064</v>
      </c>
      <c r="C122" s="229" t="s">
        <v>1065</v>
      </c>
      <c r="D122" s="230" t="s">
        <v>537</v>
      </c>
      <c r="E122" s="231" t="s">
        <v>448</v>
      </c>
      <c r="F122" s="271" t="s">
        <v>477</v>
      </c>
      <c r="G122" s="258"/>
      <c r="H122" s="259" t="s">
        <v>451</v>
      </c>
      <c r="I122" s="260" t="s">
        <v>451</v>
      </c>
      <c r="J122" s="260" t="s">
        <v>451</v>
      </c>
      <c r="K122" s="261" t="s">
        <v>1066</v>
      </c>
      <c r="L122" s="262">
        <v>6316</v>
      </c>
      <c r="M122" s="238">
        <v>0.74</v>
      </c>
      <c r="N122" s="229">
        <v>389</v>
      </c>
      <c r="O122" s="229">
        <v>27</v>
      </c>
      <c r="P122" s="239">
        <v>6.2E-2</v>
      </c>
      <c r="Q122" s="229">
        <v>58</v>
      </c>
      <c r="R122" s="240">
        <v>60700</v>
      </c>
      <c r="S122" s="241" t="s">
        <v>497</v>
      </c>
      <c r="T122" s="242">
        <v>0.14899999999999999</v>
      </c>
      <c r="U122" s="243">
        <v>41085</v>
      </c>
      <c r="V122" s="244">
        <v>0.68</v>
      </c>
      <c r="W122" s="243">
        <v>19615</v>
      </c>
      <c r="X122" s="241" t="s">
        <v>823</v>
      </c>
      <c r="Y122" s="241" t="s">
        <v>462</v>
      </c>
      <c r="Z122" s="263"/>
      <c r="AA122" s="264"/>
      <c r="AB122" s="241">
        <v>530</v>
      </c>
      <c r="AC122" s="241">
        <v>620</v>
      </c>
      <c r="AD122" s="241">
        <v>525</v>
      </c>
      <c r="AE122" s="241">
        <v>620</v>
      </c>
      <c r="AF122" s="241">
        <v>21</v>
      </c>
      <c r="AG122" s="241">
        <v>26</v>
      </c>
      <c r="AH122" s="241">
        <v>21</v>
      </c>
      <c r="AI122" s="241">
        <v>26</v>
      </c>
      <c r="AJ122" s="241">
        <v>20</v>
      </c>
      <c r="AK122" s="241">
        <v>26</v>
      </c>
      <c r="AL122" s="242">
        <v>0.82699999999999996</v>
      </c>
      <c r="AM122" s="241">
        <v>207</v>
      </c>
      <c r="AN122" s="242">
        <v>0.69099999999999995</v>
      </c>
      <c r="AO122" s="242">
        <v>0.161</v>
      </c>
      <c r="AP122" s="241" t="s">
        <v>491</v>
      </c>
      <c r="AQ122" s="241" t="s">
        <v>460</v>
      </c>
      <c r="AR122" s="241" t="s">
        <v>472</v>
      </c>
      <c r="AS122" s="195"/>
      <c r="AT122" s="195"/>
      <c r="AU122" s="247">
        <v>44531</v>
      </c>
      <c r="AV122" s="247">
        <v>44531</v>
      </c>
      <c r="AW122" s="241" t="s">
        <v>501</v>
      </c>
      <c r="AX122" s="195"/>
      <c r="AY122" s="241">
        <v>75</v>
      </c>
      <c r="AZ122" s="241" t="s">
        <v>511</v>
      </c>
      <c r="BA122" s="241">
        <v>6</v>
      </c>
      <c r="BB122" s="195"/>
      <c r="BC122" s="241" t="s">
        <v>1067</v>
      </c>
      <c r="BD122" s="248" t="s">
        <v>1068</v>
      </c>
      <c r="BE122" s="279" t="s">
        <v>166</v>
      </c>
      <c r="BF122" s="278" t="s">
        <v>166</v>
      </c>
      <c r="BG122" s="278" t="s">
        <v>166</v>
      </c>
      <c r="BH122" s="280" t="s">
        <v>166</v>
      </c>
      <c r="BI122" s="269" t="s">
        <v>166</v>
      </c>
      <c r="BJ122" s="253" t="s">
        <v>166</v>
      </c>
      <c r="BK122" s="254" t="s">
        <v>462</v>
      </c>
      <c r="BL122" s="255">
        <v>0.9</v>
      </c>
      <c r="BM122" s="255">
        <v>0.78</v>
      </c>
      <c r="BN122" s="255">
        <v>0.51</v>
      </c>
      <c r="BO122" s="256">
        <v>0.48</v>
      </c>
    </row>
    <row r="123" spans="1:67" ht="18.75" customHeight="1">
      <c r="A123" s="228" t="s">
        <v>1069</v>
      </c>
      <c r="B123" s="229" t="s">
        <v>1070</v>
      </c>
      <c r="C123" s="229" t="s">
        <v>783</v>
      </c>
      <c r="D123" s="230" t="s">
        <v>537</v>
      </c>
      <c r="E123" s="231" t="s">
        <v>448</v>
      </c>
      <c r="F123" s="271" t="s">
        <v>477</v>
      </c>
      <c r="G123" s="258"/>
      <c r="H123" s="259" t="s">
        <v>451</v>
      </c>
      <c r="I123" s="260" t="s">
        <v>451</v>
      </c>
      <c r="J123" s="283"/>
      <c r="K123" s="287"/>
      <c r="L123" s="262">
        <v>3945</v>
      </c>
      <c r="M123" s="238">
        <v>0.56999999999999995</v>
      </c>
      <c r="N123" s="229">
        <v>136</v>
      </c>
      <c r="O123" s="272"/>
      <c r="P123" s="239">
        <v>3.4000000000000002E-2</v>
      </c>
      <c r="Q123" s="229">
        <v>74</v>
      </c>
      <c r="R123" s="240">
        <v>60700</v>
      </c>
      <c r="S123" s="241" t="s">
        <v>497</v>
      </c>
      <c r="T123" s="242">
        <v>0.54400000000000004</v>
      </c>
      <c r="U123" s="243">
        <v>42971</v>
      </c>
      <c r="V123" s="244">
        <v>0.71</v>
      </c>
      <c r="W123" s="243">
        <v>17729</v>
      </c>
      <c r="X123" s="241" t="s">
        <v>754</v>
      </c>
      <c r="Y123" s="243">
        <v>30000</v>
      </c>
      <c r="Z123" s="245" t="s">
        <v>1071</v>
      </c>
      <c r="AA123" s="286" t="s">
        <v>456</v>
      </c>
      <c r="AB123" s="241">
        <v>500</v>
      </c>
      <c r="AC123" s="241">
        <v>610</v>
      </c>
      <c r="AD123" s="241">
        <v>500</v>
      </c>
      <c r="AE123" s="241">
        <v>630</v>
      </c>
      <c r="AF123" s="195"/>
      <c r="AG123" s="195"/>
      <c r="AH123" s="241">
        <v>19</v>
      </c>
      <c r="AI123" s="241" t="s">
        <v>458</v>
      </c>
      <c r="AJ123" s="241">
        <v>18</v>
      </c>
      <c r="AK123" s="241">
        <v>27</v>
      </c>
      <c r="AL123" s="242">
        <v>0.84299999999999997</v>
      </c>
      <c r="AM123" s="195"/>
      <c r="AN123" s="195"/>
      <c r="AO123" s="195"/>
      <c r="AP123" s="241" t="s">
        <v>491</v>
      </c>
      <c r="AQ123" s="241" t="s">
        <v>460</v>
      </c>
      <c r="AR123" s="241" t="s">
        <v>472</v>
      </c>
      <c r="AS123" s="195"/>
      <c r="AT123" s="195"/>
      <c r="AU123" s="195"/>
      <c r="AV123" s="195"/>
      <c r="AW123" s="195"/>
      <c r="AX123" s="195"/>
      <c r="AY123" s="241">
        <v>75</v>
      </c>
      <c r="AZ123" s="195"/>
      <c r="BA123" s="241">
        <v>6</v>
      </c>
      <c r="BB123" s="195"/>
      <c r="BC123" s="195"/>
      <c r="BD123" s="265"/>
      <c r="BE123" s="273" t="s">
        <v>462</v>
      </c>
      <c r="BF123" s="274" t="s">
        <v>462</v>
      </c>
      <c r="BG123" s="274" t="s">
        <v>462</v>
      </c>
      <c r="BH123" s="275" t="s">
        <v>462</v>
      </c>
      <c r="BI123" s="269" t="s">
        <v>166</v>
      </c>
      <c r="BJ123" s="253" t="s">
        <v>166</v>
      </c>
      <c r="BK123" s="254" t="s">
        <v>462</v>
      </c>
      <c r="BL123" s="270"/>
      <c r="BM123" s="255">
        <v>0.66</v>
      </c>
      <c r="BN123" s="270"/>
      <c r="BO123" s="256">
        <v>0.32</v>
      </c>
    </row>
    <row r="124" spans="1:67" ht="18.75" customHeight="1">
      <c r="A124" s="228" t="s">
        <v>1072</v>
      </c>
      <c r="B124" s="229" t="s">
        <v>1073</v>
      </c>
      <c r="C124" s="229" t="s">
        <v>1074</v>
      </c>
      <c r="D124" s="230" t="s">
        <v>1075</v>
      </c>
      <c r="E124" s="281" t="s">
        <v>507</v>
      </c>
      <c r="F124" s="271" t="s">
        <v>477</v>
      </c>
      <c r="G124" s="258"/>
      <c r="H124" s="259">
        <v>140</v>
      </c>
      <c r="I124" s="260" t="s">
        <v>451</v>
      </c>
      <c r="J124" s="260">
        <v>104</v>
      </c>
      <c r="K124" s="261">
        <v>108</v>
      </c>
      <c r="L124" s="262">
        <v>25444</v>
      </c>
      <c r="M124" s="238">
        <v>0.82</v>
      </c>
      <c r="N124" s="229">
        <v>462</v>
      </c>
      <c r="O124" s="229">
        <v>66</v>
      </c>
      <c r="P124" s="239">
        <v>1.7999999999999999E-2</v>
      </c>
      <c r="Q124" s="229">
        <v>64</v>
      </c>
      <c r="R124" s="240">
        <v>49800</v>
      </c>
      <c r="S124" s="241" t="s">
        <v>497</v>
      </c>
      <c r="T124" s="242">
        <v>0.13900000000000001</v>
      </c>
      <c r="U124" s="243">
        <v>7597</v>
      </c>
      <c r="V124" s="244">
        <v>0.15</v>
      </c>
      <c r="W124" s="243">
        <v>42203</v>
      </c>
      <c r="X124" s="241" t="s">
        <v>654</v>
      </c>
      <c r="Y124" s="241" t="s">
        <v>462</v>
      </c>
      <c r="Z124" s="263"/>
      <c r="AA124" s="282" t="s">
        <v>456</v>
      </c>
      <c r="AB124" s="241">
        <v>530</v>
      </c>
      <c r="AC124" s="241">
        <v>640</v>
      </c>
      <c r="AD124" s="241">
        <v>530</v>
      </c>
      <c r="AE124" s="241">
        <v>650</v>
      </c>
      <c r="AF124" s="241">
        <v>23</v>
      </c>
      <c r="AG124" s="241">
        <v>28</v>
      </c>
      <c r="AH124" s="241">
        <v>23</v>
      </c>
      <c r="AI124" s="241">
        <v>31</v>
      </c>
      <c r="AJ124" s="241">
        <v>22</v>
      </c>
      <c r="AK124" s="241">
        <v>27</v>
      </c>
      <c r="AL124" s="242">
        <v>0.73899999999999999</v>
      </c>
      <c r="AM124" s="241">
        <v>333</v>
      </c>
      <c r="AN124" s="242">
        <v>0.64300000000000002</v>
      </c>
      <c r="AO124" s="242">
        <v>0.23799999999999999</v>
      </c>
      <c r="AP124" s="241" t="s">
        <v>491</v>
      </c>
      <c r="AQ124" s="241" t="s">
        <v>460</v>
      </c>
      <c r="AR124" s="241" t="s">
        <v>472</v>
      </c>
      <c r="AS124" s="195"/>
      <c r="AT124" s="195"/>
      <c r="AU124" s="195"/>
      <c r="AV124" s="247">
        <v>44515</v>
      </c>
      <c r="AW124" s="247">
        <v>44301</v>
      </c>
      <c r="AX124" s="195"/>
      <c r="AY124" s="241">
        <v>79</v>
      </c>
      <c r="AZ124" s="241" t="s">
        <v>757</v>
      </c>
      <c r="BA124" s="241">
        <v>6.5</v>
      </c>
      <c r="BB124" s="195"/>
      <c r="BC124" s="241" t="s">
        <v>780</v>
      </c>
      <c r="BD124" s="248" t="s">
        <v>846</v>
      </c>
      <c r="BE124" s="279" t="s">
        <v>166</v>
      </c>
      <c r="BF124" s="278" t="s">
        <v>166</v>
      </c>
      <c r="BG124" s="278" t="s">
        <v>166</v>
      </c>
      <c r="BH124" s="280" t="s">
        <v>166</v>
      </c>
      <c r="BI124" s="252"/>
      <c r="BJ124" s="195"/>
      <c r="BK124" s="195"/>
      <c r="BL124" s="255">
        <v>0.88</v>
      </c>
      <c r="BM124" s="255">
        <v>0.83</v>
      </c>
      <c r="BN124" s="255">
        <v>0.75</v>
      </c>
      <c r="BO124" s="256">
        <v>0.67</v>
      </c>
    </row>
    <row r="125" spans="1:67" ht="18.75" customHeight="1">
      <c r="A125" s="228" t="s">
        <v>1076</v>
      </c>
      <c r="B125" s="229" t="s">
        <v>1077</v>
      </c>
      <c r="C125" s="229" t="s">
        <v>653</v>
      </c>
      <c r="D125" s="230" t="s">
        <v>630</v>
      </c>
      <c r="E125" s="231" t="s">
        <v>448</v>
      </c>
      <c r="F125" s="257" t="s">
        <v>467</v>
      </c>
      <c r="G125" s="233" t="s">
        <v>587</v>
      </c>
      <c r="H125" s="259" t="s">
        <v>451</v>
      </c>
      <c r="I125" s="260" t="s">
        <v>451</v>
      </c>
      <c r="J125" s="260">
        <v>18</v>
      </c>
      <c r="K125" s="261">
        <v>79</v>
      </c>
      <c r="L125" s="262">
        <v>6391</v>
      </c>
      <c r="M125" s="238">
        <v>0.66</v>
      </c>
      <c r="N125" s="229">
        <v>629</v>
      </c>
      <c r="O125" s="229">
        <v>72</v>
      </c>
      <c r="P125" s="239">
        <v>9.8000000000000004E-2</v>
      </c>
      <c r="Q125" s="229">
        <v>219</v>
      </c>
      <c r="R125" s="240">
        <v>69600</v>
      </c>
      <c r="S125" s="241" t="s">
        <v>497</v>
      </c>
      <c r="T125" s="242">
        <v>0.34799999999999998</v>
      </c>
      <c r="U125" s="243">
        <v>7214</v>
      </c>
      <c r="V125" s="244">
        <v>0.1</v>
      </c>
      <c r="W125" s="243">
        <v>62386</v>
      </c>
      <c r="X125" s="241" t="s">
        <v>727</v>
      </c>
      <c r="Y125" s="243">
        <v>12500</v>
      </c>
      <c r="Z125" s="245" t="s">
        <v>1078</v>
      </c>
      <c r="AA125" s="246" t="s">
        <v>456</v>
      </c>
      <c r="AB125" s="241">
        <v>600</v>
      </c>
      <c r="AC125" s="241">
        <v>680</v>
      </c>
      <c r="AD125" s="241">
        <v>580</v>
      </c>
      <c r="AE125" s="241">
        <v>680</v>
      </c>
      <c r="AF125" s="241">
        <v>26</v>
      </c>
      <c r="AG125" s="241">
        <v>31</v>
      </c>
      <c r="AH125" s="241">
        <v>27</v>
      </c>
      <c r="AI125" s="241">
        <v>33</v>
      </c>
      <c r="AJ125" s="241">
        <v>25</v>
      </c>
      <c r="AK125" s="241">
        <v>29</v>
      </c>
      <c r="AL125" s="242">
        <v>0.52500000000000002</v>
      </c>
      <c r="AM125" s="277">
        <v>1429</v>
      </c>
      <c r="AN125" s="242">
        <v>0.502</v>
      </c>
      <c r="AO125" s="242">
        <v>0.185</v>
      </c>
      <c r="AP125" s="241" t="s">
        <v>491</v>
      </c>
      <c r="AQ125" s="241" t="s">
        <v>460</v>
      </c>
      <c r="AR125" s="241" t="s">
        <v>471</v>
      </c>
      <c r="AS125" s="247">
        <v>44501</v>
      </c>
      <c r="AT125" s="195"/>
      <c r="AU125" s="247">
        <v>44501</v>
      </c>
      <c r="AV125" s="195"/>
      <c r="AW125" s="247">
        <v>44211</v>
      </c>
      <c r="AX125" s="242">
        <v>0.59</v>
      </c>
      <c r="AY125" s="241">
        <v>80</v>
      </c>
      <c r="AZ125" s="241" t="s">
        <v>693</v>
      </c>
      <c r="BA125" s="241">
        <v>6.5</v>
      </c>
      <c r="BB125" s="195"/>
      <c r="BC125" s="195"/>
      <c r="BD125" s="265"/>
      <c r="BE125" s="266" t="s">
        <v>126</v>
      </c>
      <c r="BF125" s="267" t="s">
        <v>126</v>
      </c>
      <c r="BG125" s="267" t="s">
        <v>126</v>
      </c>
      <c r="BH125" s="268" t="s">
        <v>126</v>
      </c>
      <c r="BI125" s="269" t="s">
        <v>166</v>
      </c>
      <c r="BJ125" s="253" t="s">
        <v>166</v>
      </c>
      <c r="BK125" s="243">
        <v>2074</v>
      </c>
      <c r="BL125" s="255">
        <v>0.89</v>
      </c>
      <c r="BM125" s="255">
        <v>0.91</v>
      </c>
      <c r="BN125" s="255">
        <v>0.7</v>
      </c>
      <c r="BO125" s="256">
        <v>0.79</v>
      </c>
    </row>
    <row r="126" spans="1:67" ht="18.75" customHeight="1">
      <c r="A126" s="228" t="s">
        <v>1079</v>
      </c>
      <c r="B126" s="229" t="s">
        <v>1080</v>
      </c>
      <c r="C126" s="229" t="s">
        <v>807</v>
      </c>
      <c r="D126" s="230" t="s">
        <v>808</v>
      </c>
      <c r="E126" s="231" t="s">
        <v>448</v>
      </c>
      <c r="F126" s="271" t="s">
        <v>477</v>
      </c>
      <c r="G126" s="233" t="s">
        <v>587</v>
      </c>
      <c r="H126" s="259">
        <v>89</v>
      </c>
      <c r="I126" s="260" t="s">
        <v>451</v>
      </c>
      <c r="J126" s="260" t="s">
        <v>451</v>
      </c>
      <c r="K126" s="261">
        <v>79</v>
      </c>
      <c r="L126" s="262">
        <v>11420</v>
      </c>
      <c r="M126" s="238">
        <v>0.68</v>
      </c>
      <c r="N126" s="229">
        <v>604</v>
      </c>
      <c r="O126" s="229">
        <v>80</v>
      </c>
      <c r="P126" s="239">
        <v>5.2999999999999999E-2</v>
      </c>
      <c r="Q126" s="229">
        <v>437</v>
      </c>
      <c r="R126" s="240">
        <v>67200</v>
      </c>
      <c r="S126" s="241" t="s">
        <v>497</v>
      </c>
      <c r="T126" s="242">
        <v>0.72399999999999998</v>
      </c>
      <c r="U126" s="243">
        <v>16365</v>
      </c>
      <c r="V126" s="244">
        <v>0.24</v>
      </c>
      <c r="W126" s="243">
        <v>50835</v>
      </c>
      <c r="X126" s="241" t="s">
        <v>911</v>
      </c>
      <c r="Y126" s="243">
        <v>21000</v>
      </c>
      <c r="Z126" s="245" t="s">
        <v>1081</v>
      </c>
      <c r="AA126" s="282" t="s">
        <v>456</v>
      </c>
      <c r="AB126" s="241">
        <v>570</v>
      </c>
      <c r="AC126" s="241">
        <v>660</v>
      </c>
      <c r="AD126" s="241">
        <v>550</v>
      </c>
      <c r="AE126" s="241">
        <v>650</v>
      </c>
      <c r="AF126" s="241">
        <v>24</v>
      </c>
      <c r="AG126" s="241">
        <v>29</v>
      </c>
      <c r="AH126" s="241">
        <v>24</v>
      </c>
      <c r="AI126" s="241">
        <v>31</v>
      </c>
      <c r="AJ126" s="241">
        <v>23</v>
      </c>
      <c r="AK126" s="241">
        <v>28</v>
      </c>
      <c r="AL126" s="242">
        <v>0.70599999999999996</v>
      </c>
      <c r="AM126" s="277">
        <v>1413</v>
      </c>
      <c r="AN126" s="242">
        <v>0.47399999999999998</v>
      </c>
      <c r="AO126" s="242">
        <v>0.16</v>
      </c>
      <c r="AP126" s="241" t="s">
        <v>491</v>
      </c>
      <c r="AQ126" s="241" t="s">
        <v>460</v>
      </c>
      <c r="AR126" s="241" t="s">
        <v>471</v>
      </c>
      <c r="AS126" s="195"/>
      <c r="AT126" s="195"/>
      <c r="AU126" s="195"/>
      <c r="AV126" s="247">
        <v>44531</v>
      </c>
      <c r="AW126" s="241" t="s">
        <v>501</v>
      </c>
      <c r="AX126" s="195"/>
      <c r="AY126" s="241">
        <v>79</v>
      </c>
      <c r="AZ126" s="241" t="s">
        <v>906</v>
      </c>
      <c r="BA126" s="241">
        <v>6.5</v>
      </c>
      <c r="BB126" s="241" t="s">
        <v>166</v>
      </c>
      <c r="BC126" s="195"/>
      <c r="BD126" s="265"/>
      <c r="BE126" s="273" t="s">
        <v>462</v>
      </c>
      <c r="BF126" s="274" t="s">
        <v>462</v>
      </c>
      <c r="BG126" s="274" t="s">
        <v>462</v>
      </c>
      <c r="BH126" s="275" t="s">
        <v>462</v>
      </c>
      <c r="BI126" s="269" t="s">
        <v>166</v>
      </c>
      <c r="BJ126" s="195"/>
      <c r="BK126" s="195"/>
      <c r="BL126" s="255">
        <v>0.88</v>
      </c>
      <c r="BM126" s="255">
        <v>0.83</v>
      </c>
      <c r="BN126" s="255">
        <v>0.7</v>
      </c>
      <c r="BO126" s="256">
        <v>0.77</v>
      </c>
    </row>
    <row r="127" spans="1:67" ht="18.75" customHeight="1">
      <c r="A127" s="228" t="s">
        <v>1082</v>
      </c>
      <c r="B127" s="229" t="s">
        <v>1083</v>
      </c>
      <c r="C127" s="229" t="s">
        <v>1084</v>
      </c>
      <c r="D127" s="230" t="s">
        <v>822</v>
      </c>
      <c r="E127" s="231" t="s">
        <v>448</v>
      </c>
      <c r="F127" s="276" t="s">
        <v>487</v>
      </c>
      <c r="G127" s="233" t="s">
        <v>925</v>
      </c>
      <c r="H127" s="259" t="s">
        <v>451</v>
      </c>
      <c r="I127" s="260">
        <v>89</v>
      </c>
      <c r="J127" s="260" t="s">
        <v>451</v>
      </c>
      <c r="K127" s="261" t="s">
        <v>451</v>
      </c>
      <c r="L127" s="262">
        <v>2053</v>
      </c>
      <c r="M127" s="238">
        <v>1</v>
      </c>
      <c r="N127" s="229">
        <v>161</v>
      </c>
      <c r="O127" s="272"/>
      <c r="P127" s="239">
        <v>7.8E-2</v>
      </c>
      <c r="Q127" s="229">
        <v>160</v>
      </c>
      <c r="R127" s="240">
        <v>60000</v>
      </c>
      <c r="S127" s="241" t="s">
        <v>452</v>
      </c>
      <c r="T127" s="242">
        <v>0.99399999999999999</v>
      </c>
      <c r="U127" s="243">
        <v>33473</v>
      </c>
      <c r="V127" s="244">
        <v>0.56000000000000005</v>
      </c>
      <c r="W127" s="243">
        <v>26527</v>
      </c>
      <c r="X127" s="241" t="s">
        <v>707</v>
      </c>
      <c r="Y127" s="243">
        <v>24000</v>
      </c>
      <c r="Z127" s="245" t="s">
        <v>1085</v>
      </c>
      <c r="AA127" s="286" t="s">
        <v>456</v>
      </c>
      <c r="AB127" s="241">
        <v>530</v>
      </c>
      <c r="AC127" s="241">
        <v>640</v>
      </c>
      <c r="AD127" s="241">
        <v>520</v>
      </c>
      <c r="AE127" s="241">
        <v>665</v>
      </c>
      <c r="AF127" s="241">
        <v>23</v>
      </c>
      <c r="AG127" s="241">
        <v>28</v>
      </c>
      <c r="AH127" s="241">
        <v>22</v>
      </c>
      <c r="AI127" s="241">
        <v>29</v>
      </c>
      <c r="AJ127" s="241">
        <v>22</v>
      </c>
      <c r="AK127" s="241">
        <v>28</v>
      </c>
      <c r="AL127" s="242">
        <v>0.65100000000000002</v>
      </c>
      <c r="AM127" s="241">
        <v>614</v>
      </c>
      <c r="AN127" s="242">
        <v>0.30099999999999999</v>
      </c>
      <c r="AO127" s="242">
        <v>0.24299999999999999</v>
      </c>
      <c r="AP127" s="241" t="s">
        <v>491</v>
      </c>
      <c r="AQ127" s="241" t="s">
        <v>460</v>
      </c>
      <c r="AR127" s="241" t="s">
        <v>471</v>
      </c>
      <c r="AS127" s="195"/>
      <c r="AT127" s="195"/>
      <c r="AU127" s="195"/>
      <c r="AV127" s="195"/>
      <c r="AW127" s="241" t="s">
        <v>501</v>
      </c>
      <c r="AX127" s="195"/>
      <c r="AY127" s="241">
        <v>80</v>
      </c>
      <c r="AZ127" s="195"/>
      <c r="BA127" s="241">
        <v>6</v>
      </c>
      <c r="BB127" s="195"/>
      <c r="BC127" s="195"/>
      <c r="BD127" s="265"/>
      <c r="BE127" s="266" t="s">
        <v>126</v>
      </c>
      <c r="BF127" s="267" t="s">
        <v>126</v>
      </c>
      <c r="BG127" s="267" t="s">
        <v>126</v>
      </c>
      <c r="BH127" s="268" t="s">
        <v>126</v>
      </c>
      <c r="BI127" s="252"/>
      <c r="BJ127" s="253" t="s">
        <v>166</v>
      </c>
      <c r="BK127" s="243">
        <v>1100</v>
      </c>
      <c r="BL127" s="255">
        <v>0.93</v>
      </c>
      <c r="BM127" s="255">
        <v>0.83</v>
      </c>
      <c r="BN127" s="255">
        <v>0.95</v>
      </c>
      <c r="BO127" s="256">
        <v>0.8</v>
      </c>
    </row>
    <row r="128" spans="1:67" ht="18.75" customHeight="1">
      <c r="A128" s="228" t="s">
        <v>1086</v>
      </c>
      <c r="B128" s="229" t="s">
        <v>1087</v>
      </c>
      <c r="C128" s="229" t="s">
        <v>1088</v>
      </c>
      <c r="D128" s="230" t="s">
        <v>673</v>
      </c>
      <c r="E128" s="231" t="s">
        <v>448</v>
      </c>
      <c r="F128" s="276" t="s">
        <v>487</v>
      </c>
      <c r="G128" s="258"/>
      <c r="H128" s="259" t="s">
        <v>451</v>
      </c>
      <c r="I128" s="260">
        <v>27</v>
      </c>
      <c r="J128" s="260" t="s">
        <v>451</v>
      </c>
      <c r="K128" s="261" t="s">
        <v>451</v>
      </c>
      <c r="L128" s="262">
        <v>2136</v>
      </c>
      <c r="M128" s="238">
        <v>1</v>
      </c>
      <c r="N128" s="229">
        <v>332</v>
      </c>
      <c r="O128" s="229">
        <v>74</v>
      </c>
      <c r="P128" s="239">
        <v>0.155</v>
      </c>
      <c r="Q128" s="229">
        <v>258</v>
      </c>
      <c r="R128" s="240">
        <v>74100</v>
      </c>
      <c r="S128" s="241" t="s">
        <v>452</v>
      </c>
      <c r="T128" s="242">
        <v>0.77700000000000002</v>
      </c>
      <c r="U128" s="243">
        <v>43640</v>
      </c>
      <c r="V128" s="244">
        <v>0.59</v>
      </c>
      <c r="W128" s="243">
        <v>30460</v>
      </c>
      <c r="X128" s="241" t="s">
        <v>771</v>
      </c>
      <c r="Y128" s="241" t="s">
        <v>490</v>
      </c>
      <c r="Z128" s="263"/>
      <c r="AA128" s="286" t="s">
        <v>456</v>
      </c>
      <c r="AB128" s="241">
        <v>660</v>
      </c>
      <c r="AC128" s="241">
        <v>740</v>
      </c>
      <c r="AD128" s="241">
        <v>640</v>
      </c>
      <c r="AE128" s="241">
        <v>740</v>
      </c>
      <c r="AF128" s="241">
        <v>29</v>
      </c>
      <c r="AG128" s="241">
        <v>32</v>
      </c>
      <c r="AH128" s="241">
        <v>30</v>
      </c>
      <c r="AI128" s="241">
        <v>35</v>
      </c>
      <c r="AJ128" s="241">
        <v>27</v>
      </c>
      <c r="AK128" s="241">
        <v>31</v>
      </c>
      <c r="AL128" s="242">
        <v>0.40600000000000003</v>
      </c>
      <c r="AM128" s="277">
        <v>1448</v>
      </c>
      <c r="AN128" s="242">
        <v>0.189</v>
      </c>
      <c r="AO128" s="242">
        <v>0.28100000000000003</v>
      </c>
      <c r="AP128" s="241" t="s">
        <v>491</v>
      </c>
      <c r="AQ128" s="241" t="s">
        <v>460</v>
      </c>
      <c r="AR128" s="241" t="s">
        <v>471</v>
      </c>
      <c r="AS128" s="247">
        <v>44515</v>
      </c>
      <c r="AT128" s="247">
        <v>44197</v>
      </c>
      <c r="AU128" s="195"/>
      <c r="AV128" s="195"/>
      <c r="AW128" s="247">
        <v>44211</v>
      </c>
      <c r="AX128" s="242">
        <v>0.51800000000000002</v>
      </c>
      <c r="AY128" s="241" t="s">
        <v>566</v>
      </c>
      <c r="AZ128" s="241" t="s">
        <v>524</v>
      </c>
      <c r="BA128" s="241" t="s">
        <v>462</v>
      </c>
      <c r="BB128" s="195"/>
      <c r="BC128" s="195"/>
      <c r="BD128" s="265"/>
      <c r="BE128" s="266" t="s">
        <v>126</v>
      </c>
      <c r="BF128" s="267" t="s">
        <v>126</v>
      </c>
      <c r="BG128" s="267" t="s">
        <v>126</v>
      </c>
      <c r="BH128" s="280" t="s">
        <v>166</v>
      </c>
      <c r="BI128" s="252"/>
      <c r="BJ128" s="195"/>
      <c r="BK128" s="195"/>
      <c r="BL128" s="255">
        <v>0.97</v>
      </c>
      <c r="BM128" s="255">
        <v>0.93</v>
      </c>
      <c r="BN128" s="255">
        <v>0.91</v>
      </c>
      <c r="BO128" s="256">
        <v>0.87</v>
      </c>
    </row>
    <row r="129" spans="1:67" ht="18.75" customHeight="1">
      <c r="A129" s="228" t="s">
        <v>1089</v>
      </c>
      <c r="B129" s="229" t="s">
        <v>1090</v>
      </c>
      <c r="C129" s="229" t="s">
        <v>1091</v>
      </c>
      <c r="D129" s="230" t="s">
        <v>537</v>
      </c>
      <c r="E129" s="231" t="s">
        <v>448</v>
      </c>
      <c r="F129" s="257" t="s">
        <v>467</v>
      </c>
      <c r="G129" s="258"/>
      <c r="H129" s="259" t="s">
        <v>451</v>
      </c>
      <c r="I129" s="260" t="s">
        <v>451</v>
      </c>
      <c r="J129" s="260" t="s">
        <v>451</v>
      </c>
      <c r="K129" s="261">
        <v>274</v>
      </c>
      <c r="L129" s="262">
        <v>5699</v>
      </c>
      <c r="M129" s="238">
        <v>0.86</v>
      </c>
      <c r="N129" s="229">
        <v>130</v>
      </c>
      <c r="O129" s="229">
        <v>61</v>
      </c>
      <c r="P129" s="239">
        <v>2.3E-2</v>
      </c>
      <c r="Q129" s="229">
        <v>97</v>
      </c>
      <c r="R129" s="240">
        <v>61900</v>
      </c>
      <c r="S129" s="241" t="s">
        <v>452</v>
      </c>
      <c r="T129" s="242">
        <v>0.746</v>
      </c>
      <c r="U129" s="243">
        <v>20979</v>
      </c>
      <c r="V129" s="244">
        <v>0.34</v>
      </c>
      <c r="W129" s="243">
        <v>40921</v>
      </c>
      <c r="X129" s="241" t="s">
        <v>469</v>
      </c>
      <c r="Y129" s="241" t="s">
        <v>490</v>
      </c>
      <c r="Z129" s="263"/>
      <c r="AA129" s="286" t="s">
        <v>456</v>
      </c>
      <c r="AB129" s="241">
        <v>570</v>
      </c>
      <c r="AC129" s="241">
        <v>660</v>
      </c>
      <c r="AD129" s="241">
        <v>550</v>
      </c>
      <c r="AE129" s="241">
        <v>660</v>
      </c>
      <c r="AF129" s="241">
        <v>24</v>
      </c>
      <c r="AG129" s="241">
        <v>29</v>
      </c>
      <c r="AH129" s="241">
        <v>23</v>
      </c>
      <c r="AI129" s="241" t="s">
        <v>523</v>
      </c>
      <c r="AJ129" s="241">
        <v>23</v>
      </c>
      <c r="AK129" s="241">
        <v>28</v>
      </c>
      <c r="AL129" s="242">
        <v>0.42599999999999999</v>
      </c>
      <c r="AM129" s="241">
        <v>318</v>
      </c>
      <c r="AN129" s="242">
        <v>0.626</v>
      </c>
      <c r="AO129" s="242">
        <v>0.156</v>
      </c>
      <c r="AP129" s="241" t="s">
        <v>1092</v>
      </c>
      <c r="AQ129" s="241" t="s">
        <v>460</v>
      </c>
      <c r="AR129" s="241" t="s">
        <v>472</v>
      </c>
      <c r="AS129" s="247">
        <v>44515</v>
      </c>
      <c r="AT129" s="247">
        <v>44228</v>
      </c>
      <c r="AU129" s="247">
        <v>44515</v>
      </c>
      <c r="AV129" s="195"/>
      <c r="AW129" s="247">
        <v>44228</v>
      </c>
      <c r="AX129" s="242">
        <v>0.85899999999999999</v>
      </c>
      <c r="AY129" s="241">
        <v>80</v>
      </c>
      <c r="AZ129" s="241" t="s">
        <v>1093</v>
      </c>
      <c r="BA129" s="241">
        <v>6.5</v>
      </c>
      <c r="BB129" s="195"/>
      <c r="BC129" s="241" t="s">
        <v>907</v>
      </c>
      <c r="BD129" s="265"/>
      <c r="BE129" s="279" t="s">
        <v>166</v>
      </c>
      <c r="BF129" s="267" t="s">
        <v>126</v>
      </c>
      <c r="BG129" s="278" t="s">
        <v>166</v>
      </c>
      <c r="BH129" s="280" t="s">
        <v>166</v>
      </c>
      <c r="BI129" s="269" t="s">
        <v>166</v>
      </c>
      <c r="BJ129" s="253" t="s">
        <v>166</v>
      </c>
      <c r="BK129" s="243">
        <v>1395</v>
      </c>
      <c r="BL129" s="255">
        <v>0.92</v>
      </c>
      <c r="BM129" s="255">
        <v>0.89</v>
      </c>
      <c r="BN129" s="255">
        <v>1</v>
      </c>
      <c r="BO129" s="256">
        <v>0.83</v>
      </c>
    </row>
    <row r="130" spans="1:67" ht="18.75" customHeight="1">
      <c r="A130" s="228" t="s">
        <v>1094</v>
      </c>
      <c r="B130" s="229" t="s">
        <v>1095</v>
      </c>
      <c r="C130" s="229" t="s">
        <v>1096</v>
      </c>
      <c r="D130" s="230" t="s">
        <v>560</v>
      </c>
      <c r="E130" s="231" t="s">
        <v>448</v>
      </c>
      <c r="F130" s="271" t="s">
        <v>477</v>
      </c>
      <c r="G130" s="233" t="s">
        <v>587</v>
      </c>
      <c r="H130" s="259">
        <v>89</v>
      </c>
      <c r="I130" s="260" t="s">
        <v>451</v>
      </c>
      <c r="J130" s="260">
        <v>132</v>
      </c>
      <c r="K130" s="261">
        <v>87</v>
      </c>
      <c r="L130" s="262">
        <v>8335</v>
      </c>
      <c r="M130" s="238">
        <v>0.73</v>
      </c>
      <c r="N130" s="229">
        <v>245</v>
      </c>
      <c r="O130" s="229">
        <v>33</v>
      </c>
      <c r="P130" s="239">
        <v>2.9000000000000001E-2</v>
      </c>
      <c r="Q130" s="229">
        <v>231</v>
      </c>
      <c r="R130" s="240">
        <v>61800</v>
      </c>
      <c r="S130" s="241" t="s">
        <v>497</v>
      </c>
      <c r="T130" s="242">
        <v>0.94299999999999995</v>
      </c>
      <c r="U130" s="243">
        <v>17535</v>
      </c>
      <c r="V130" s="244">
        <v>0.28000000000000003</v>
      </c>
      <c r="W130" s="243">
        <v>44265</v>
      </c>
      <c r="X130" s="241" t="s">
        <v>549</v>
      </c>
      <c r="Y130" s="241" t="s">
        <v>499</v>
      </c>
      <c r="Z130" s="245" t="s">
        <v>1097</v>
      </c>
      <c r="AA130" s="282" t="s">
        <v>456</v>
      </c>
      <c r="AB130" s="241">
        <v>570</v>
      </c>
      <c r="AC130" s="241">
        <v>660</v>
      </c>
      <c r="AD130" s="241">
        <v>560</v>
      </c>
      <c r="AE130" s="241">
        <v>650</v>
      </c>
      <c r="AF130" s="241">
        <v>24</v>
      </c>
      <c r="AG130" s="241">
        <v>29</v>
      </c>
      <c r="AH130" s="241">
        <v>24</v>
      </c>
      <c r="AI130" s="241">
        <v>31</v>
      </c>
      <c r="AJ130" s="241">
        <v>24</v>
      </c>
      <c r="AK130" s="241">
        <v>28</v>
      </c>
      <c r="AL130" s="242">
        <v>0.89300000000000002</v>
      </c>
      <c r="AM130" s="195"/>
      <c r="AN130" s="195"/>
      <c r="AO130" s="195"/>
      <c r="AP130" s="241" t="s">
        <v>491</v>
      </c>
      <c r="AQ130" s="241" t="s">
        <v>460</v>
      </c>
      <c r="AR130" s="241" t="s">
        <v>472</v>
      </c>
      <c r="AS130" s="195"/>
      <c r="AT130" s="195"/>
      <c r="AU130" s="195"/>
      <c r="AV130" s="247">
        <v>44531</v>
      </c>
      <c r="AW130" s="247">
        <v>44531</v>
      </c>
      <c r="AX130" s="195"/>
      <c r="AY130" s="241">
        <v>66</v>
      </c>
      <c r="AZ130" s="241" t="s">
        <v>1098</v>
      </c>
      <c r="BA130" s="241">
        <v>6.5</v>
      </c>
      <c r="BB130" s="195"/>
      <c r="BC130" s="241" t="s">
        <v>1099</v>
      </c>
      <c r="BD130" s="248" t="s">
        <v>1100</v>
      </c>
      <c r="BE130" s="279" t="s">
        <v>166</v>
      </c>
      <c r="BF130" s="278" t="s">
        <v>166</v>
      </c>
      <c r="BG130" s="278" t="s">
        <v>166</v>
      </c>
      <c r="BH130" s="268" t="s">
        <v>126</v>
      </c>
      <c r="BI130" s="269" t="s">
        <v>166</v>
      </c>
      <c r="BJ130" s="253" t="s">
        <v>166</v>
      </c>
      <c r="BK130" s="254" t="s">
        <v>462</v>
      </c>
      <c r="BL130" s="255">
        <v>0.88</v>
      </c>
      <c r="BM130" s="255">
        <v>0.89</v>
      </c>
      <c r="BN130" s="255">
        <v>0.79</v>
      </c>
      <c r="BO130" s="256">
        <v>0.8</v>
      </c>
    </row>
    <row r="131" spans="1:67" ht="18.75" customHeight="1">
      <c r="A131" s="228" t="s">
        <v>1101</v>
      </c>
      <c r="B131" s="229" t="s">
        <v>1102</v>
      </c>
      <c r="C131" s="229" t="s">
        <v>946</v>
      </c>
      <c r="D131" s="230" t="s">
        <v>466</v>
      </c>
      <c r="E131" s="231" t="s">
        <v>448</v>
      </c>
      <c r="F131" s="271" t="s">
        <v>477</v>
      </c>
      <c r="G131" s="258"/>
      <c r="H131" s="259">
        <v>3</v>
      </c>
      <c r="I131" s="260" t="s">
        <v>451</v>
      </c>
      <c r="J131" s="260">
        <v>1</v>
      </c>
      <c r="K131" s="261">
        <v>2</v>
      </c>
      <c r="L131" s="262">
        <v>4547</v>
      </c>
      <c r="M131" s="238">
        <v>0.4</v>
      </c>
      <c r="N131" s="229">
        <v>470</v>
      </c>
      <c r="O131" s="229">
        <v>106</v>
      </c>
      <c r="P131" s="239">
        <v>0.10299999999999999</v>
      </c>
      <c r="Q131" s="229">
        <v>356</v>
      </c>
      <c r="R131" s="240">
        <v>74600</v>
      </c>
      <c r="S131" s="241" t="s">
        <v>488</v>
      </c>
      <c r="T131" s="242">
        <v>0.75700000000000001</v>
      </c>
      <c r="U131" s="243">
        <v>56840</v>
      </c>
      <c r="V131" s="244">
        <v>0.76</v>
      </c>
      <c r="W131" s="243">
        <v>17760</v>
      </c>
      <c r="X131" s="241" t="s">
        <v>1103</v>
      </c>
      <c r="Y131" s="241" t="s">
        <v>490</v>
      </c>
      <c r="Z131" s="263"/>
      <c r="AA131" s="264"/>
      <c r="AB131" s="241">
        <v>720</v>
      </c>
      <c r="AC131" s="241">
        <v>770</v>
      </c>
      <c r="AD131" s="241">
        <v>770</v>
      </c>
      <c r="AE131" s="241">
        <v>800755</v>
      </c>
      <c r="AF131" s="241">
        <v>33</v>
      </c>
      <c r="AG131" s="241">
        <v>35</v>
      </c>
      <c r="AH131" s="241">
        <v>34</v>
      </c>
      <c r="AI131" s="241">
        <v>36</v>
      </c>
      <c r="AJ131" s="241">
        <v>34</v>
      </c>
      <c r="AK131" s="241">
        <v>36</v>
      </c>
      <c r="AL131" s="242">
        <v>6.7000000000000004E-2</v>
      </c>
      <c r="AM131" s="277">
        <v>4659</v>
      </c>
      <c r="AN131" s="242">
        <v>0.03</v>
      </c>
      <c r="AO131" s="242">
        <v>0.872</v>
      </c>
      <c r="AP131" s="241" t="s">
        <v>491</v>
      </c>
      <c r="AQ131" s="241" t="s">
        <v>460</v>
      </c>
      <c r="AR131" s="241" t="s">
        <v>491</v>
      </c>
      <c r="AS131" s="195"/>
      <c r="AT131" s="195"/>
      <c r="AU131" s="247">
        <v>44501</v>
      </c>
      <c r="AV131" s="195"/>
      <c r="AW131" s="247">
        <v>44197</v>
      </c>
      <c r="AX131" s="195"/>
      <c r="AY131" s="241">
        <v>90</v>
      </c>
      <c r="AZ131" s="241" t="s">
        <v>1104</v>
      </c>
      <c r="BA131" s="241" t="s">
        <v>177</v>
      </c>
      <c r="BB131" s="195"/>
      <c r="BC131" s="241" t="s">
        <v>462</v>
      </c>
      <c r="BD131" s="248" t="s">
        <v>462</v>
      </c>
      <c r="BE131" s="266" t="s">
        <v>126</v>
      </c>
      <c r="BF131" s="278" t="s">
        <v>166</v>
      </c>
      <c r="BG131" s="278" t="s">
        <v>166</v>
      </c>
      <c r="BH131" s="268" t="s">
        <v>126</v>
      </c>
      <c r="BI131" s="252"/>
      <c r="BJ131" s="253" t="s">
        <v>166</v>
      </c>
      <c r="BK131" s="243">
        <v>3400</v>
      </c>
      <c r="BL131" s="255">
        <v>0.99</v>
      </c>
      <c r="BM131" s="255">
        <v>0.99</v>
      </c>
      <c r="BN131" s="255">
        <v>0.94</v>
      </c>
      <c r="BO131" s="256">
        <v>0.94</v>
      </c>
    </row>
    <row r="132" spans="1:67" ht="18.75" customHeight="1">
      <c r="A132" s="228" t="s">
        <v>1105</v>
      </c>
      <c r="B132" s="229" t="s">
        <v>1106</v>
      </c>
      <c r="C132" s="229" t="s">
        <v>1107</v>
      </c>
      <c r="D132" s="230" t="s">
        <v>683</v>
      </c>
      <c r="E132" s="281" t="s">
        <v>507</v>
      </c>
      <c r="F132" s="271" t="s">
        <v>477</v>
      </c>
      <c r="G132" s="258"/>
      <c r="H132" s="259">
        <v>96</v>
      </c>
      <c r="I132" s="260" t="s">
        <v>451</v>
      </c>
      <c r="J132" s="260">
        <v>30</v>
      </c>
      <c r="K132" s="261">
        <v>62</v>
      </c>
      <c r="L132" s="262">
        <v>17147</v>
      </c>
      <c r="M132" s="238">
        <v>0.87</v>
      </c>
      <c r="N132" s="229">
        <v>2543</v>
      </c>
      <c r="O132" s="229">
        <v>59</v>
      </c>
      <c r="P132" s="239">
        <v>0.14799999999999999</v>
      </c>
      <c r="Q132" s="229">
        <v>425</v>
      </c>
      <c r="R132" s="240">
        <v>57400</v>
      </c>
      <c r="S132" s="241" t="s">
        <v>452</v>
      </c>
      <c r="T132" s="242">
        <v>0.16700000000000001</v>
      </c>
      <c r="U132" s="243">
        <v>13655</v>
      </c>
      <c r="V132" s="244">
        <v>0.24</v>
      </c>
      <c r="W132" s="243">
        <v>43745</v>
      </c>
      <c r="X132" s="241" t="s">
        <v>1108</v>
      </c>
      <c r="Y132" s="241" t="s">
        <v>499</v>
      </c>
      <c r="Z132" s="263"/>
      <c r="AA132" s="246" t="s">
        <v>456</v>
      </c>
      <c r="AB132" s="241">
        <v>580</v>
      </c>
      <c r="AC132" s="241">
        <v>670</v>
      </c>
      <c r="AD132" s="241">
        <v>610</v>
      </c>
      <c r="AE132" s="241">
        <v>710</v>
      </c>
      <c r="AF132" s="241">
        <v>26</v>
      </c>
      <c r="AG132" s="241">
        <v>31</v>
      </c>
      <c r="AH132" s="241">
        <v>25</v>
      </c>
      <c r="AI132" s="241">
        <v>32</v>
      </c>
      <c r="AJ132" s="241">
        <v>25</v>
      </c>
      <c r="AK132" s="241">
        <v>30</v>
      </c>
      <c r="AL132" s="242">
        <v>0.68200000000000005</v>
      </c>
      <c r="AM132" s="277">
        <v>4697</v>
      </c>
      <c r="AN132" s="242">
        <v>0.50700000000000001</v>
      </c>
      <c r="AO132" s="242">
        <v>0.13100000000000001</v>
      </c>
      <c r="AP132" s="241" t="s">
        <v>509</v>
      </c>
      <c r="AQ132" s="241" t="s">
        <v>460</v>
      </c>
      <c r="AR132" s="241" t="s">
        <v>471</v>
      </c>
      <c r="AS132" s="247">
        <v>44515</v>
      </c>
      <c r="AT132" s="195"/>
      <c r="AU132" s="247">
        <v>44531</v>
      </c>
      <c r="AV132" s="195"/>
      <c r="AW132" s="247">
        <v>44228</v>
      </c>
      <c r="AX132" s="242">
        <v>0.77400000000000002</v>
      </c>
      <c r="AY132" s="241">
        <v>80</v>
      </c>
      <c r="AZ132" s="241" t="s">
        <v>1109</v>
      </c>
      <c r="BA132" s="241">
        <v>6.5</v>
      </c>
      <c r="BB132" s="241" t="s">
        <v>166</v>
      </c>
      <c r="BC132" s="241" t="s">
        <v>858</v>
      </c>
      <c r="BD132" s="248" t="s">
        <v>1110</v>
      </c>
      <c r="BE132" s="266" t="s">
        <v>126</v>
      </c>
      <c r="BF132" s="278" t="s">
        <v>166</v>
      </c>
      <c r="BG132" s="267" t="s">
        <v>126</v>
      </c>
      <c r="BH132" s="268" t="s">
        <v>126</v>
      </c>
      <c r="BI132" s="269" t="s">
        <v>166</v>
      </c>
      <c r="BJ132" s="253" t="s">
        <v>166</v>
      </c>
      <c r="BK132" s="243">
        <v>1795</v>
      </c>
      <c r="BL132" s="255">
        <v>0.92</v>
      </c>
      <c r="BM132" s="255">
        <v>0.91</v>
      </c>
      <c r="BN132" s="255">
        <v>0.73</v>
      </c>
      <c r="BO132" s="256">
        <v>0.79</v>
      </c>
    </row>
    <row r="133" spans="1:67" ht="18.75" customHeight="1">
      <c r="A133" s="228" t="s">
        <v>1111</v>
      </c>
      <c r="B133" s="229" t="s">
        <v>1112</v>
      </c>
      <c r="C133" s="229" t="s">
        <v>1113</v>
      </c>
      <c r="D133" s="230" t="s">
        <v>665</v>
      </c>
      <c r="E133" s="281" t="s">
        <v>507</v>
      </c>
      <c r="F133" s="271" t="s">
        <v>477</v>
      </c>
      <c r="G133" s="258"/>
      <c r="H133" s="259">
        <v>85</v>
      </c>
      <c r="I133" s="260" t="s">
        <v>451</v>
      </c>
      <c r="J133" s="260">
        <v>48</v>
      </c>
      <c r="K133" s="261">
        <v>21</v>
      </c>
      <c r="L133" s="262">
        <v>38996</v>
      </c>
      <c r="M133" s="238">
        <v>0.78</v>
      </c>
      <c r="N133" s="229">
        <v>4616</v>
      </c>
      <c r="O133" s="229">
        <v>109</v>
      </c>
      <c r="P133" s="239">
        <v>0.11799999999999999</v>
      </c>
      <c r="Q133" s="229">
        <v>362</v>
      </c>
      <c r="R133" s="240">
        <v>59400</v>
      </c>
      <c r="S133" s="241" t="s">
        <v>452</v>
      </c>
      <c r="T133" s="242">
        <v>7.8E-2</v>
      </c>
      <c r="U133" s="243">
        <v>29822</v>
      </c>
      <c r="V133" s="244">
        <v>0.5</v>
      </c>
      <c r="W133" s="243">
        <v>29578</v>
      </c>
      <c r="X133" s="241" t="s">
        <v>1114</v>
      </c>
      <c r="Y133" s="241" t="s">
        <v>899</v>
      </c>
      <c r="Z133" s="245" t="s">
        <v>900</v>
      </c>
      <c r="AA133" s="282" t="s">
        <v>456</v>
      </c>
      <c r="AB133" s="241">
        <v>550</v>
      </c>
      <c r="AC133" s="241">
        <v>650</v>
      </c>
      <c r="AD133" s="241">
        <v>550</v>
      </c>
      <c r="AE133" s="241">
        <v>670</v>
      </c>
      <c r="AF133" s="241">
        <v>23</v>
      </c>
      <c r="AG133" s="241">
        <v>28</v>
      </c>
      <c r="AH133" s="241">
        <v>22</v>
      </c>
      <c r="AI133" s="241">
        <v>29</v>
      </c>
      <c r="AJ133" s="241">
        <v>23</v>
      </c>
      <c r="AK133" s="241">
        <v>28</v>
      </c>
      <c r="AL133" s="242">
        <v>0.71499999999999997</v>
      </c>
      <c r="AM133" s="195"/>
      <c r="AN133" s="195"/>
      <c r="AO133" s="195"/>
      <c r="AP133" s="241" t="s">
        <v>948</v>
      </c>
      <c r="AQ133" s="241" t="s">
        <v>460</v>
      </c>
      <c r="AR133" s="241" t="s">
        <v>472</v>
      </c>
      <c r="AS133" s="195"/>
      <c r="AT133" s="195"/>
      <c r="AU133" s="195"/>
      <c r="AV133" s="247">
        <v>44501</v>
      </c>
      <c r="AW133" s="241" t="s">
        <v>501</v>
      </c>
      <c r="AX133" s="195"/>
      <c r="AY133" s="241">
        <v>79</v>
      </c>
      <c r="AZ133" s="241" t="s">
        <v>502</v>
      </c>
      <c r="BA133" s="241">
        <v>6.5</v>
      </c>
      <c r="BB133" s="241" t="s">
        <v>166</v>
      </c>
      <c r="BC133" s="241" t="s">
        <v>1115</v>
      </c>
      <c r="BD133" s="248" t="s">
        <v>1024</v>
      </c>
      <c r="BE133" s="266" t="s">
        <v>126</v>
      </c>
      <c r="BF133" s="278" t="s">
        <v>166</v>
      </c>
      <c r="BG133" s="267" t="s">
        <v>126</v>
      </c>
      <c r="BH133" s="268" t="s">
        <v>126</v>
      </c>
      <c r="BI133" s="269" t="s">
        <v>166</v>
      </c>
      <c r="BJ133" s="253" t="s">
        <v>166</v>
      </c>
      <c r="BK133" s="254" t="s">
        <v>462</v>
      </c>
      <c r="BL133" s="255">
        <v>0.9</v>
      </c>
      <c r="BM133" s="255">
        <v>0.91</v>
      </c>
      <c r="BN133" s="255">
        <v>0.77</v>
      </c>
      <c r="BO133" s="256">
        <v>0.8</v>
      </c>
    </row>
    <row r="134" spans="1:67" ht="18.75" customHeight="1">
      <c r="A134" s="228" t="s">
        <v>1116</v>
      </c>
      <c r="B134" s="229" t="s">
        <v>1117</v>
      </c>
      <c r="C134" s="229" t="s">
        <v>1118</v>
      </c>
      <c r="D134" s="230" t="s">
        <v>665</v>
      </c>
      <c r="E134" s="281" t="s">
        <v>507</v>
      </c>
      <c r="F134" s="271" t="s">
        <v>477</v>
      </c>
      <c r="G134" s="258"/>
      <c r="H134" s="259">
        <v>136</v>
      </c>
      <c r="I134" s="260" t="s">
        <v>451</v>
      </c>
      <c r="J134" s="260">
        <v>75</v>
      </c>
      <c r="K134" s="261">
        <v>312</v>
      </c>
      <c r="L134" s="262">
        <v>5917</v>
      </c>
      <c r="M134" s="238">
        <v>0.81</v>
      </c>
      <c r="N134" s="229">
        <v>150</v>
      </c>
      <c r="O134" s="229">
        <v>35</v>
      </c>
      <c r="P134" s="239">
        <v>2.5000000000000001E-2</v>
      </c>
      <c r="Q134" s="229">
        <v>124</v>
      </c>
      <c r="R134" s="240">
        <v>52800</v>
      </c>
      <c r="S134" s="241" t="s">
        <v>452</v>
      </c>
      <c r="T134" s="242">
        <v>0.82699999999999996</v>
      </c>
      <c r="U134" s="243">
        <v>9263</v>
      </c>
      <c r="V134" s="244">
        <v>0.18</v>
      </c>
      <c r="W134" s="243">
        <v>43537</v>
      </c>
      <c r="X134" s="241" t="s">
        <v>1119</v>
      </c>
      <c r="Y134" s="241" t="s">
        <v>1120</v>
      </c>
      <c r="Z134" s="245" t="s">
        <v>1121</v>
      </c>
      <c r="AA134" s="286" t="s">
        <v>456</v>
      </c>
      <c r="AB134" s="241">
        <v>570</v>
      </c>
      <c r="AC134" s="241">
        <v>660</v>
      </c>
      <c r="AD134" s="241">
        <v>590</v>
      </c>
      <c r="AE134" s="241">
        <v>680</v>
      </c>
      <c r="AF134" s="241">
        <v>25</v>
      </c>
      <c r="AG134" s="241">
        <v>30</v>
      </c>
      <c r="AH134" s="241">
        <v>23</v>
      </c>
      <c r="AI134" s="241">
        <v>30</v>
      </c>
      <c r="AJ134" s="241">
        <v>25</v>
      </c>
      <c r="AK134" s="241">
        <v>30</v>
      </c>
      <c r="AL134" s="242">
        <v>0.745</v>
      </c>
      <c r="AM134" s="241">
        <v>340</v>
      </c>
      <c r="AN134" s="242">
        <v>0.156</v>
      </c>
      <c r="AO134" s="242">
        <v>0.189</v>
      </c>
      <c r="AP134" s="241" t="s">
        <v>491</v>
      </c>
      <c r="AQ134" s="241" t="s">
        <v>460</v>
      </c>
      <c r="AR134" s="241" t="s">
        <v>472</v>
      </c>
      <c r="AS134" s="195"/>
      <c r="AT134" s="195"/>
      <c r="AU134" s="195"/>
      <c r="AV134" s="247">
        <v>44211</v>
      </c>
      <c r="AW134" s="241" t="s">
        <v>501</v>
      </c>
      <c r="AX134" s="195"/>
      <c r="AY134" s="241">
        <v>79</v>
      </c>
      <c r="AZ134" s="195"/>
      <c r="BA134" s="241">
        <v>6.5</v>
      </c>
      <c r="BB134" s="195"/>
      <c r="BC134" s="241" t="s">
        <v>1115</v>
      </c>
      <c r="BD134" s="265"/>
      <c r="BE134" s="279" t="s">
        <v>166</v>
      </c>
      <c r="BF134" s="278" t="s">
        <v>166</v>
      </c>
      <c r="BG134" s="278" t="s">
        <v>166</v>
      </c>
      <c r="BH134" s="280" t="s">
        <v>166</v>
      </c>
      <c r="BI134" s="269" t="s">
        <v>166</v>
      </c>
      <c r="BJ134" s="253" t="s">
        <v>166</v>
      </c>
      <c r="BK134" s="243">
        <v>5866</v>
      </c>
      <c r="BL134" s="255">
        <v>0.85</v>
      </c>
      <c r="BM134" s="255">
        <v>0.83</v>
      </c>
      <c r="BN134" s="255">
        <v>0.78</v>
      </c>
      <c r="BO134" s="256">
        <v>0.67</v>
      </c>
    </row>
    <row r="135" spans="1:67" ht="18.75" customHeight="1">
      <c r="A135" s="228" t="s">
        <v>1122</v>
      </c>
      <c r="B135" s="229" t="s">
        <v>1123</v>
      </c>
      <c r="C135" s="229" t="s">
        <v>1123</v>
      </c>
      <c r="D135" s="230" t="s">
        <v>564</v>
      </c>
      <c r="E135" s="231" t="s">
        <v>448</v>
      </c>
      <c r="F135" s="276" t="s">
        <v>487</v>
      </c>
      <c r="G135" s="258"/>
      <c r="H135" s="259" t="s">
        <v>451</v>
      </c>
      <c r="I135" s="260">
        <v>5</v>
      </c>
      <c r="J135" s="260" t="s">
        <v>451</v>
      </c>
      <c r="K135" s="261" t="s">
        <v>451</v>
      </c>
      <c r="L135" s="262">
        <v>2561</v>
      </c>
      <c r="M135" s="238">
        <v>0.98</v>
      </c>
      <c r="N135" s="229">
        <v>278</v>
      </c>
      <c r="O135" s="272"/>
      <c r="P135" s="239">
        <v>0.109</v>
      </c>
      <c r="Q135" s="229">
        <v>138</v>
      </c>
      <c r="R135" s="240">
        <v>77500</v>
      </c>
      <c r="S135" s="241" t="s">
        <v>488</v>
      </c>
      <c r="T135" s="242">
        <v>0.496</v>
      </c>
      <c r="U135" s="243">
        <v>57974</v>
      </c>
      <c r="V135" s="244">
        <v>0.75</v>
      </c>
      <c r="W135" s="243">
        <v>19526</v>
      </c>
      <c r="X135" s="241" t="s">
        <v>1124</v>
      </c>
      <c r="Y135" s="241" t="s">
        <v>490</v>
      </c>
      <c r="Z135" s="263"/>
      <c r="AA135" s="264"/>
      <c r="AB135" s="241">
        <v>660</v>
      </c>
      <c r="AC135" s="241">
        <v>750</v>
      </c>
      <c r="AD135" s="241">
        <v>660</v>
      </c>
      <c r="AE135" s="241">
        <v>760</v>
      </c>
      <c r="AF135" s="241">
        <v>30</v>
      </c>
      <c r="AG135" s="241">
        <v>34</v>
      </c>
      <c r="AH135" s="241">
        <v>29</v>
      </c>
      <c r="AI135" s="241" t="s">
        <v>675</v>
      </c>
      <c r="AJ135" s="241">
        <v>28</v>
      </c>
      <c r="AK135" s="241">
        <v>34</v>
      </c>
      <c r="AL135" s="242">
        <v>0.184</v>
      </c>
      <c r="AM135" s="277">
        <v>2014</v>
      </c>
      <c r="AN135" s="242">
        <v>8.7999999999999995E-2</v>
      </c>
      <c r="AO135" s="242">
        <v>0.42699999999999999</v>
      </c>
      <c r="AP135" s="241" t="s">
        <v>459</v>
      </c>
      <c r="AQ135" s="241" t="s">
        <v>460</v>
      </c>
      <c r="AR135" s="241" t="s">
        <v>459</v>
      </c>
      <c r="AS135" s="247">
        <v>44501</v>
      </c>
      <c r="AT135" s="247">
        <v>44197</v>
      </c>
      <c r="AU135" s="195"/>
      <c r="AV135" s="195"/>
      <c r="AW135" s="247">
        <v>44197</v>
      </c>
      <c r="AX135" s="242">
        <v>0.48299999999999998</v>
      </c>
      <c r="AY135" s="241" t="s">
        <v>566</v>
      </c>
      <c r="AZ135" s="241" t="s">
        <v>1125</v>
      </c>
      <c r="BA135" s="241">
        <v>7.5</v>
      </c>
      <c r="BB135" s="195"/>
      <c r="BC135" s="195"/>
      <c r="BD135" s="265"/>
      <c r="BE135" s="266" t="s">
        <v>126</v>
      </c>
      <c r="BF135" s="267" t="s">
        <v>126</v>
      </c>
      <c r="BG135" s="267" t="s">
        <v>126</v>
      </c>
      <c r="BH135" s="268" t="s">
        <v>126</v>
      </c>
      <c r="BI135" s="252"/>
      <c r="BJ135" s="195"/>
      <c r="BK135" s="195"/>
      <c r="BL135" s="255">
        <v>0.96</v>
      </c>
      <c r="BM135" s="255">
        <v>0.96</v>
      </c>
      <c r="BN135" s="255">
        <v>0.87</v>
      </c>
      <c r="BO135" s="256">
        <v>0.95</v>
      </c>
    </row>
    <row r="136" spans="1:67" ht="18.75" customHeight="1">
      <c r="A136" s="228" t="s">
        <v>1126</v>
      </c>
      <c r="B136" s="229" t="s">
        <v>1127</v>
      </c>
      <c r="C136" s="229" t="s">
        <v>1128</v>
      </c>
      <c r="D136" s="230" t="s">
        <v>1129</v>
      </c>
      <c r="E136" s="281" t="s">
        <v>507</v>
      </c>
      <c r="F136" s="271" t="s">
        <v>477</v>
      </c>
      <c r="G136" s="258"/>
      <c r="H136" s="259">
        <v>177</v>
      </c>
      <c r="I136" s="260" t="s">
        <v>451</v>
      </c>
      <c r="J136" s="260" t="s">
        <v>451</v>
      </c>
      <c r="K136" s="261">
        <v>147</v>
      </c>
      <c r="L136" s="262">
        <v>18312</v>
      </c>
      <c r="M136" s="238">
        <v>0.84</v>
      </c>
      <c r="N136" s="229">
        <v>225</v>
      </c>
      <c r="O136" s="272"/>
      <c r="P136" s="239">
        <v>1.2E-2</v>
      </c>
      <c r="Q136" s="229">
        <v>150</v>
      </c>
      <c r="R136" s="240">
        <v>42000</v>
      </c>
      <c r="S136" s="241" t="s">
        <v>452</v>
      </c>
      <c r="T136" s="242">
        <v>0.66700000000000004</v>
      </c>
      <c r="U136" s="243">
        <v>4071</v>
      </c>
      <c r="V136" s="244">
        <v>0.1</v>
      </c>
      <c r="W136" s="243">
        <v>37929</v>
      </c>
      <c r="X136" s="241" t="s">
        <v>1130</v>
      </c>
      <c r="Y136" s="241" t="s">
        <v>490</v>
      </c>
      <c r="Z136" s="263"/>
      <c r="AA136" s="286" t="s">
        <v>456</v>
      </c>
      <c r="AB136" s="241">
        <v>540</v>
      </c>
      <c r="AC136" s="241">
        <v>650</v>
      </c>
      <c r="AD136" s="241">
        <v>520</v>
      </c>
      <c r="AE136" s="241">
        <v>650</v>
      </c>
      <c r="AF136" s="241">
        <v>21</v>
      </c>
      <c r="AG136" s="241">
        <v>28</v>
      </c>
      <c r="AH136" s="241">
        <v>21</v>
      </c>
      <c r="AI136" s="241">
        <v>30</v>
      </c>
      <c r="AJ136" s="241">
        <v>20</v>
      </c>
      <c r="AK136" s="241">
        <v>27</v>
      </c>
      <c r="AL136" s="242">
        <v>0.73399999999999999</v>
      </c>
      <c r="AM136" s="241">
        <v>280</v>
      </c>
      <c r="AN136" s="242">
        <v>0.214</v>
      </c>
      <c r="AO136" s="242">
        <v>0.26700000000000002</v>
      </c>
      <c r="AP136" s="241" t="s">
        <v>491</v>
      </c>
      <c r="AQ136" s="241" t="s">
        <v>460</v>
      </c>
      <c r="AR136" s="241" t="s">
        <v>471</v>
      </c>
      <c r="AS136" s="195"/>
      <c r="AT136" s="195"/>
      <c r="AU136" s="195"/>
      <c r="AV136" s="195"/>
      <c r="AW136" s="241" t="s">
        <v>501</v>
      </c>
      <c r="AX136" s="195"/>
      <c r="AY136" s="241">
        <v>71</v>
      </c>
      <c r="AZ136" s="195"/>
      <c r="BA136" s="241">
        <v>6</v>
      </c>
      <c r="BB136" s="195"/>
      <c r="BC136" s="195"/>
      <c r="BD136" s="248" t="s">
        <v>852</v>
      </c>
      <c r="BE136" s="279" t="s">
        <v>166</v>
      </c>
      <c r="BF136" s="278" t="s">
        <v>166</v>
      </c>
      <c r="BG136" s="278" t="s">
        <v>166</v>
      </c>
      <c r="BH136" s="280" t="s">
        <v>166</v>
      </c>
      <c r="BI136" s="269" t="s">
        <v>166</v>
      </c>
      <c r="BJ136" s="195"/>
      <c r="BK136" s="195"/>
      <c r="BL136" s="255">
        <v>0.77</v>
      </c>
      <c r="BM136" s="255">
        <v>0.79</v>
      </c>
      <c r="BN136" s="255">
        <v>0.78</v>
      </c>
      <c r="BO136" s="256">
        <v>0.6</v>
      </c>
    </row>
    <row r="137" spans="1:67" ht="18.75" customHeight="1">
      <c r="A137" s="228" t="s">
        <v>1131</v>
      </c>
      <c r="B137" s="229" t="s">
        <v>1132</v>
      </c>
      <c r="C137" s="229" t="s">
        <v>1133</v>
      </c>
      <c r="D137" s="230" t="s">
        <v>1057</v>
      </c>
      <c r="E137" s="281" t="s">
        <v>507</v>
      </c>
      <c r="F137" s="271" t="s">
        <v>477</v>
      </c>
      <c r="G137" s="258"/>
      <c r="H137" s="259">
        <v>157</v>
      </c>
      <c r="I137" s="260" t="s">
        <v>451</v>
      </c>
      <c r="J137" s="260" t="s">
        <v>451</v>
      </c>
      <c r="K137" s="261">
        <v>312</v>
      </c>
      <c r="L137" s="262">
        <v>6920</v>
      </c>
      <c r="M137" s="238">
        <v>0.78</v>
      </c>
      <c r="N137" s="229">
        <v>242</v>
      </c>
      <c r="O137" s="272"/>
      <c r="P137" s="239">
        <v>3.5000000000000003E-2</v>
      </c>
      <c r="Q137" s="272"/>
      <c r="R137" s="240">
        <v>46000</v>
      </c>
      <c r="S137" s="241" t="s">
        <v>488</v>
      </c>
      <c r="T137" s="195"/>
      <c r="U137" s="241" t="s">
        <v>650</v>
      </c>
      <c r="V137" s="195"/>
      <c r="W137" s="243">
        <v>41000</v>
      </c>
      <c r="X137" s="195"/>
      <c r="Y137" s="241" t="s">
        <v>490</v>
      </c>
      <c r="Z137" s="263"/>
      <c r="AA137" s="264"/>
      <c r="AB137" s="241">
        <v>520</v>
      </c>
      <c r="AC137" s="241">
        <v>640</v>
      </c>
      <c r="AD137" s="241">
        <v>580</v>
      </c>
      <c r="AE137" s="241">
        <v>700</v>
      </c>
      <c r="AF137" s="241">
        <v>25</v>
      </c>
      <c r="AG137" s="241">
        <v>31</v>
      </c>
      <c r="AH137" s="241">
        <v>24</v>
      </c>
      <c r="AI137" s="241">
        <v>31</v>
      </c>
      <c r="AJ137" s="241">
        <v>26</v>
      </c>
      <c r="AK137" s="241">
        <v>30</v>
      </c>
      <c r="AL137" s="242">
        <v>0.83499999999999996</v>
      </c>
      <c r="AM137" s="195"/>
      <c r="AN137" s="195"/>
      <c r="AO137" s="195"/>
      <c r="AP137" s="241" t="s">
        <v>491</v>
      </c>
      <c r="AQ137" s="241" t="s">
        <v>460</v>
      </c>
      <c r="AR137" s="241" t="s">
        <v>510</v>
      </c>
      <c r="AS137" s="195"/>
      <c r="AT137" s="195"/>
      <c r="AU137" s="195"/>
      <c r="AV137" s="247">
        <v>44531</v>
      </c>
      <c r="AW137" s="247">
        <v>44378</v>
      </c>
      <c r="AX137" s="195"/>
      <c r="AY137" s="241">
        <v>79</v>
      </c>
      <c r="AZ137" s="241" t="s">
        <v>1134</v>
      </c>
      <c r="BA137" s="241">
        <v>6</v>
      </c>
      <c r="BB137" s="241" t="s">
        <v>166</v>
      </c>
      <c r="BC137" s="195"/>
      <c r="BD137" s="265"/>
      <c r="BE137" s="279" t="s">
        <v>166</v>
      </c>
      <c r="BF137" s="278" t="s">
        <v>166</v>
      </c>
      <c r="BG137" s="278" t="s">
        <v>166</v>
      </c>
      <c r="BH137" s="280" t="s">
        <v>166</v>
      </c>
      <c r="BI137" s="252"/>
      <c r="BJ137" s="195"/>
      <c r="BK137" s="195"/>
      <c r="BL137" s="255">
        <v>1</v>
      </c>
      <c r="BM137" s="255">
        <v>0.81</v>
      </c>
      <c r="BN137" s="255">
        <v>0.71</v>
      </c>
      <c r="BO137" s="256">
        <v>0.64</v>
      </c>
    </row>
    <row r="138" spans="1:67" ht="18.75" customHeight="1">
      <c r="A138" s="228" t="s">
        <v>1135</v>
      </c>
      <c r="B138" s="229" t="s">
        <v>1136</v>
      </c>
      <c r="C138" s="229" t="s">
        <v>1137</v>
      </c>
      <c r="D138" s="230" t="s">
        <v>1138</v>
      </c>
      <c r="E138" s="281" t="s">
        <v>507</v>
      </c>
      <c r="F138" s="271" t="s">
        <v>477</v>
      </c>
      <c r="G138" s="258"/>
      <c r="H138" s="259">
        <v>169</v>
      </c>
      <c r="I138" s="260" t="s">
        <v>451</v>
      </c>
      <c r="J138" s="260" t="s">
        <v>451</v>
      </c>
      <c r="K138" s="261">
        <v>312</v>
      </c>
      <c r="L138" s="262">
        <v>16852</v>
      </c>
      <c r="M138" s="238">
        <v>0.8</v>
      </c>
      <c r="N138" s="229">
        <v>341</v>
      </c>
      <c r="O138" s="229">
        <v>58</v>
      </c>
      <c r="P138" s="239">
        <v>0.02</v>
      </c>
      <c r="Q138" s="272"/>
      <c r="R138" s="240">
        <v>45000</v>
      </c>
      <c r="S138" s="241" t="s">
        <v>452</v>
      </c>
      <c r="T138" s="241" t="s">
        <v>650</v>
      </c>
      <c r="U138" s="241" t="s">
        <v>650</v>
      </c>
      <c r="V138" s="195"/>
      <c r="W138" s="243">
        <v>40000</v>
      </c>
      <c r="X138" s="195"/>
      <c r="Y138" s="243">
        <v>5000</v>
      </c>
      <c r="Z138" s="245" t="s">
        <v>1121</v>
      </c>
      <c r="AA138" s="286" t="s">
        <v>456</v>
      </c>
      <c r="AB138" s="241">
        <v>500</v>
      </c>
      <c r="AC138" s="241">
        <v>580</v>
      </c>
      <c r="AD138" s="241">
        <v>490</v>
      </c>
      <c r="AE138" s="241">
        <v>570</v>
      </c>
      <c r="AF138" s="241">
        <v>19</v>
      </c>
      <c r="AG138" s="241">
        <v>24</v>
      </c>
      <c r="AH138" s="241">
        <v>22</v>
      </c>
      <c r="AI138" s="241">
        <v>27</v>
      </c>
      <c r="AJ138" s="241">
        <v>17</v>
      </c>
      <c r="AK138" s="241">
        <v>22</v>
      </c>
      <c r="AL138" s="242">
        <v>0.70699999999999996</v>
      </c>
      <c r="AM138" s="195"/>
      <c r="AN138" s="195"/>
      <c r="AO138" s="195"/>
      <c r="AP138" s="241" t="s">
        <v>471</v>
      </c>
      <c r="AQ138" s="241" t="s">
        <v>460</v>
      </c>
      <c r="AR138" s="241" t="s">
        <v>472</v>
      </c>
      <c r="AS138" s="195"/>
      <c r="AT138" s="195"/>
      <c r="AU138" s="195"/>
      <c r="AV138" s="247">
        <v>44256</v>
      </c>
      <c r="AW138" s="247">
        <v>44256</v>
      </c>
      <c r="AX138" s="195"/>
      <c r="AY138" s="241">
        <v>80</v>
      </c>
      <c r="AZ138" s="241" t="s">
        <v>583</v>
      </c>
      <c r="BA138" s="241">
        <v>6.5</v>
      </c>
      <c r="BB138" s="195"/>
      <c r="BC138" s="195"/>
      <c r="BD138" s="265"/>
      <c r="BE138" s="279" t="s">
        <v>166</v>
      </c>
      <c r="BF138" s="267" t="s">
        <v>126</v>
      </c>
      <c r="BG138" s="278" t="s">
        <v>166</v>
      </c>
      <c r="BH138" s="280" t="s">
        <v>166</v>
      </c>
      <c r="BI138" s="252"/>
      <c r="BJ138" s="253" t="s">
        <v>166</v>
      </c>
      <c r="BK138" s="254" t="s">
        <v>462</v>
      </c>
      <c r="BL138" s="255">
        <v>0.71</v>
      </c>
      <c r="BM138" s="255">
        <v>0.81</v>
      </c>
      <c r="BN138" s="255">
        <v>0.83</v>
      </c>
      <c r="BO138" s="256">
        <v>0.65</v>
      </c>
    </row>
    <row r="139" spans="1:67" ht="18.75" customHeight="1">
      <c r="A139" s="228" t="s">
        <v>1139</v>
      </c>
      <c r="B139" s="229" t="s">
        <v>1140</v>
      </c>
      <c r="C139" s="229" t="s">
        <v>871</v>
      </c>
      <c r="D139" s="230" t="s">
        <v>447</v>
      </c>
      <c r="E139" s="231" t="s">
        <v>448</v>
      </c>
      <c r="F139" s="288" t="s">
        <v>1141</v>
      </c>
      <c r="G139" s="258"/>
      <c r="H139" s="259" t="s">
        <v>451</v>
      </c>
      <c r="I139" s="260">
        <v>143</v>
      </c>
      <c r="J139" s="260" t="s">
        <v>451</v>
      </c>
      <c r="K139" s="261">
        <v>199</v>
      </c>
      <c r="L139" s="262">
        <v>2202</v>
      </c>
      <c r="M139" s="238">
        <v>1</v>
      </c>
      <c r="N139" s="229">
        <v>31</v>
      </c>
      <c r="O139" s="272"/>
      <c r="P139" s="239">
        <v>1.4E-2</v>
      </c>
      <c r="Q139" s="229">
        <v>24</v>
      </c>
      <c r="R139" s="240">
        <v>50800</v>
      </c>
      <c r="S139" s="241" t="s">
        <v>497</v>
      </c>
      <c r="T139" s="242">
        <v>0.77400000000000002</v>
      </c>
      <c r="U139" s="243">
        <v>38701</v>
      </c>
      <c r="V139" s="244">
        <v>0.76</v>
      </c>
      <c r="W139" s="243">
        <v>12099</v>
      </c>
      <c r="X139" s="241" t="s">
        <v>959</v>
      </c>
      <c r="Y139" s="241" t="s">
        <v>490</v>
      </c>
      <c r="Z139" s="263"/>
      <c r="AA139" s="286" t="s">
        <v>456</v>
      </c>
      <c r="AB139" s="241">
        <v>480</v>
      </c>
      <c r="AC139" s="241">
        <v>590</v>
      </c>
      <c r="AD139" s="241">
        <v>470</v>
      </c>
      <c r="AE139" s="241">
        <v>570</v>
      </c>
      <c r="AF139" s="241">
        <v>18</v>
      </c>
      <c r="AG139" s="241">
        <v>23</v>
      </c>
      <c r="AH139" s="241">
        <v>17</v>
      </c>
      <c r="AI139" s="241">
        <v>23</v>
      </c>
      <c r="AJ139" s="241">
        <v>17</v>
      </c>
      <c r="AK139" s="241">
        <v>23</v>
      </c>
      <c r="AL139" s="242">
        <v>0.74399999999999999</v>
      </c>
      <c r="AM139" s="195"/>
      <c r="AN139" s="195"/>
      <c r="AO139" s="195"/>
      <c r="AP139" s="241" t="s">
        <v>491</v>
      </c>
      <c r="AQ139" s="241" t="s">
        <v>492</v>
      </c>
      <c r="AR139" s="241" t="s">
        <v>472</v>
      </c>
      <c r="AS139" s="247">
        <v>44501</v>
      </c>
      <c r="AT139" s="195"/>
      <c r="AU139" s="247">
        <v>44501</v>
      </c>
      <c r="AV139" s="247">
        <v>44501</v>
      </c>
      <c r="AW139" s="247">
        <v>44242</v>
      </c>
      <c r="AX139" s="242">
        <v>1</v>
      </c>
      <c r="AY139" s="195"/>
      <c r="AZ139" s="195"/>
      <c r="BA139" s="195"/>
      <c r="BB139" s="195"/>
      <c r="BC139" s="195"/>
      <c r="BD139" s="265"/>
      <c r="BE139" s="279" t="s">
        <v>166</v>
      </c>
      <c r="BF139" s="278" t="s">
        <v>166</v>
      </c>
      <c r="BG139" s="278" t="s">
        <v>166</v>
      </c>
      <c r="BH139" s="280" t="s">
        <v>166</v>
      </c>
      <c r="BI139" s="269" t="s">
        <v>166</v>
      </c>
      <c r="BJ139" s="253" t="s">
        <v>166</v>
      </c>
      <c r="BK139" s="254" t="s">
        <v>462</v>
      </c>
      <c r="BL139" s="270"/>
      <c r="BM139" s="255">
        <v>0.84</v>
      </c>
      <c r="BN139" s="270"/>
      <c r="BO139" s="256">
        <v>0.55000000000000004</v>
      </c>
    </row>
    <row r="140" spans="1:67" ht="18.75" customHeight="1">
      <c r="A140" s="228" t="s">
        <v>1142</v>
      </c>
      <c r="B140" s="229" t="s">
        <v>1143</v>
      </c>
      <c r="C140" s="229" t="s">
        <v>1144</v>
      </c>
      <c r="D140" s="230" t="s">
        <v>466</v>
      </c>
      <c r="E140" s="231" t="s">
        <v>448</v>
      </c>
      <c r="F140" s="232" t="s">
        <v>449</v>
      </c>
      <c r="G140" s="258"/>
      <c r="H140" s="259" t="s">
        <v>451</v>
      </c>
      <c r="I140" s="260">
        <v>30</v>
      </c>
      <c r="J140" s="260" t="s">
        <v>451</v>
      </c>
      <c r="K140" s="261" t="s">
        <v>451</v>
      </c>
      <c r="L140" s="262">
        <v>2210</v>
      </c>
      <c r="M140" s="238">
        <v>0.95</v>
      </c>
      <c r="N140" s="229">
        <v>605</v>
      </c>
      <c r="O140" s="229">
        <v>69</v>
      </c>
      <c r="P140" s="239">
        <v>0.27400000000000002</v>
      </c>
      <c r="Q140" s="229">
        <v>322</v>
      </c>
      <c r="R140" s="240">
        <v>72000</v>
      </c>
      <c r="S140" s="241" t="s">
        <v>452</v>
      </c>
      <c r="T140" s="242">
        <v>0.53200000000000003</v>
      </c>
      <c r="U140" s="243">
        <v>32620</v>
      </c>
      <c r="V140" s="244">
        <v>0.45</v>
      </c>
      <c r="W140" s="243">
        <v>39380</v>
      </c>
      <c r="X140" s="241" t="s">
        <v>1145</v>
      </c>
      <c r="Y140" s="241" t="s">
        <v>1059</v>
      </c>
      <c r="Z140" s="245" t="s">
        <v>593</v>
      </c>
      <c r="AA140" s="286" t="s">
        <v>456</v>
      </c>
      <c r="AB140" s="241">
        <v>640</v>
      </c>
      <c r="AC140" s="241">
        <v>710</v>
      </c>
      <c r="AD140" s="241">
        <v>630</v>
      </c>
      <c r="AE140" s="241">
        <v>750</v>
      </c>
      <c r="AF140" s="241">
        <v>29</v>
      </c>
      <c r="AG140" s="241">
        <v>33</v>
      </c>
      <c r="AH140" s="241">
        <v>29</v>
      </c>
      <c r="AI140" s="241">
        <v>35</v>
      </c>
      <c r="AJ140" s="241">
        <v>27</v>
      </c>
      <c r="AK140" s="241">
        <v>34</v>
      </c>
      <c r="AL140" s="242">
        <v>0.50800000000000001</v>
      </c>
      <c r="AM140" s="277">
        <v>1324</v>
      </c>
      <c r="AN140" s="242">
        <v>0.315</v>
      </c>
      <c r="AO140" s="242">
        <v>0.36199999999999999</v>
      </c>
      <c r="AP140" s="241" t="s">
        <v>471</v>
      </c>
      <c r="AQ140" s="241" t="s">
        <v>460</v>
      </c>
      <c r="AR140" s="241" t="s">
        <v>471</v>
      </c>
      <c r="AS140" s="247">
        <v>44515</v>
      </c>
      <c r="AT140" s="247">
        <v>44197</v>
      </c>
      <c r="AU140" s="195"/>
      <c r="AV140" s="195"/>
      <c r="AW140" s="247">
        <v>44211</v>
      </c>
      <c r="AX140" s="242">
        <v>0.55300000000000005</v>
      </c>
      <c r="AY140" s="241" t="s">
        <v>566</v>
      </c>
      <c r="AZ140" s="241" t="s">
        <v>551</v>
      </c>
      <c r="BA140" s="241" t="s">
        <v>566</v>
      </c>
      <c r="BB140" s="195"/>
      <c r="BC140" s="195"/>
      <c r="BD140" s="265"/>
      <c r="BE140" s="266" t="s">
        <v>126</v>
      </c>
      <c r="BF140" s="267" t="s">
        <v>126</v>
      </c>
      <c r="BG140" s="267" t="s">
        <v>126</v>
      </c>
      <c r="BH140" s="268" t="s">
        <v>126</v>
      </c>
      <c r="BI140" s="252"/>
      <c r="BJ140" s="195"/>
      <c r="BK140" s="195"/>
      <c r="BL140" s="255">
        <v>0.92</v>
      </c>
      <c r="BM140" s="255">
        <v>0.91</v>
      </c>
      <c r="BN140" s="255">
        <v>0.89</v>
      </c>
      <c r="BO140" s="256">
        <v>0.86</v>
      </c>
    </row>
    <row r="141" spans="1:67" ht="18.75" customHeight="1">
      <c r="A141" s="228" t="s">
        <v>1146</v>
      </c>
      <c r="B141" s="229" t="s">
        <v>1147</v>
      </c>
      <c r="C141" s="229" t="s">
        <v>1148</v>
      </c>
      <c r="D141" s="230" t="s">
        <v>496</v>
      </c>
      <c r="E141" s="231" t="s">
        <v>448</v>
      </c>
      <c r="F141" s="276" t="s">
        <v>487</v>
      </c>
      <c r="G141" s="233" t="s">
        <v>1149</v>
      </c>
      <c r="H141" s="259" t="s">
        <v>451</v>
      </c>
      <c r="I141" s="260">
        <v>81</v>
      </c>
      <c r="J141" s="260" t="s">
        <v>451</v>
      </c>
      <c r="K141" s="261" t="s">
        <v>451</v>
      </c>
      <c r="L141" s="262">
        <v>2408</v>
      </c>
      <c r="M141" s="238">
        <v>1</v>
      </c>
      <c r="N141" s="229">
        <v>79</v>
      </c>
      <c r="O141" s="229">
        <v>22</v>
      </c>
      <c r="P141" s="239">
        <v>3.3000000000000002E-2</v>
      </c>
      <c r="Q141" s="229">
        <v>39</v>
      </c>
      <c r="R141" s="240">
        <v>72300</v>
      </c>
      <c r="S141" s="241" t="s">
        <v>452</v>
      </c>
      <c r="T141" s="242">
        <v>0.49399999999999999</v>
      </c>
      <c r="U141" s="243">
        <v>27036</v>
      </c>
      <c r="V141" s="244">
        <v>0.37</v>
      </c>
      <c r="W141" s="243">
        <v>45264</v>
      </c>
      <c r="X141" s="241" t="s">
        <v>1119</v>
      </c>
      <c r="Y141" s="243">
        <v>66635</v>
      </c>
      <c r="Z141" s="263"/>
      <c r="AA141" s="286" t="s">
        <v>456</v>
      </c>
      <c r="AB141" s="241">
        <v>580</v>
      </c>
      <c r="AC141" s="241">
        <v>680</v>
      </c>
      <c r="AD141" s="241">
        <v>560</v>
      </c>
      <c r="AE141" s="241">
        <v>660</v>
      </c>
      <c r="AF141" s="241">
        <v>25</v>
      </c>
      <c r="AG141" s="241">
        <v>30</v>
      </c>
      <c r="AH141" s="241">
        <v>25</v>
      </c>
      <c r="AI141" s="241">
        <v>32</v>
      </c>
      <c r="AJ141" s="241">
        <v>24</v>
      </c>
      <c r="AK141" s="241">
        <v>28</v>
      </c>
      <c r="AL141" s="242">
        <v>0.48399999999999999</v>
      </c>
      <c r="AM141" s="241">
        <v>368</v>
      </c>
      <c r="AN141" s="242">
        <v>0.36699999999999999</v>
      </c>
      <c r="AO141" s="242">
        <v>0.17</v>
      </c>
      <c r="AP141" s="241" t="s">
        <v>509</v>
      </c>
      <c r="AQ141" s="241" t="s">
        <v>460</v>
      </c>
      <c r="AR141" s="241" t="s">
        <v>471</v>
      </c>
      <c r="AS141" s="247">
        <v>44515</v>
      </c>
      <c r="AT141" s="247">
        <v>44228</v>
      </c>
      <c r="AU141" s="195"/>
      <c r="AV141" s="247">
        <v>44228</v>
      </c>
      <c r="AW141" s="247">
        <v>44228</v>
      </c>
      <c r="AX141" s="242">
        <v>0.84799999999999998</v>
      </c>
      <c r="AY141" s="241">
        <v>80</v>
      </c>
      <c r="AZ141" s="241" t="s">
        <v>868</v>
      </c>
      <c r="BA141" s="241">
        <v>6.5</v>
      </c>
      <c r="BB141" s="195"/>
      <c r="BC141" s="195"/>
      <c r="BD141" s="265"/>
      <c r="BE141" s="266" t="s">
        <v>126</v>
      </c>
      <c r="BF141" s="267" t="s">
        <v>126</v>
      </c>
      <c r="BG141" s="267" t="s">
        <v>126</v>
      </c>
      <c r="BH141" s="280" t="s">
        <v>166</v>
      </c>
      <c r="BI141" s="252"/>
      <c r="BJ141" s="253" t="s">
        <v>166</v>
      </c>
      <c r="BK141" s="254" t="s">
        <v>462</v>
      </c>
      <c r="BL141" s="255">
        <v>0.95</v>
      </c>
      <c r="BM141" s="255">
        <v>0.9</v>
      </c>
      <c r="BN141" s="255">
        <v>1</v>
      </c>
      <c r="BO141" s="256">
        <v>0.87</v>
      </c>
    </row>
    <row r="142" spans="1:67" ht="18.75" customHeight="1">
      <c r="A142" s="228" t="s">
        <v>1150</v>
      </c>
      <c r="B142" s="229" t="s">
        <v>1151</v>
      </c>
      <c r="C142" s="229" t="s">
        <v>1152</v>
      </c>
      <c r="D142" s="230" t="s">
        <v>1138</v>
      </c>
      <c r="E142" s="281" t="s">
        <v>507</v>
      </c>
      <c r="F142" s="271" t="s">
        <v>477</v>
      </c>
      <c r="G142" s="258"/>
      <c r="H142" s="259">
        <v>106</v>
      </c>
      <c r="I142" s="260" t="s">
        <v>451</v>
      </c>
      <c r="J142" s="260">
        <v>87</v>
      </c>
      <c r="K142" s="261">
        <v>199</v>
      </c>
      <c r="L142" s="262">
        <v>8483</v>
      </c>
      <c r="M142" s="238">
        <v>0.74</v>
      </c>
      <c r="N142" s="229">
        <v>381</v>
      </c>
      <c r="O142" s="272"/>
      <c r="P142" s="239">
        <v>4.4999999999999998E-2</v>
      </c>
      <c r="Q142" s="229">
        <v>101</v>
      </c>
      <c r="R142" s="240">
        <v>55200</v>
      </c>
      <c r="S142" s="241" t="s">
        <v>452</v>
      </c>
      <c r="T142" s="242">
        <v>0.26500000000000001</v>
      </c>
      <c r="U142" s="243">
        <v>23498</v>
      </c>
      <c r="V142" s="244">
        <v>0.43</v>
      </c>
      <c r="W142" s="243">
        <v>31702</v>
      </c>
      <c r="X142" s="241" t="s">
        <v>823</v>
      </c>
      <c r="Y142" s="241" t="s">
        <v>490</v>
      </c>
      <c r="Z142" s="263"/>
      <c r="AA142" s="286" t="s">
        <v>456</v>
      </c>
      <c r="AB142" s="241">
        <v>580</v>
      </c>
      <c r="AC142" s="241">
        <v>670</v>
      </c>
      <c r="AD142" s="241">
        <v>610</v>
      </c>
      <c r="AE142" s="241">
        <v>700</v>
      </c>
      <c r="AF142" s="241">
        <v>24</v>
      </c>
      <c r="AG142" s="241">
        <v>30</v>
      </c>
      <c r="AH142" s="241">
        <v>22</v>
      </c>
      <c r="AI142" s="241">
        <v>31</v>
      </c>
      <c r="AJ142" s="241">
        <v>25</v>
      </c>
      <c r="AK142" s="241">
        <v>31</v>
      </c>
      <c r="AL142" s="242">
        <v>0.61399999999999999</v>
      </c>
      <c r="AM142" s="241">
        <v>864</v>
      </c>
      <c r="AN142" s="242">
        <v>0.441</v>
      </c>
      <c r="AO142" s="242">
        <v>0.13900000000000001</v>
      </c>
      <c r="AP142" s="241" t="s">
        <v>491</v>
      </c>
      <c r="AQ142" s="241" t="s">
        <v>492</v>
      </c>
      <c r="AR142" s="241" t="s">
        <v>472</v>
      </c>
      <c r="AS142" s="195"/>
      <c r="AT142" s="195"/>
      <c r="AU142" s="247">
        <v>44510</v>
      </c>
      <c r="AV142" s="247">
        <v>44545</v>
      </c>
      <c r="AW142" s="247">
        <v>44256</v>
      </c>
      <c r="AX142" s="195"/>
      <c r="AY142" s="241">
        <v>79</v>
      </c>
      <c r="AZ142" s="241" t="s">
        <v>757</v>
      </c>
      <c r="BA142" s="241">
        <v>6</v>
      </c>
      <c r="BB142" s="195"/>
      <c r="BC142" s="195"/>
      <c r="BD142" s="265"/>
      <c r="BE142" s="279" t="s">
        <v>166</v>
      </c>
      <c r="BF142" s="278" t="s">
        <v>166</v>
      </c>
      <c r="BG142" s="278" t="s">
        <v>166</v>
      </c>
      <c r="BH142" s="280" t="s">
        <v>166</v>
      </c>
      <c r="BI142" s="269" t="s">
        <v>166</v>
      </c>
      <c r="BJ142" s="253" t="s">
        <v>166</v>
      </c>
      <c r="BK142" s="254" t="s">
        <v>462</v>
      </c>
      <c r="BL142" s="255">
        <v>0.85</v>
      </c>
      <c r="BM142" s="255">
        <v>0.88</v>
      </c>
      <c r="BN142" s="255">
        <v>0.41</v>
      </c>
      <c r="BO142" s="256">
        <v>0.64</v>
      </c>
    </row>
    <row r="143" spans="1:67" ht="18.75" customHeight="1">
      <c r="A143" s="228" t="s">
        <v>1153</v>
      </c>
      <c r="B143" s="229" t="s">
        <v>1154</v>
      </c>
      <c r="C143" s="229" t="s">
        <v>1155</v>
      </c>
      <c r="D143" s="230" t="s">
        <v>537</v>
      </c>
      <c r="E143" s="231" t="s">
        <v>448</v>
      </c>
      <c r="F143" s="257" t="s">
        <v>467</v>
      </c>
      <c r="G143" s="258"/>
      <c r="H143" s="259" t="s">
        <v>451</v>
      </c>
      <c r="I143" s="260" t="s">
        <v>451</v>
      </c>
      <c r="J143" s="260">
        <v>35</v>
      </c>
      <c r="K143" s="261">
        <v>312</v>
      </c>
      <c r="L143" s="262">
        <v>3688</v>
      </c>
      <c r="M143" s="238">
        <v>0.5</v>
      </c>
      <c r="N143" s="229">
        <v>582</v>
      </c>
      <c r="O143" s="229">
        <v>74</v>
      </c>
      <c r="P143" s="239">
        <v>0.158</v>
      </c>
      <c r="Q143" s="229">
        <v>252</v>
      </c>
      <c r="R143" s="240">
        <v>63000</v>
      </c>
      <c r="S143" s="241" t="s">
        <v>452</v>
      </c>
      <c r="T143" s="242">
        <v>0.433</v>
      </c>
      <c r="U143" s="243">
        <v>19099</v>
      </c>
      <c r="V143" s="244">
        <v>0.3</v>
      </c>
      <c r="W143" s="243">
        <v>43901</v>
      </c>
      <c r="X143" s="241" t="s">
        <v>1156</v>
      </c>
      <c r="Y143" s="241" t="s">
        <v>490</v>
      </c>
      <c r="Z143" s="263"/>
      <c r="AA143" s="286" t="s">
        <v>456</v>
      </c>
      <c r="AB143" s="241">
        <v>510</v>
      </c>
      <c r="AC143" s="241">
        <v>610</v>
      </c>
      <c r="AD143" s="241">
        <v>530</v>
      </c>
      <c r="AE143" s="241">
        <v>620</v>
      </c>
      <c r="AF143" s="241">
        <v>21</v>
      </c>
      <c r="AG143" s="241">
        <v>27</v>
      </c>
      <c r="AH143" s="241">
        <v>20</v>
      </c>
      <c r="AI143" s="241">
        <v>27</v>
      </c>
      <c r="AJ143" s="241">
        <v>20</v>
      </c>
      <c r="AK143" s="241">
        <v>27</v>
      </c>
      <c r="AL143" s="242">
        <v>0.76900000000000002</v>
      </c>
      <c r="AM143" s="241">
        <v>121</v>
      </c>
      <c r="AN143" s="242">
        <v>0.92600000000000005</v>
      </c>
      <c r="AO143" s="242">
        <v>0.67</v>
      </c>
      <c r="AP143" s="241" t="s">
        <v>491</v>
      </c>
      <c r="AQ143" s="241" t="s">
        <v>460</v>
      </c>
      <c r="AR143" s="241" t="s">
        <v>471</v>
      </c>
      <c r="AS143" s="195"/>
      <c r="AT143" s="195"/>
      <c r="AU143" s="195"/>
      <c r="AV143" s="247">
        <v>44501</v>
      </c>
      <c r="AW143" s="241" t="s">
        <v>501</v>
      </c>
      <c r="AX143" s="195"/>
      <c r="AY143" s="241">
        <v>79</v>
      </c>
      <c r="AZ143" s="195"/>
      <c r="BA143" s="241">
        <v>6</v>
      </c>
      <c r="BB143" s="241" t="s">
        <v>166</v>
      </c>
      <c r="BC143" s="195"/>
      <c r="BD143" s="265"/>
      <c r="BE143" s="279" t="s">
        <v>166</v>
      </c>
      <c r="BF143" s="278" t="s">
        <v>166</v>
      </c>
      <c r="BG143" s="278" t="s">
        <v>166</v>
      </c>
      <c r="BH143" s="280" t="s">
        <v>166</v>
      </c>
      <c r="BI143" s="269" t="s">
        <v>166</v>
      </c>
      <c r="BJ143" s="195"/>
      <c r="BK143" s="195"/>
      <c r="BL143" s="270"/>
      <c r="BM143" s="255">
        <v>0.77</v>
      </c>
      <c r="BN143" s="270"/>
      <c r="BO143" s="256">
        <v>0.5</v>
      </c>
    </row>
    <row r="144" spans="1:67" ht="18.75" customHeight="1">
      <c r="A144" s="228" t="s">
        <v>1157</v>
      </c>
      <c r="B144" s="229" t="s">
        <v>1158</v>
      </c>
      <c r="C144" s="229" t="s">
        <v>543</v>
      </c>
      <c r="D144" s="230" t="s">
        <v>537</v>
      </c>
      <c r="E144" s="231" t="s">
        <v>448</v>
      </c>
      <c r="F144" s="271" t="s">
        <v>477</v>
      </c>
      <c r="G144" s="258"/>
      <c r="H144" s="259">
        <v>30</v>
      </c>
      <c r="I144" s="260" t="s">
        <v>451</v>
      </c>
      <c r="J144" s="260">
        <v>67</v>
      </c>
      <c r="K144" s="261">
        <v>5</v>
      </c>
      <c r="L144" s="262">
        <v>26417</v>
      </c>
      <c r="M144" s="238">
        <v>0.52</v>
      </c>
      <c r="N144" s="229">
        <v>5077</v>
      </c>
      <c r="O144" s="229">
        <v>117</v>
      </c>
      <c r="P144" s="239">
        <v>0.192</v>
      </c>
      <c r="Q144" s="229">
        <v>668</v>
      </c>
      <c r="R144" s="240">
        <v>78100</v>
      </c>
      <c r="S144" s="241" t="s">
        <v>452</v>
      </c>
      <c r="T144" s="242">
        <v>0.13200000000000001</v>
      </c>
      <c r="U144" s="243">
        <v>21974</v>
      </c>
      <c r="V144" s="244">
        <v>0.28000000000000003</v>
      </c>
      <c r="W144" s="243">
        <v>56126</v>
      </c>
      <c r="X144" s="241" t="s">
        <v>1159</v>
      </c>
      <c r="Y144" s="241" t="s">
        <v>462</v>
      </c>
      <c r="Z144" s="263"/>
      <c r="AA144" s="246" t="s">
        <v>456</v>
      </c>
      <c r="AB144" s="241">
        <v>650</v>
      </c>
      <c r="AC144" s="241">
        <v>730</v>
      </c>
      <c r="AD144" s="241">
        <v>640</v>
      </c>
      <c r="AE144" s="241">
        <v>760</v>
      </c>
      <c r="AF144" s="241">
        <v>29</v>
      </c>
      <c r="AG144" s="241">
        <v>33</v>
      </c>
      <c r="AH144" s="241">
        <v>29</v>
      </c>
      <c r="AI144" s="241" t="s">
        <v>550</v>
      </c>
      <c r="AJ144" s="241">
        <v>27</v>
      </c>
      <c r="AK144" s="241">
        <v>34</v>
      </c>
      <c r="AL144" s="242">
        <v>0.21</v>
      </c>
      <c r="AM144" s="277">
        <v>15166</v>
      </c>
      <c r="AN144" s="242">
        <v>0.21199999999999999</v>
      </c>
      <c r="AO144" s="242">
        <v>0.40600000000000003</v>
      </c>
      <c r="AP144" s="241" t="s">
        <v>459</v>
      </c>
      <c r="AQ144" s="241" t="s">
        <v>460</v>
      </c>
      <c r="AR144" s="241" t="s">
        <v>459</v>
      </c>
      <c r="AS144" s="247">
        <v>44501</v>
      </c>
      <c r="AT144" s="247">
        <v>44197</v>
      </c>
      <c r="AU144" s="195"/>
      <c r="AV144" s="195"/>
      <c r="AW144" s="247">
        <v>44197</v>
      </c>
      <c r="AX144" s="242">
        <v>0.34100000000000003</v>
      </c>
      <c r="AY144" s="241" t="s">
        <v>566</v>
      </c>
      <c r="AZ144" s="241" t="s">
        <v>524</v>
      </c>
      <c r="BA144" s="241">
        <v>7.5</v>
      </c>
      <c r="BB144" s="195"/>
      <c r="BC144" s="195"/>
      <c r="BD144" s="265"/>
      <c r="BE144" s="266" t="s">
        <v>126</v>
      </c>
      <c r="BF144" s="278" t="s">
        <v>166</v>
      </c>
      <c r="BG144" s="267" t="s">
        <v>126</v>
      </c>
      <c r="BH144" s="268" t="s">
        <v>126</v>
      </c>
      <c r="BI144" s="252"/>
      <c r="BJ144" s="253" t="s">
        <v>166</v>
      </c>
      <c r="BK144" s="254" t="s">
        <v>462</v>
      </c>
      <c r="BL144" s="255">
        <v>0.94</v>
      </c>
      <c r="BM144" s="255">
        <v>0.93</v>
      </c>
      <c r="BN144" s="255">
        <v>0.85</v>
      </c>
      <c r="BO144" s="256">
        <v>0.84</v>
      </c>
    </row>
    <row r="145" spans="1:67" ht="18.75" customHeight="1">
      <c r="A145" s="228" t="s">
        <v>1160</v>
      </c>
      <c r="B145" s="229" t="s">
        <v>1161</v>
      </c>
      <c r="C145" s="229" t="s">
        <v>1162</v>
      </c>
      <c r="D145" s="230" t="s">
        <v>835</v>
      </c>
      <c r="E145" s="281" t="s">
        <v>507</v>
      </c>
      <c r="F145" s="271" t="s">
        <v>477</v>
      </c>
      <c r="G145" s="258"/>
      <c r="H145" s="259">
        <v>80</v>
      </c>
      <c r="I145" s="260" t="s">
        <v>451</v>
      </c>
      <c r="J145" s="260">
        <v>32</v>
      </c>
      <c r="K145" s="261">
        <v>87</v>
      </c>
      <c r="L145" s="262">
        <v>24150</v>
      </c>
      <c r="M145" s="238">
        <v>0.7</v>
      </c>
      <c r="N145" s="229">
        <v>1137</v>
      </c>
      <c r="O145" s="272"/>
      <c r="P145" s="239">
        <v>4.7E-2</v>
      </c>
      <c r="Q145" s="229">
        <v>179</v>
      </c>
      <c r="R145" s="240">
        <v>48300</v>
      </c>
      <c r="S145" s="241" t="s">
        <v>497</v>
      </c>
      <c r="T145" s="242">
        <v>0.157</v>
      </c>
      <c r="U145" s="243">
        <v>14255</v>
      </c>
      <c r="V145" s="244">
        <v>0.3</v>
      </c>
      <c r="W145" s="243">
        <v>34045</v>
      </c>
      <c r="X145" s="241" t="s">
        <v>599</v>
      </c>
      <c r="Y145" s="241" t="s">
        <v>462</v>
      </c>
      <c r="Z145" s="263"/>
      <c r="AA145" s="282" t="s">
        <v>456</v>
      </c>
      <c r="AB145" s="241">
        <v>610</v>
      </c>
      <c r="AC145" s="241">
        <v>680</v>
      </c>
      <c r="AD145" s="241">
        <v>620</v>
      </c>
      <c r="AE145" s="241">
        <v>710</v>
      </c>
      <c r="AF145" s="241">
        <v>27</v>
      </c>
      <c r="AG145" s="241">
        <v>31</v>
      </c>
      <c r="AH145" s="241">
        <v>25</v>
      </c>
      <c r="AI145" s="241">
        <v>32</v>
      </c>
      <c r="AJ145" s="241">
        <v>26</v>
      </c>
      <c r="AK145" s="241">
        <v>30</v>
      </c>
      <c r="AL145" s="242">
        <v>0.51</v>
      </c>
      <c r="AM145" s="195"/>
      <c r="AN145" s="195"/>
      <c r="AO145" s="195"/>
      <c r="AP145" s="241" t="s">
        <v>1163</v>
      </c>
      <c r="AQ145" s="241" t="s">
        <v>460</v>
      </c>
      <c r="AR145" s="241" t="s">
        <v>471</v>
      </c>
      <c r="AS145" s="195"/>
      <c r="AT145" s="195"/>
      <c r="AU145" s="247">
        <v>44484</v>
      </c>
      <c r="AV145" s="247">
        <v>44484</v>
      </c>
      <c r="AW145" s="247">
        <v>44211</v>
      </c>
      <c r="AX145" s="195"/>
      <c r="AY145" s="241">
        <v>85</v>
      </c>
      <c r="AZ145" s="241" t="s">
        <v>1164</v>
      </c>
      <c r="BA145" s="241">
        <v>6.5</v>
      </c>
      <c r="BB145" s="241" t="s">
        <v>166</v>
      </c>
      <c r="BC145" s="195"/>
      <c r="BD145" s="265"/>
      <c r="BE145" s="279" t="s">
        <v>166</v>
      </c>
      <c r="BF145" s="278" t="s">
        <v>166</v>
      </c>
      <c r="BG145" s="278" t="s">
        <v>166</v>
      </c>
      <c r="BH145" s="280" t="s">
        <v>166</v>
      </c>
      <c r="BI145" s="269" t="s">
        <v>166</v>
      </c>
      <c r="BJ145" s="253" t="s">
        <v>166</v>
      </c>
      <c r="BK145" s="243">
        <v>1794</v>
      </c>
      <c r="BL145" s="255">
        <v>0.96</v>
      </c>
      <c r="BM145" s="255">
        <v>0.94</v>
      </c>
      <c r="BN145" s="255">
        <v>0.71</v>
      </c>
      <c r="BO145" s="256">
        <v>0.79</v>
      </c>
    </row>
    <row r="146" spans="1:67" ht="18.75" customHeight="1">
      <c r="A146" s="228" t="s">
        <v>1165</v>
      </c>
      <c r="B146" s="229" t="s">
        <v>1166</v>
      </c>
      <c r="C146" s="229" t="s">
        <v>590</v>
      </c>
      <c r="D146" s="230" t="s">
        <v>466</v>
      </c>
      <c r="E146" s="231" t="s">
        <v>448</v>
      </c>
      <c r="F146" s="271" t="s">
        <v>477</v>
      </c>
      <c r="G146" s="258"/>
      <c r="H146" s="259">
        <v>44</v>
      </c>
      <c r="I146" s="260" t="s">
        <v>451</v>
      </c>
      <c r="J146" s="260">
        <v>48</v>
      </c>
      <c r="K146" s="261">
        <v>62</v>
      </c>
      <c r="L146" s="262">
        <v>18269</v>
      </c>
      <c r="M146" s="238">
        <v>0.69</v>
      </c>
      <c r="N146" s="229">
        <v>3459</v>
      </c>
      <c r="O146" s="229">
        <v>122</v>
      </c>
      <c r="P146" s="239">
        <v>0.189</v>
      </c>
      <c r="Q146" s="229">
        <v>558</v>
      </c>
      <c r="R146" s="240">
        <v>75400</v>
      </c>
      <c r="S146" s="241" t="s">
        <v>497</v>
      </c>
      <c r="T146" s="242">
        <v>0.161</v>
      </c>
      <c r="U146" s="243">
        <v>18146</v>
      </c>
      <c r="V146" s="244">
        <v>0.24</v>
      </c>
      <c r="W146" s="243">
        <v>57254</v>
      </c>
      <c r="X146" s="241" t="s">
        <v>1167</v>
      </c>
      <c r="Y146" s="241" t="s">
        <v>462</v>
      </c>
      <c r="Z146" s="263"/>
      <c r="AA146" s="282" t="s">
        <v>456</v>
      </c>
      <c r="AB146" s="241">
        <v>680</v>
      </c>
      <c r="AC146" s="241">
        <v>750</v>
      </c>
      <c r="AD146" s="241">
        <v>690</v>
      </c>
      <c r="AE146" s="241">
        <v>770</v>
      </c>
      <c r="AF146" s="241">
        <v>32</v>
      </c>
      <c r="AG146" s="241">
        <v>34</v>
      </c>
      <c r="AH146" s="241">
        <v>32</v>
      </c>
      <c r="AI146" s="241">
        <v>35</v>
      </c>
      <c r="AJ146" s="241">
        <v>30</v>
      </c>
      <c r="AK146" s="241">
        <v>34</v>
      </c>
      <c r="AL146" s="242">
        <v>0.27400000000000002</v>
      </c>
      <c r="AM146" s="195"/>
      <c r="AN146" s="195"/>
      <c r="AO146" s="195"/>
      <c r="AP146" s="241" t="s">
        <v>1168</v>
      </c>
      <c r="AQ146" s="241" t="s">
        <v>460</v>
      </c>
      <c r="AR146" s="241" t="s">
        <v>471</v>
      </c>
      <c r="AS146" s="247">
        <v>44501</v>
      </c>
      <c r="AT146" s="247">
        <v>44197</v>
      </c>
      <c r="AU146" s="247">
        <v>44501</v>
      </c>
      <c r="AV146" s="195"/>
      <c r="AW146" s="247">
        <v>44197</v>
      </c>
      <c r="AX146" s="242">
        <v>0.379</v>
      </c>
      <c r="AY146" s="241">
        <v>92</v>
      </c>
      <c r="AZ146" s="241" t="s">
        <v>1169</v>
      </c>
      <c r="BA146" s="241">
        <v>6.5</v>
      </c>
      <c r="BB146" s="195"/>
      <c r="BC146" s="195"/>
      <c r="BD146" s="265"/>
      <c r="BE146" s="279" t="s">
        <v>166</v>
      </c>
      <c r="BF146" s="278" t="s">
        <v>166</v>
      </c>
      <c r="BG146" s="278" t="s">
        <v>166</v>
      </c>
      <c r="BH146" s="280" t="s">
        <v>166</v>
      </c>
      <c r="BI146" s="252"/>
      <c r="BJ146" s="195"/>
      <c r="BK146" s="195"/>
      <c r="BL146" s="255">
        <v>0.95</v>
      </c>
      <c r="BM146" s="255">
        <v>0.97</v>
      </c>
      <c r="BN146" s="255">
        <v>0.79</v>
      </c>
      <c r="BO146" s="256">
        <v>0.87</v>
      </c>
    </row>
    <row r="147" spans="1:67" ht="18.75" customHeight="1">
      <c r="A147" s="228" t="s">
        <v>1170</v>
      </c>
      <c r="B147" s="229" t="s">
        <v>1171</v>
      </c>
      <c r="C147" s="229" t="s">
        <v>1172</v>
      </c>
      <c r="D147" s="230" t="s">
        <v>808</v>
      </c>
      <c r="E147" s="231" t="s">
        <v>448</v>
      </c>
      <c r="F147" s="271" t="s">
        <v>477</v>
      </c>
      <c r="G147" s="258"/>
      <c r="H147" s="259">
        <v>10</v>
      </c>
      <c r="I147" s="260" t="s">
        <v>451</v>
      </c>
      <c r="J147" s="260">
        <v>14</v>
      </c>
      <c r="K147" s="261" t="s">
        <v>451</v>
      </c>
      <c r="L147" s="262">
        <v>8278</v>
      </c>
      <c r="M147" s="238">
        <v>0.39</v>
      </c>
      <c r="N147" s="229">
        <v>754</v>
      </c>
      <c r="O147" s="272"/>
      <c r="P147" s="239">
        <v>9.0999999999999998E-2</v>
      </c>
      <c r="Q147" s="229">
        <v>105</v>
      </c>
      <c r="R147" s="240">
        <v>78700</v>
      </c>
      <c r="S147" s="241" t="s">
        <v>488</v>
      </c>
      <c r="T147" s="242">
        <v>0.13900000000000001</v>
      </c>
      <c r="U147" s="243">
        <v>55219</v>
      </c>
      <c r="V147" s="244">
        <v>0.7</v>
      </c>
      <c r="W147" s="243">
        <v>23481</v>
      </c>
      <c r="X147" s="241" t="s">
        <v>1108</v>
      </c>
      <c r="Y147" s="241" t="s">
        <v>490</v>
      </c>
      <c r="Z147" s="263"/>
      <c r="AA147" s="264"/>
      <c r="AB147" s="241">
        <v>700</v>
      </c>
      <c r="AC147" s="241">
        <v>770</v>
      </c>
      <c r="AD147" s="241">
        <v>720</v>
      </c>
      <c r="AE147" s="241">
        <v>790</v>
      </c>
      <c r="AF147" s="241">
        <v>32</v>
      </c>
      <c r="AG147" s="241">
        <v>35</v>
      </c>
      <c r="AH147" s="241">
        <v>32</v>
      </c>
      <c r="AI147" s="241" t="s">
        <v>1173</v>
      </c>
      <c r="AJ147" s="241">
        <v>32</v>
      </c>
      <c r="AK147" s="241">
        <v>35</v>
      </c>
      <c r="AL147" s="242">
        <v>8.4000000000000005E-2</v>
      </c>
      <c r="AM147" s="195"/>
      <c r="AN147" s="195"/>
      <c r="AO147" s="195"/>
      <c r="AP147" s="241" t="s">
        <v>491</v>
      </c>
      <c r="AQ147" s="241" t="s">
        <v>460</v>
      </c>
      <c r="AR147" s="241" t="s">
        <v>510</v>
      </c>
      <c r="AS147" s="247">
        <v>44501</v>
      </c>
      <c r="AT147" s="195"/>
      <c r="AU147" s="195"/>
      <c r="AV147" s="195"/>
      <c r="AW147" s="247">
        <v>44197</v>
      </c>
      <c r="AX147" s="242">
        <v>0.26900000000000002</v>
      </c>
      <c r="AY147" s="241" t="s">
        <v>566</v>
      </c>
      <c r="AZ147" s="195"/>
      <c r="BA147" s="195"/>
      <c r="BB147" s="195"/>
      <c r="BC147" s="195"/>
      <c r="BD147" s="265"/>
      <c r="BE147" s="266" t="s">
        <v>126</v>
      </c>
      <c r="BF147" s="278" t="s">
        <v>166</v>
      </c>
      <c r="BG147" s="267" t="s">
        <v>126</v>
      </c>
      <c r="BH147" s="268" t="s">
        <v>126</v>
      </c>
      <c r="BI147" s="252"/>
      <c r="BJ147" s="195"/>
      <c r="BK147" s="195"/>
      <c r="BL147" s="255">
        <v>0.94</v>
      </c>
      <c r="BM147" s="255">
        <v>0.98</v>
      </c>
      <c r="BN147" s="270"/>
      <c r="BO147" s="256">
        <v>0.94</v>
      </c>
    </row>
    <row r="148" spans="1:67" ht="18.75" customHeight="1">
      <c r="A148" s="228" t="s">
        <v>1174</v>
      </c>
      <c r="B148" s="229" t="s">
        <v>1175</v>
      </c>
      <c r="C148" s="229" t="s">
        <v>1175</v>
      </c>
      <c r="D148" s="230" t="s">
        <v>683</v>
      </c>
      <c r="E148" s="231" t="s">
        <v>448</v>
      </c>
      <c r="F148" s="276" t="s">
        <v>487</v>
      </c>
      <c r="G148" s="258"/>
      <c r="H148" s="259" t="s">
        <v>451</v>
      </c>
      <c r="I148" s="260">
        <v>30</v>
      </c>
      <c r="J148" s="260" t="s">
        <v>451</v>
      </c>
      <c r="K148" s="261" t="s">
        <v>451</v>
      </c>
      <c r="L148" s="262">
        <v>2827</v>
      </c>
      <c r="M148" s="238">
        <v>0.99</v>
      </c>
      <c r="N148" s="229">
        <v>289</v>
      </c>
      <c r="O148" s="229">
        <v>48</v>
      </c>
      <c r="P148" s="239">
        <v>0.10199999999999999</v>
      </c>
      <c r="Q148" s="229">
        <v>157</v>
      </c>
      <c r="R148" s="240">
        <v>78700</v>
      </c>
      <c r="S148" s="241" t="s">
        <v>488</v>
      </c>
      <c r="T148" s="242">
        <v>0.54300000000000004</v>
      </c>
      <c r="U148" s="243">
        <v>36672</v>
      </c>
      <c r="V148" s="244">
        <v>0.47</v>
      </c>
      <c r="W148" s="243">
        <v>42028</v>
      </c>
      <c r="X148" s="241" t="s">
        <v>1108</v>
      </c>
      <c r="Y148" s="241" t="s">
        <v>490</v>
      </c>
      <c r="Z148" s="263"/>
      <c r="AA148" s="264"/>
      <c r="AB148" s="241">
        <v>650</v>
      </c>
      <c r="AC148" s="241">
        <v>720</v>
      </c>
      <c r="AD148" s="241">
        <v>630</v>
      </c>
      <c r="AE148" s="241">
        <v>730</v>
      </c>
      <c r="AF148" s="241">
        <v>28</v>
      </c>
      <c r="AG148" s="241">
        <v>33</v>
      </c>
      <c r="AH148" s="241">
        <v>29</v>
      </c>
      <c r="AI148" s="241">
        <v>34</v>
      </c>
      <c r="AJ148" s="241">
        <v>26</v>
      </c>
      <c r="AK148" s="241">
        <v>32</v>
      </c>
      <c r="AL148" s="242">
        <v>0.33700000000000002</v>
      </c>
      <c r="AM148" s="277">
        <v>1394</v>
      </c>
      <c r="AN148" s="242">
        <v>0.16600000000000001</v>
      </c>
      <c r="AO148" s="242">
        <v>0.36799999999999999</v>
      </c>
      <c r="AP148" s="241" t="s">
        <v>491</v>
      </c>
      <c r="AQ148" s="241" t="s">
        <v>460</v>
      </c>
      <c r="AR148" s="241" t="s">
        <v>471</v>
      </c>
      <c r="AS148" s="247">
        <v>44515</v>
      </c>
      <c r="AT148" s="247">
        <v>44198</v>
      </c>
      <c r="AU148" s="195"/>
      <c r="AV148" s="195"/>
      <c r="AW148" s="247">
        <v>44211</v>
      </c>
      <c r="AX148" s="242">
        <v>0.48699999999999999</v>
      </c>
      <c r="AY148" s="241">
        <v>60</v>
      </c>
      <c r="AZ148" s="241" t="s">
        <v>639</v>
      </c>
      <c r="BA148" s="195"/>
      <c r="BB148" s="195"/>
      <c r="BC148" s="195"/>
      <c r="BD148" s="265"/>
      <c r="BE148" s="266" t="s">
        <v>126</v>
      </c>
      <c r="BF148" s="278" t="s">
        <v>166</v>
      </c>
      <c r="BG148" s="267" t="s">
        <v>126</v>
      </c>
      <c r="BH148" s="268" t="s">
        <v>126</v>
      </c>
      <c r="BI148" s="252"/>
      <c r="BJ148" s="253" t="s">
        <v>166</v>
      </c>
      <c r="BK148" s="243">
        <v>2000</v>
      </c>
      <c r="BL148" s="255">
        <v>0.94</v>
      </c>
      <c r="BM148" s="255">
        <v>0.91</v>
      </c>
      <c r="BN148" s="255">
        <v>0.9</v>
      </c>
      <c r="BO148" s="256">
        <v>0.86</v>
      </c>
    </row>
    <row r="149" spans="1:67" ht="18.75" customHeight="1">
      <c r="A149" s="228" t="s">
        <v>1176</v>
      </c>
      <c r="B149" s="229" t="s">
        <v>1177</v>
      </c>
      <c r="C149" s="229" t="s">
        <v>653</v>
      </c>
      <c r="D149" s="230" t="s">
        <v>630</v>
      </c>
      <c r="E149" s="231" t="s">
        <v>448</v>
      </c>
      <c r="F149" s="276" t="s">
        <v>487</v>
      </c>
      <c r="G149" s="258"/>
      <c r="H149" s="259" t="s">
        <v>451</v>
      </c>
      <c r="I149" s="260">
        <v>39</v>
      </c>
      <c r="J149" s="260" t="s">
        <v>451</v>
      </c>
      <c r="K149" s="261" t="s">
        <v>451</v>
      </c>
      <c r="L149" s="262">
        <v>2055</v>
      </c>
      <c r="M149" s="238">
        <v>1</v>
      </c>
      <c r="N149" s="229">
        <v>140</v>
      </c>
      <c r="O149" s="229">
        <v>29</v>
      </c>
      <c r="P149" s="239">
        <v>6.8000000000000005E-2</v>
      </c>
      <c r="Q149" s="229">
        <v>15</v>
      </c>
      <c r="R149" s="240">
        <v>77800</v>
      </c>
      <c r="S149" s="241" t="s">
        <v>452</v>
      </c>
      <c r="T149" s="242">
        <v>0.107</v>
      </c>
      <c r="U149" s="243">
        <v>36782</v>
      </c>
      <c r="V149" s="244">
        <v>0.47</v>
      </c>
      <c r="W149" s="243">
        <v>41018</v>
      </c>
      <c r="X149" s="241" t="s">
        <v>1130</v>
      </c>
      <c r="Y149" s="241" t="s">
        <v>490</v>
      </c>
      <c r="Z149" s="263"/>
      <c r="AA149" s="286" t="s">
        <v>456</v>
      </c>
      <c r="AB149" s="241">
        <v>650</v>
      </c>
      <c r="AC149" s="241">
        <v>720</v>
      </c>
      <c r="AD149" s="241">
        <v>630</v>
      </c>
      <c r="AE149" s="241">
        <v>720</v>
      </c>
      <c r="AF149" s="241">
        <v>27</v>
      </c>
      <c r="AG149" s="241">
        <v>32</v>
      </c>
      <c r="AH149" s="241">
        <v>29</v>
      </c>
      <c r="AI149" s="241">
        <v>34</v>
      </c>
      <c r="AJ149" s="241">
        <v>26</v>
      </c>
      <c r="AK149" s="241">
        <v>31</v>
      </c>
      <c r="AL149" s="242">
        <v>0.41799999999999998</v>
      </c>
      <c r="AM149" s="241">
        <v>795</v>
      </c>
      <c r="AN149" s="242">
        <v>0.23599999999999999</v>
      </c>
      <c r="AO149" s="242">
        <v>0.14399999999999999</v>
      </c>
      <c r="AP149" s="241" t="s">
        <v>491</v>
      </c>
      <c r="AQ149" s="241" t="s">
        <v>492</v>
      </c>
      <c r="AR149" s="241" t="s">
        <v>471</v>
      </c>
      <c r="AS149" s="247">
        <v>44515</v>
      </c>
      <c r="AT149" s="247">
        <v>44197</v>
      </c>
      <c r="AU149" s="195"/>
      <c r="AV149" s="195"/>
      <c r="AW149" s="247">
        <v>44211</v>
      </c>
      <c r="AX149" s="242">
        <v>0.48899999999999999</v>
      </c>
      <c r="AY149" s="241">
        <v>100</v>
      </c>
      <c r="AZ149" s="195"/>
      <c r="BA149" s="241">
        <v>7</v>
      </c>
      <c r="BB149" s="195"/>
      <c r="BC149" s="195"/>
      <c r="BD149" s="265"/>
      <c r="BE149" s="266" t="s">
        <v>126</v>
      </c>
      <c r="BF149" s="267" t="s">
        <v>126</v>
      </c>
      <c r="BG149" s="267" t="s">
        <v>126</v>
      </c>
      <c r="BH149" s="268" t="s">
        <v>126</v>
      </c>
      <c r="BI149" s="252"/>
      <c r="BJ149" s="253" t="s">
        <v>166</v>
      </c>
      <c r="BK149" s="243">
        <v>1301</v>
      </c>
      <c r="BL149" s="255">
        <v>0.8</v>
      </c>
      <c r="BM149" s="255">
        <v>0.91</v>
      </c>
      <c r="BN149" s="255">
        <v>0.71</v>
      </c>
      <c r="BO149" s="256">
        <v>0.84</v>
      </c>
    </row>
    <row r="150" spans="1:67" ht="18.75" customHeight="1">
      <c r="A150" s="228" t="s">
        <v>1178</v>
      </c>
      <c r="B150" s="229" t="s">
        <v>1179</v>
      </c>
      <c r="C150" s="229" t="s">
        <v>1180</v>
      </c>
      <c r="D150" s="230" t="s">
        <v>683</v>
      </c>
      <c r="E150" s="281" t="s">
        <v>507</v>
      </c>
      <c r="F150" s="271" t="s">
        <v>477</v>
      </c>
      <c r="G150" s="258"/>
      <c r="H150" s="259">
        <v>56</v>
      </c>
      <c r="I150" s="260" t="s">
        <v>451</v>
      </c>
      <c r="J150" s="260">
        <v>30</v>
      </c>
      <c r="K150" s="261">
        <v>15</v>
      </c>
      <c r="L150" s="262">
        <v>45946</v>
      </c>
      <c r="M150" s="238">
        <v>0.77</v>
      </c>
      <c r="N150" s="229">
        <v>3691</v>
      </c>
      <c r="O150" s="229">
        <v>66</v>
      </c>
      <c r="P150" s="239">
        <v>0.08</v>
      </c>
      <c r="Q150" s="229">
        <v>42</v>
      </c>
      <c r="R150" s="240">
        <v>52000</v>
      </c>
      <c r="S150" s="241" t="s">
        <v>497</v>
      </c>
      <c r="T150" s="242">
        <v>1.0999999999999999E-2</v>
      </c>
      <c r="U150" s="243">
        <v>3804</v>
      </c>
      <c r="V150" s="244">
        <v>7.0000000000000007E-2</v>
      </c>
      <c r="W150" s="243">
        <v>48196</v>
      </c>
      <c r="X150" s="241" t="s">
        <v>1181</v>
      </c>
      <c r="Y150" s="241" t="s">
        <v>1182</v>
      </c>
      <c r="Z150" s="263"/>
      <c r="AA150" s="282" t="s">
        <v>456</v>
      </c>
      <c r="AB150" s="241">
        <v>610</v>
      </c>
      <c r="AC150" s="241">
        <v>700</v>
      </c>
      <c r="AD150" s="241">
        <v>650</v>
      </c>
      <c r="AE150" s="241">
        <v>750</v>
      </c>
      <c r="AF150" s="241">
        <v>27</v>
      </c>
      <c r="AG150" s="241">
        <v>31</v>
      </c>
      <c r="AH150" s="241">
        <v>27</v>
      </c>
      <c r="AI150" s="241">
        <v>33</v>
      </c>
      <c r="AJ150" s="241">
        <v>27</v>
      </c>
      <c r="AK150" s="241">
        <v>32</v>
      </c>
      <c r="AL150" s="242">
        <v>0.48099999999999998</v>
      </c>
      <c r="AM150" s="277">
        <v>10458</v>
      </c>
      <c r="AN150" s="242">
        <v>0.39700000000000002</v>
      </c>
      <c r="AO150" s="242">
        <v>0.14099999999999999</v>
      </c>
      <c r="AP150" s="241" t="s">
        <v>491</v>
      </c>
      <c r="AQ150" s="241" t="s">
        <v>460</v>
      </c>
      <c r="AR150" s="241" t="s">
        <v>472</v>
      </c>
      <c r="AS150" s="195"/>
      <c r="AT150" s="195"/>
      <c r="AU150" s="247">
        <v>44501</v>
      </c>
      <c r="AV150" s="195"/>
      <c r="AW150" s="247">
        <v>44228</v>
      </c>
      <c r="AX150" s="195"/>
      <c r="AY150" s="241">
        <v>79</v>
      </c>
      <c r="AZ150" s="241" t="s">
        <v>693</v>
      </c>
      <c r="BA150" s="241">
        <v>6.5</v>
      </c>
      <c r="BB150" s="195"/>
      <c r="BC150" s="241" t="s">
        <v>1183</v>
      </c>
      <c r="BD150" s="265"/>
      <c r="BE150" s="279" t="s">
        <v>166</v>
      </c>
      <c r="BF150" s="278" t="s">
        <v>166</v>
      </c>
      <c r="BG150" s="278" t="s">
        <v>166</v>
      </c>
      <c r="BH150" s="280" t="s">
        <v>166</v>
      </c>
      <c r="BI150" s="252"/>
      <c r="BJ150" s="195"/>
      <c r="BK150" s="195"/>
      <c r="BL150" s="255">
        <v>0.95</v>
      </c>
      <c r="BM150" s="255">
        <v>0.94</v>
      </c>
      <c r="BN150" s="255">
        <v>0.83</v>
      </c>
      <c r="BO150" s="256">
        <v>0.83</v>
      </c>
    </row>
    <row r="151" spans="1:67" ht="18.75" customHeight="1">
      <c r="A151" s="228" t="s">
        <v>1184</v>
      </c>
      <c r="B151" s="229" t="s">
        <v>1185</v>
      </c>
      <c r="C151" s="229" t="s">
        <v>1186</v>
      </c>
      <c r="D151" s="230" t="s">
        <v>1050</v>
      </c>
      <c r="E151" s="281" t="s">
        <v>507</v>
      </c>
      <c r="F151" s="271" t="s">
        <v>477</v>
      </c>
      <c r="G151" s="258"/>
      <c r="H151" s="259">
        <v>140</v>
      </c>
      <c r="I151" s="260" t="s">
        <v>451</v>
      </c>
      <c r="J151" s="260">
        <v>67</v>
      </c>
      <c r="K151" s="261">
        <v>108</v>
      </c>
      <c r="L151" s="262">
        <v>25838</v>
      </c>
      <c r="M151" s="238">
        <v>0.84</v>
      </c>
      <c r="N151" s="229">
        <v>2266</v>
      </c>
      <c r="O151" s="229">
        <v>79</v>
      </c>
      <c r="P151" s="239">
        <v>8.7999999999999995E-2</v>
      </c>
      <c r="Q151" s="229">
        <v>205</v>
      </c>
      <c r="R151" s="240">
        <v>50900</v>
      </c>
      <c r="S151" s="241" t="s">
        <v>452</v>
      </c>
      <c r="T151" s="242">
        <v>0.09</v>
      </c>
      <c r="U151" s="243">
        <v>14106</v>
      </c>
      <c r="V151" s="244">
        <v>0.28000000000000003</v>
      </c>
      <c r="W151" s="243">
        <v>36794</v>
      </c>
      <c r="X151" s="241" t="s">
        <v>798</v>
      </c>
      <c r="Y151" s="243">
        <v>6000</v>
      </c>
      <c r="Z151" s="245" t="s">
        <v>1187</v>
      </c>
      <c r="AA151" s="286" t="s">
        <v>456</v>
      </c>
      <c r="AB151" s="241">
        <v>540</v>
      </c>
      <c r="AC151" s="241">
        <v>650</v>
      </c>
      <c r="AD151" s="241">
        <v>530</v>
      </c>
      <c r="AE151" s="241">
        <v>650</v>
      </c>
      <c r="AF151" s="241">
        <v>22</v>
      </c>
      <c r="AG151" s="241">
        <v>28</v>
      </c>
      <c r="AH151" s="241">
        <v>21</v>
      </c>
      <c r="AI151" s="241">
        <v>28</v>
      </c>
      <c r="AJ151" s="241">
        <v>21</v>
      </c>
      <c r="AK151" s="241">
        <v>28</v>
      </c>
      <c r="AL151" s="242">
        <v>0.78800000000000003</v>
      </c>
      <c r="AM151" s="241">
        <v>525</v>
      </c>
      <c r="AN151" s="242">
        <v>0.33100000000000002</v>
      </c>
      <c r="AO151" s="242">
        <v>0.42499999999999999</v>
      </c>
      <c r="AP151" s="241" t="s">
        <v>491</v>
      </c>
      <c r="AQ151" s="241" t="s">
        <v>492</v>
      </c>
      <c r="AR151" s="241" t="s">
        <v>510</v>
      </c>
      <c r="AS151" s="195"/>
      <c r="AT151" s="195"/>
      <c r="AU151" s="247">
        <v>44501</v>
      </c>
      <c r="AV151" s="247">
        <v>44228</v>
      </c>
      <c r="AW151" s="247">
        <v>44440</v>
      </c>
      <c r="AX151" s="195"/>
      <c r="AY151" s="241">
        <v>80</v>
      </c>
      <c r="AZ151" s="241" t="s">
        <v>757</v>
      </c>
      <c r="BA151" s="241">
        <v>6.5</v>
      </c>
      <c r="BB151" s="195"/>
      <c r="BC151" s="241" t="s">
        <v>1188</v>
      </c>
      <c r="BD151" s="248" t="s">
        <v>1110</v>
      </c>
      <c r="BE151" s="266" t="s">
        <v>126</v>
      </c>
      <c r="BF151" s="278" t="s">
        <v>166</v>
      </c>
      <c r="BG151" s="267" t="s">
        <v>126</v>
      </c>
      <c r="BH151" s="280" t="s">
        <v>166</v>
      </c>
      <c r="BI151" s="269" t="s">
        <v>166</v>
      </c>
      <c r="BJ151" s="195"/>
      <c r="BK151" s="195"/>
      <c r="BL151" s="255">
        <v>0.85</v>
      </c>
      <c r="BM151" s="255">
        <v>0.85</v>
      </c>
      <c r="BN151" s="255">
        <v>0.62</v>
      </c>
      <c r="BO151" s="256">
        <v>0.65</v>
      </c>
    </row>
    <row r="152" spans="1:67" ht="18.75" customHeight="1">
      <c r="A152" s="228" t="s">
        <v>1189</v>
      </c>
      <c r="B152" s="229" t="s">
        <v>1190</v>
      </c>
      <c r="C152" s="229" t="s">
        <v>543</v>
      </c>
      <c r="D152" s="230" t="s">
        <v>537</v>
      </c>
      <c r="E152" s="231" t="s">
        <v>448</v>
      </c>
      <c r="F152" s="276" t="s">
        <v>487</v>
      </c>
      <c r="G152" s="258"/>
      <c r="H152" s="259">
        <v>177</v>
      </c>
      <c r="I152" s="260" t="s">
        <v>451</v>
      </c>
      <c r="J152" s="260" t="s">
        <v>451</v>
      </c>
      <c r="K152" s="261">
        <v>172</v>
      </c>
      <c r="L152" s="262">
        <v>9000</v>
      </c>
      <c r="M152" s="238">
        <v>0.97</v>
      </c>
      <c r="N152" s="229">
        <v>1855</v>
      </c>
      <c r="O152" s="229">
        <v>94</v>
      </c>
      <c r="P152" s="239">
        <v>0.20599999999999999</v>
      </c>
      <c r="Q152" s="229">
        <v>71</v>
      </c>
      <c r="R152" s="240">
        <v>72000</v>
      </c>
      <c r="S152" s="241" t="s">
        <v>497</v>
      </c>
      <c r="T152" s="242">
        <v>3.7999999999999999E-2</v>
      </c>
      <c r="U152" s="243">
        <v>13855</v>
      </c>
      <c r="V152" s="244">
        <v>0.19</v>
      </c>
      <c r="W152" s="243">
        <v>58145</v>
      </c>
      <c r="X152" s="241" t="s">
        <v>1191</v>
      </c>
      <c r="Y152" s="241" t="s">
        <v>490</v>
      </c>
      <c r="Z152" s="263"/>
      <c r="AA152" s="286" t="s">
        <v>456</v>
      </c>
      <c r="AB152" s="241">
        <v>530</v>
      </c>
      <c r="AC152" s="241">
        <v>620</v>
      </c>
      <c r="AD152" s="241">
        <v>510</v>
      </c>
      <c r="AE152" s="241">
        <v>600</v>
      </c>
      <c r="AF152" s="241">
        <v>21</v>
      </c>
      <c r="AG152" s="241">
        <v>27</v>
      </c>
      <c r="AH152" s="241">
        <v>20</v>
      </c>
      <c r="AI152" s="241" t="s">
        <v>458</v>
      </c>
      <c r="AJ152" s="241">
        <v>19</v>
      </c>
      <c r="AK152" s="241">
        <v>25</v>
      </c>
      <c r="AL152" s="242">
        <v>0.79600000000000004</v>
      </c>
      <c r="AM152" s="277">
        <v>1518</v>
      </c>
      <c r="AN152" s="242">
        <v>0.85399999999999998</v>
      </c>
      <c r="AO152" s="242">
        <v>0.16900000000000001</v>
      </c>
      <c r="AP152" s="241" t="s">
        <v>1192</v>
      </c>
      <c r="AQ152" s="241" t="s">
        <v>460</v>
      </c>
      <c r="AR152" s="241" t="s">
        <v>472</v>
      </c>
      <c r="AS152" s="247">
        <v>44501</v>
      </c>
      <c r="AT152" s="195"/>
      <c r="AU152" s="247">
        <v>44501</v>
      </c>
      <c r="AV152" s="247">
        <v>44242</v>
      </c>
      <c r="AW152" s="247">
        <v>44242</v>
      </c>
      <c r="AX152" s="242">
        <v>0.29799999999999999</v>
      </c>
      <c r="AY152" s="241">
        <v>80</v>
      </c>
      <c r="AZ152" s="241" t="s">
        <v>868</v>
      </c>
      <c r="BA152" s="241">
        <v>6.5</v>
      </c>
      <c r="BB152" s="195"/>
      <c r="BC152" s="195"/>
      <c r="BD152" s="265"/>
      <c r="BE152" s="279" t="s">
        <v>166</v>
      </c>
      <c r="BF152" s="267" t="s">
        <v>126</v>
      </c>
      <c r="BG152" s="278" t="s">
        <v>166</v>
      </c>
      <c r="BH152" s="280" t="s">
        <v>166</v>
      </c>
      <c r="BI152" s="269" t="s">
        <v>166</v>
      </c>
      <c r="BJ152" s="195"/>
      <c r="BK152" s="195"/>
      <c r="BL152" s="255">
        <v>0.83</v>
      </c>
      <c r="BM152" s="255">
        <v>0.78</v>
      </c>
      <c r="BN152" s="255">
        <v>0.55000000000000004</v>
      </c>
      <c r="BO152" s="256">
        <v>0.51</v>
      </c>
    </row>
    <row r="153" spans="1:67" ht="18.75" customHeight="1">
      <c r="A153" s="228" t="s">
        <v>1193</v>
      </c>
      <c r="B153" s="229" t="s">
        <v>1194</v>
      </c>
      <c r="C153" s="229" t="s">
        <v>1195</v>
      </c>
      <c r="D153" s="230" t="s">
        <v>496</v>
      </c>
      <c r="E153" s="281" t="s">
        <v>507</v>
      </c>
      <c r="F153" s="271" t="s">
        <v>477</v>
      </c>
      <c r="G153" s="258"/>
      <c r="H153" s="259">
        <v>59</v>
      </c>
      <c r="I153" s="260" t="s">
        <v>451</v>
      </c>
      <c r="J153" s="260">
        <v>24</v>
      </c>
      <c r="K153" s="261">
        <v>21</v>
      </c>
      <c r="L153" s="262">
        <v>40835</v>
      </c>
      <c r="M153" s="238">
        <v>0.87</v>
      </c>
      <c r="N153" s="229">
        <v>4692</v>
      </c>
      <c r="O153" s="229">
        <v>105</v>
      </c>
      <c r="P153" s="239">
        <v>0.115</v>
      </c>
      <c r="Q153" s="272"/>
      <c r="R153" s="240">
        <v>54900</v>
      </c>
      <c r="S153" s="241" t="s">
        <v>497</v>
      </c>
      <c r="T153" s="195"/>
      <c r="U153" s="241" t="s">
        <v>650</v>
      </c>
      <c r="V153" s="195"/>
      <c r="W153" s="195"/>
      <c r="X153" s="195"/>
      <c r="Y153" s="241" t="s">
        <v>462</v>
      </c>
      <c r="Z153" s="263"/>
      <c r="AA153" s="282" t="s">
        <v>456</v>
      </c>
      <c r="AB153" s="241">
        <v>580</v>
      </c>
      <c r="AC153" s="241">
        <v>660</v>
      </c>
      <c r="AD153" s="241">
        <v>580</v>
      </c>
      <c r="AE153" s="241">
        <v>680</v>
      </c>
      <c r="AF153" s="241">
        <v>25</v>
      </c>
      <c r="AG153" s="241">
        <v>30</v>
      </c>
      <c r="AH153" s="241">
        <v>25</v>
      </c>
      <c r="AI153" s="241">
        <v>31</v>
      </c>
      <c r="AJ153" s="241">
        <v>25</v>
      </c>
      <c r="AK153" s="241">
        <v>30</v>
      </c>
      <c r="AL153" s="242">
        <v>0.503</v>
      </c>
      <c r="AM153" s="277">
        <v>11775</v>
      </c>
      <c r="AN153" s="242">
        <v>0.29099999999999998</v>
      </c>
      <c r="AO153" s="242">
        <v>0.17799999999999999</v>
      </c>
      <c r="AP153" s="241" t="s">
        <v>491</v>
      </c>
      <c r="AQ153" s="241" t="s">
        <v>460</v>
      </c>
      <c r="AR153" s="241" t="s">
        <v>471</v>
      </c>
      <c r="AS153" s="195"/>
      <c r="AT153" s="195"/>
      <c r="AU153" s="195"/>
      <c r="AV153" s="247">
        <v>44530</v>
      </c>
      <c r="AW153" s="241" t="s">
        <v>501</v>
      </c>
      <c r="AX153" s="195"/>
      <c r="AY153" s="241">
        <v>80</v>
      </c>
      <c r="AZ153" s="195"/>
      <c r="BA153" s="241">
        <v>6.5</v>
      </c>
      <c r="BB153" s="195"/>
      <c r="BC153" s="241" t="s">
        <v>1196</v>
      </c>
      <c r="BD153" s="248" t="s">
        <v>1197</v>
      </c>
      <c r="BE153" s="273" t="s">
        <v>462</v>
      </c>
      <c r="BF153" s="274" t="s">
        <v>462</v>
      </c>
      <c r="BG153" s="274" t="s">
        <v>462</v>
      </c>
      <c r="BH153" s="275" t="s">
        <v>462</v>
      </c>
      <c r="BI153" s="269" t="s">
        <v>166</v>
      </c>
      <c r="BJ153" s="195"/>
      <c r="BK153" s="195"/>
      <c r="BL153" s="255">
        <v>0.95</v>
      </c>
      <c r="BM153" s="255">
        <v>0.93</v>
      </c>
      <c r="BN153" s="255">
        <v>0.8</v>
      </c>
      <c r="BO153" s="256">
        <v>0.85</v>
      </c>
    </row>
    <row r="154" spans="1:67" ht="18.75" customHeight="1">
      <c r="A154" s="228" t="s">
        <v>1198</v>
      </c>
      <c r="B154" s="229" t="s">
        <v>1199</v>
      </c>
      <c r="C154" s="229" t="s">
        <v>1200</v>
      </c>
      <c r="D154" s="230" t="s">
        <v>630</v>
      </c>
      <c r="E154" s="231" t="s">
        <v>448</v>
      </c>
      <c r="F154" s="271" t="s">
        <v>477</v>
      </c>
      <c r="G154" s="233" t="s">
        <v>1201</v>
      </c>
      <c r="H154" s="259">
        <v>46</v>
      </c>
      <c r="I154" s="260" t="s">
        <v>451</v>
      </c>
      <c r="J154" s="260" t="s">
        <v>451</v>
      </c>
      <c r="K154" s="261">
        <v>44</v>
      </c>
      <c r="L154" s="262">
        <v>3604</v>
      </c>
      <c r="M154" s="238">
        <v>0.47</v>
      </c>
      <c r="N154" s="229">
        <v>413</v>
      </c>
      <c r="O154" s="229">
        <v>69</v>
      </c>
      <c r="P154" s="239">
        <v>0.115</v>
      </c>
      <c r="Q154" s="229">
        <v>150</v>
      </c>
      <c r="R154" s="240">
        <v>76900</v>
      </c>
      <c r="S154" s="241" t="s">
        <v>497</v>
      </c>
      <c r="T154" s="242">
        <v>0.36299999999999999</v>
      </c>
      <c r="U154" s="243">
        <v>19574</v>
      </c>
      <c r="V154" s="244">
        <v>0.25</v>
      </c>
      <c r="W154" s="243">
        <v>57326</v>
      </c>
      <c r="X154" s="241" t="s">
        <v>798</v>
      </c>
      <c r="Y154" s="243">
        <v>30000</v>
      </c>
      <c r="Z154" s="245" t="s">
        <v>1202</v>
      </c>
      <c r="AA154" s="282" t="s">
        <v>456</v>
      </c>
      <c r="AB154" s="241">
        <v>600</v>
      </c>
      <c r="AC154" s="241">
        <v>690</v>
      </c>
      <c r="AD154" s="241">
        <v>600</v>
      </c>
      <c r="AE154" s="241">
        <v>700</v>
      </c>
      <c r="AF154" s="241">
        <v>26</v>
      </c>
      <c r="AG154" s="241">
        <v>30</v>
      </c>
      <c r="AH154" s="241">
        <v>26</v>
      </c>
      <c r="AI154" s="241">
        <v>34</v>
      </c>
      <c r="AJ154" s="241">
        <v>25</v>
      </c>
      <c r="AK154" s="241">
        <v>30</v>
      </c>
      <c r="AL154" s="242">
        <v>0.39800000000000002</v>
      </c>
      <c r="AM154" s="277">
        <v>1769</v>
      </c>
      <c r="AN154" s="242">
        <v>0.32800000000000001</v>
      </c>
      <c r="AO154" s="242">
        <v>0.16400000000000001</v>
      </c>
      <c r="AP154" s="241" t="s">
        <v>491</v>
      </c>
      <c r="AQ154" s="241" t="s">
        <v>460</v>
      </c>
      <c r="AR154" s="241" t="s">
        <v>471</v>
      </c>
      <c r="AS154" s="195"/>
      <c r="AT154" s="195"/>
      <c r="AU154" s="195"/>
      <c r="AV154" s="195"/>
      <c r="AW154" s="247">
        <v>44201</v>
      </c>
      <c r="AX154" s="195"/>
      <c r="AY154" s="241">
        <v>80</v>
      </c>
      <c r="AZ154" s="241" t="s">
        <v>844</v>
      </c>
      <c r="BA154" s="195"/>
      <c r="BB154" s="195"/>
      <c r="BC154" s="241" t="s">
        <v>907</v>
      </c>
      <c r="BD154" s="248" t="s">
        <v>1203</v>
      </c>
      <c r="BE154" s="266" t="s">
        <v>126</v>
      </c>
      <c r="BF154" s="267" t="s">
        <v>126</v>
      </c>
      <c r="BG154" s="267" t="s">
        <v>126</v>
      </c>
      <c r="BH154" s="268" t="s">
        <v>126</v>
      </c>
      <c r="BI154" s="269" t="s">
        <v>166</v>
      </c>
      <c r="BJ154" s="195"/>
      <c r="BK154" s="195"/>
      <c r="BL154" s="255">
        <v>0.92</v>
      </c>
      <c r="BM154" s="255">
        <v>0.9</v>
      </c>
      <c r="BN154" s="255">
        <v>0.82</v>
      </c>
      <c r="BO154" s="256">
        <v>0.8</v>
      </c>
    </row>
    <row r="155" spans="1:67" ht="18.75" customHeight="1">
      <c r="A155" s="228" t="s">
        <v>1204</v>
      </c>
      <c r="B155" s="229" t="s">
        <v>1205</v>
      </c>
      <c r="C155" s="229" t="s">
        <v>702</v>
      </c>
      <c r="D155" s="230" t="s">
        <v>630</v>
      </c>
      <c r="E155" s="231" t="s">
        <v>448</v>
      </c>
      <c r="F155" s="276" t="s">
        <v>487</v>
      </c>
      <c r="G155" s="258"/>
      <c r="H155" s="259" t="s">
        <v>451</v>
      </c>
      <c r="I155" s="260">
        <v>41</v>
      </c>
      <c r="J155" s="260" t="s">
        <v>451</v>
      </c>
      <c r="K155" s="261" t="s">
        <v>451</v>
      </c>
      <c r="L155" s="262">
        <v>1112</v>
      </c>
      <c r="M155" s="238">
        <v>1</v>
      </c>
      <c r="N155" s="229">
        <v>121</v>
      </c>
      <c r="O155" s="229">
        <v>31</v>
      </c>
      <c r="P155" s="239">
        <v>0.109</v>
      </c>
      <c r="Q155" s="229">
        <v>15</v>
      </c>
      <c r="R155" s="240">
        <v>78500</v>
      </c>
      <c r="S155" s="241" t="s">
        <v>452</v>
      </c>
      <c r="T155" s="242">
        <v>0.124</v>
      </c>
      <c r="U155" s="243">
        <v>58875</v>
      </c>
      <c r="V155" s="244">
        <v>0.75</v>
      </c>
      <c r="W155" s="243">
        <v>19625</v>
      </c>
      <c r="X155" s="241" t="s">
        <v>959</v>
      </c>
      <c r="Y155" s="241" t="s">
        <v>490</v>
      </c>
      <c r="Z155" s="263"/>
      <c r="AA155" s="286" t="s">
        <v>456</v>
      </c>
      <c r="AB155" s="241">
        <v>640</v>
      </c>
      <c r="AC155" s="241">
        <v>740</v>
      </c>
      <c r="AD155" s="241">
        <v>670</v>
      </c>
      <c r="AE155" s="241">
        <v>750</v>
      </c>
      <c r="AF155" s="241">
        <v>29</v>
      </c>
      <c r="AG155" s="241">
        <v>32</v>
      </c>
      <c r="AH155" s="241">
        <v>28</v>
      </c>
      <c r="AI155" s="241" t="s">
        <v>675</v>
      </c>
      <c r="AJ155" s="241">
        <v>28</v>
      </c>
      <c r="AK155" s="241">
        <v>33</v>
      </c>
      <c r="AL155" s="242">
        <v>0.13200000000000001</v>
      </c>
      <c r="AM155" s="241">
        <v>746</v>
      </c>
      <c r="AN155" s="242">
        <v>8.5999999999999993E-2</v>
      </c>
      <c r="AO155" s="242">
        <v>0.48399999999999999</v>
      </c>
      <c r="AP155" s="241" t="s">
        <v>459</v>
      </c>
      <c r="AQ155" s="241" t="s">
        <v>460</v>
      </c>
      <c r="AR155" s="241" t="s">
        <v>472</v>
      </c>
      <c r="AS155" s="247">
        <v>44515</v>
      </c>
      <c r="AT155" s="247">
        <v>44197</v>
      </c>
      <c r="AU155" s="195"/>
      <c r="AV155" s="195"/>
      <c r="AW155" s="247">
        <v>44197</v>
      </c>
      <c r="AX155" s="242">
        <v>0.32300000000000001</v>
      </c>
      <c r="AY155" s="241">
        <v>95</v>
      </c>
      <c r="AZ155" s="241" t="s">
        <v>1206</v>
      </c>
      <c r="BA155" s="241">
        <v>7</v>
      </c>
      <c r="BB155" s="241" t="s">
        <v>166</v>
      </c>
      <c r="BC155" s="195"/>
      <c r="BD155" s="265"/>
      <c r="BE155" s="266" t="s">
        <v>126</v>
      </c>
      <c r="BF155" s="267" t="s">
        <v>126</v>
      </c>
      <c r="BG155" s="278" t="s">
        <v>166</v>
      </c>
      <c r="BH155" s="280" t="s">
        <v>166</v>
      </c>
      <c r="BI155" s="252"/>
      <c r="BJ155" s="195"/>
      <c r="BK155" s="195"/>
      <c r="BL155" s="255">
        <v>0.85</v>
      </c>
      <c r="BM155" s="255">
        <v>0.95</v>
      </c>
      <c r="BN155" s="255">
        <v>0.91</v>
      </c>
      <c r="BO155" s="256">
        <v>0.83</v>
      </c>
    </row>
    <row r="156" spans="1:67" ht="18.75" customHeight="1">
      <c r="A156" s="228" t="s">
        <v>1207</v>
      </c>
      <c r="B156" s="229" t="s">
        <v>634</v>
      </c>
      <c r="C156" s="229" t="s">
        <v>702</v>
      </c>
      <c r="D156" s="230" t="s">
        <v>630</v>
      </c>
      <c r="E156" s="231" t="s">
        <v>448</v>
      </c>
      <c r="F156" s="276" t="s">
        <v>487</v>
      </c>
      <c r="G156" s="258"/>
      <c r="H156" s="259" t="s">
        <v>451</v>
      </c>
      <c r="I156" s="260">
        <v>5</v>
      </c>
      <c r="J156" s="260" t="s">
        <v>451</v>
      </c>
      <c r="K156" s="261" t="s">
        <v>451</v>
      </c>
      <c r="L156" s="262">
        <v>1703</v>
      </c>
      <c r="M156" s="238">
        <v>1</v>
      </c>
      <c r="N156" s="229">
        <v>196</v>
      </c>
      <c r="O156" s="229">
        <v>50</v>
      </c>
      <c r="P156" s="239">
        <v>0.115</v>
      </c>
      <c r="Q156" s="229">
        <v>83</v>
      </c>
      <c r="R156" s="240">
        <v>77200</v>
      </c>
      <c r="S156" s="241" t="s">
        <v>488</v>
      </c>
      <c r="T156" s="242">
        <v>0.42299999999999999</v>
      </c>
      <c r="U156" s="243">
        <v>58692</v>
      </c>
      <c r="V156" s="244">
        <v>0.76</v>
      </c>
      <c r="W156" s="243">
        <v>18508</v>
      </c>
      <c r="X156" s="241" t="s">
        <v>1208</v>
      </c>
      <c r="Y156" s="241" t="s">
        <v>490</v>
      </c>
      <c r="Z156" s="263"/>
      <c r="AA156" s="264"/>
      <c r="AB156" s="241">
        <v>690</v>
      </c>
      <c r="AC156" s="241">
        <v>760</v>
      </c>
      <c r="AD156" s="241">
        <v>680</v>
      </c>
      <c r="AE156" s="241">
        <v>770</v>
      </c>
      <c r="AF156" s="241">
        <v>30</v>
      </c>
      <c r="AG156" s="241">
        <v>34</v>
      </c>
      <c r="AH156" s="241">
        <v>32</v>
      </c>
      <c r="AI156" s="241">
        <v>35</v>
      </c>
      <c r="AJ156" s="241">
        <v>28</v>
      </c>
      <c r="AK156" s="241">
        <v>34</v>
      </c>
      <c r="AL156" s="242">
        <v>7.0000000000000007E-2</v>
      </c>
      <c r="AM156" s="277">
        <v>1333</v>
      </c>
      <c r="AN156" s="242">
        <v>6.5000000000000002E-2</v>
      </c>
      <c r="AO156" s="242">
        <v>0.56299999999999994</v>
      </c>
      <c r="AP156" s="241" t="s">
        <v>491</v>
      </c>
      <c r="AQ156" s="241" t="s">
        <v>460</v>
      </c>
      <c r="AR156" s="241" t="s">
        <v>471</v>
      </c>
      <c r="AS156" s="247">
        <v>44501</v>
      </c>
      <c r="AT156" s="247">
        <v>44197</v>
      </c>
      <c r="AU156" s="195"/>
      <c r="AV156" s="195"/>
      <c r="AW156" s="247">
        <v>44197</v>
      </c>
      <c r="AX156" s="242">
        <v>0.193</v>
      </c>
      <c r="AY156" s="241">
        <v>100</v>
      </c>
      <c r="AZ156" s="195"/>
      <c r="BA156" s="241">
        <v>7</v>
      </c>
      <c r="BB156" s="195"/>
      <c r="BC156" s="195"/>
      <c r="BD156" s="265"/>
      <c r="BE156" s="266" t="s">
        <v>126</v>
      </c>
      <c r="BF156" s="278" t="s">
        <v>166</v>
      </c>
      <c r="BG156" s="267" t="s">
        <v>126</v>
      </c>
      <c r="BH156" s="268" t="s">
        <v>126</v>
      </c>
      <c r="BI156" s="252"/>
      <c r="BJ156" s="253" t="s">
        <v>166</v>
      </c>
      <c r="BK156" s="254" t="s">
        <v>462</v>
      </c>
      <c r="BL156" s="255">
        <v>1</v>
      </c>
      <c r="BM156" s="255">
        <v>0.98</v>
      </c>
      <c r="BN156" s="255">
        <v>0.81</v>
      </c>
      <c r="BO156" s="256">
        <v>0.97</v>
      </c>
    </row>
    <row r="157" spans="1:67" ht="18.75" customHeight="1">
      <c r="A157" s="228" t="s">
        <v>1209</v>
      </c>
      <c r="B157" s="229" t="s">
        <v>1210</v>
      </c>
      <c r="C157" s="229" t="s">
        <v>1210</v>
      </c>
      <c r="D157" s="230" t="s">
        <v>1138</v>
      </c>
      <c r="E157" s="231" t="s">
        <v>448</v>
      </c>
      <c r="F157" s="271" t="s">
        <v>477</v>
      </c>
      <c r="G157" s="258"/>
      <c r="H157" s="259">
        <v>1</v>
      </c>
      <c r="I157" s="260" t="s">
        <v>451</v>
      </c>
      <c r="J157" s="260">
        <v>12</v>
      </c>
      <c r="K157" s="261" t="s">
        <v>451</v>
      </c>
      <c r="L157" s="262">
        <v>5394</v>
      </c>
      <c r="M157" s="238">
        <v>0.65</v>
      </c>
      <c r="N157" s="229">
        <v>629</v>
      </c>
      <c r="O157" s="229">
        <v>92</v>
      </c>
      <c r="P157" s="239">
        <v>0.11700000000000001</v>
      </c>
      <c r="Q157" s="229">
        <v>433</v>
      </c>
      <c r="R157" s="240">
        <v>72800</v>
      </c>
      <c r="S157" s="241" t="s">
        <v>488</v>
      </c>
      <c r="T157" s="242">
        <v>0.68799999999999994</v>
      </c>
      <c r="U157" s="243">
        <v>48915</v>
      </c>
      <c r="V157" s="244">
        <v>0.67</v>
      </c>
      <c r="W157" s="243">
        <v>23885</v>
      </c>
      <c r="X157" s="241" t="s">
        <v>1211</v>
      </c>
      <c r="Y157" s="241" t="s">
        <v>490</v>
      </c>
      <c r="Z157" s="263"/>
      <c r="AA157" s="264"/>
      <c r="AB157" s="241">
        <v>710</v>
      </c>
      <c r="AC157" s="241">
        <v>780</v>
      </c>
      <c r="AD157" s="241">
        <v>720</v>
      </c>
      <c r="AE157" s="241">
        <v>790</v>
      </c>
      <c r="AF157" s="241">
        <v>31</v>
      </c>
      <c r="AG157" s="241">
        <v>35</v>
      </c>
      <c r="AH157" s="241">
        <v>33</v>
      </c>
      <c r="AI157" s="241">
        <v>35</v>
      </c>
      <c r="AJ157" s="241">
        <v>30</v>
      </c>
      <c r="AK157" s="241">
        <v>35</v>
      </c>
      <c r="AL157" s="242">
        <v>5.5E-2</v>
      </c>
      <c r="AM157" s="195"/>
      <c r="AN157" s="195"/>
      <c r="AO157" s="195"/>
      <c r="AP157" s="241" t="s">
        <v>491</v>
      </c>
      <c r="AQ157" s="241" t="s">
        <v>492</v>
      </c>
      <c r="AR157" s="241" t="s">
        <v>492</v>
      </c>
      <c r="AS157" s="195"/>
      <c r="AT157" s="195"/>
      <c r="AU157" s="247">
        <v>44501</v>
      </c>
      <c r="AV157" s="195"/>
      <c r="AW157" s="247">
        <v>44197</v>
      </c>
      <c r="AX157" s="195"/>
      <c r="AY157" s="241" t="s">
        <v>462</v>
      </c>
      <c r="AZ157" s="195"/>
      <c r="BA157" s="195"/>
      <c r="BB157" s="195"/>
      <c r="BC157" s="241" t="s">
        <v>462</v>
      </c>
      <c r="BD157" s="265"/>
      <c r="BE157" s="266" t="s">
        <v>126</v>
      </c>
      <c r="BF157" s="267" t="s">
        <v>126</v>
      </c>
      <c r="BG157" s="267" t="s">
        <v>126</v>
      </c>
      <c r="BH157" s="268" t="s">
        <v>126</v>
      </c>
      <c r="BI157" s="252"/>
      <c r="BJ157" s="195"/>
      <c r="BK157" s="195"/>
      <c r="BL157" s="255">
        <v>0.96</v>
      </c>
      <c r="BM157" s="255">
        <v>0.98</v>
      </c>
      <c r="BN157" s="255">
        <v>0.96</v>
      </c>
      <c r="BO157" s="256">
        <v>0.97</v>
      </c>
    </row>
    <row r="158" spans="1:67" ht="18.75" customHeight="1">
      <c r="A158" s="228" t="s">
        <v>1212</v>
      </c>
      <c r="B158" s="229" t="s">
        <v>616</v>
      </c>
      <c r="C158" s="229" t="s">
        <v>616</v>
      </c>
      <c r="D158" s="230" t="s">
        <v>617</v>
      </c>
      <c r="E158" s="231" t="s">
        <v>448</v>
      </c>
      <c r="F158" s="257" t="s">
        <v>467</v>
      </c>
      <c r="G158" s="233" t="s">
        <v>726</v>
      </c>
      <c r="H158" s="259" t="s">
        <v>451</v>
      </c>
      <c r="I158" s="260" t="s">
        <v>451</v>
      </c>
      <c r="J158" s="260" t="s">
        <v>451</v>
      </c>
      <c r="K158" s="261">
        <v>199</v>
      </c>
      <c r="L158" s="262">
        <v>4306</v>
      </c>
      <c r="M158" s="238">
        <v>0.88</v>
      </c>
      <c r="N158" s="229">
        <v>83</v>
      </c>
      <c r="O158" s="229">
        <v>8</v>
      </c>
      <c r="P158" s="239">
        <v>1.9E-2</v>
      </c>
      <c r="Q158" s="229">
        <v>78</v>
      </c>
      <c r="R158" s="240">
        <v>73000</v>
      </c>
      <c r="S158" s="241" t="s">
        <v>452</v>
      </c>
      <c r="T158" s="242">
        <v>0.94</v>
      </c>
      <c r="U158" s="243">
        <v>55215</v>
      </c>
      <c r="V158" s="244">
        <v>0.76</v>
      </c>
      <c r="W158" s="243">
        <v>17785</v>
      </c>
      <c r="X158" s="241" t="s">
        <v>1213</v>
      </c>
      <c r="Y158" s="241" t="s">
        <v>490</v>
      </c>
      <c r="Z158" s="263"/>
      <c r="AA158" s="286" t="s">
        <v>456</v>
      </c>
      <c r="AB158" s="241">
        <v>580</v>
      </c>
      <c r="AC158" s="241">
        <v>660</v>
      </c>
      <c r="AD158" s="241">
        <v>580</v>
      </c>
      <c r="AE158" s="241">
        <v>670</v>
      </c>
      <c r="AF158" s="241">
        <v>26</v>
      </c>
      <c r="AG158" s="241">
        <v>30</v>
      </c>
      <c r="AH158" s="241">
        <v>25</v>
      </c>
      <c r="AI158" s="241">
        <v>32</v>
      </c>
      <c r="AJ158" s="241">
        <v>24</v>
      </c>
      <c r="AK158" s="241">
        <v>29</v>
      </c>
      <c r="AL158" s="242">
        <v>0.51500000000000001</v>
      </c>
      <c r="AM158" s="241">
        <v>388</v>
      </c>
      <c r="AN158" s="242">
        <v>0.23200000000000001</v>
      </c>
      <c r="AO158" s="242">
        <v>0.2</v>
      </c>
      <c r="AP158" s="241" t="s">
        <v>471</v>
      </c>
      <c r="AQ158" s="241" t="s">
        <v>460</v>
      </c>
      <c r="AR158" s="241" t="s">
        <v>472</v>
      </c>
      <c r="AS158" s="247">
        <v>44515</v>
      </c>
      <c r="AT158" s="247">
        <v>44211</v>
      </c>
      <c r="AU158" s="247">
        <v>44501</v>
      </c>
      <c r="AV158" s="195"/>
      <c r="AW158" s="247">
        <v>44211</v>
      </c>
      <c r="AX158" s="242">
        <v>0.76</v>
      </c>
      <c r="AY158" s="195"/>
      <c r="AZ158" s="241" t="s">
        <v>1206</v>
      </c>
      <c r="BA158" s="195"/>
      <c r="BB158" s="195"/>
      <c r="BC158" s="195"/>
      <c r="BD158" s="265"/>
      <c r="BE158" s="266" t="s">
        <v>126</v>
      </c>
      <c r="BF158" s="267" t="s">
        <v>126</v>
      </c>
      <c r="BG158" s="267" t="s">
        <v>126</v>
      </c>
      <c r="BH158" s="268" t="s">
        <v>126</v>
      </c>
      <c r="BI158" s="269" t="s">
        <v>166</v>
      </c>
      <c r="BJ158" s="195"/>
      <c r="BK158" s="195"/>
      <c r="BL158" s="255">
        <v>0.88</v>
      </c>
      <c r="BM158" s="255">
        <v>0.92</v>
      </c>
      <c r="BN158" s="255">
        <v>0.65</v>
      </c>
      <c r="BO158" s="256">
        <v>0.84</v>
      </c>
    </row>
    <row r="159" spans="1:67" ht="18.75" customHeight="1">
      <c r="A159" s="228" t="s">
        <v>1214</v>
      </c>
      <c r="B159" s="229" t="s">
        <v>1215</v>
      </c>
      <c r="C159" s="229" t="s">
        <v>1216</v>
      </c>
      <c r="D159" s="230" t="s">
        <v>812</v>
      </c>
      <c r="E159" s="281" t="s">
        <v>507</v>
      </c>
      <c r="F159" s="271" t="s">
        <v>477</v>
      </c>
      <c r="G159" s="258"/>
      <c r="H159" s="259">
        <v>56</v>
      </c>
      <c r="I159" s="260" t="s">
        <v>451</v>
      </c>
      <c r="J159" s="260">
        <v>9</v>
      </c>
      <c r="K159" s="261">
        <v>21</v>
      </c>
      <c r="L159" s="262">
        <v>31006</v>
      </c>
      <c r="M159" s="238">
        <v>0.75</v>
      </c>
      <c r="N159" s="229">
        <v>4964</v>
      </c>
      <c r="O159" s="229">
        <v>104</v>
      </c>
      <c r="P159" s="239">
        <v>0.16</v>
      </c>
      <c r="Q159" s="229">
        <v>683</v>
      </c>
      <c r="R159" s="240">
        <v>48800</v>
      </c>
      <c r="S159" s="241" t="s">
        <v>497</v>
      </c>
      <c r="T159" s="242">
        <v>0.13800000000000001</v>
      </c>
      <c r="U159" s="243">
        <v>1595</v>
      </c>
      <c r="V159" s="244">
        <v>0.03</v>
      </c>
      <c r="W159" s="243">
        <v>47205</v>
      </c>
      <c r="X159" s="241" t="s">
        <v>1119</v>
      </c>
      <c r="Y159" s="243">
        <v>10000</v>
      </c>
      <c r="Z159" s="263"/>
      <c r="AA159" s="282" t="s">
        <v>456</v>
      </c>
      <c r="AB159" s="241">
        <v>570</v>
      </c>
      <c r="AC159" s="241">
        <v>670</v>
      </c>
      <c r="AD159" s="241">
        <v>580</v>
      </c>
      <c r="AE159" s="241">
        <v>710</v>
      </c>
      <c r="AF159" s="241">
        <v>25</v>
      </c>
      <c r="AG159" s="241">
        <v>31</v>
      </c>
      <c r="AH159" s="241">
        <v>24</v>
      </c>
      <c r="AI159" s="241">
        <v>32</v>
      </c>
      <c r="AJ159" s="241">
        <v>26</v>
      </c>
      <c r="AK159" s="241">
        <v>32</v>
      </c>
      <c r="AL159" s="242">
        <v>0.57399999999999995</v>
      </c>
      <c r="AM159" s="277">
        <v>13945</v>
      </c>
      <c r="AN159" s="242">
        <v>0.376</v>
      </c>
      <c r="AO159" s="242">
        <v>0.20200000000000001</v>
      </c>
      <c r="AP159" s="241" t="s">
        <v>491</v>
      </c>
      <c r="AQ159" s="241" t="s">
        <v>460</v>
      </c>
      <c r="AR159" s="241" t="s">
        <v>472</v>
      </c>
      <c r="AS159" s="195"/>
      <c r="AT159" s="195"/>
      <c r="AU159" s="247">
        <v>44501</v>
      </c>
      <c r="AV159" s="247">
        <v>44228</v>
      </c>
      <c r="AW159" s="241" t="s">
        <v>501</v>
      </c>
      <c r="AX159" s="195"/>
      <c r="AY159" s="241">
        <v>80</v>
      </c>
      <c r="AZ159" s="241" t="s">
        <v>1217</v>
      </c>
      <c r="BA159" s="241">
        <v>6.5</v>
      </c>
      <c r="BB159" s="195"/>
      <c r="BC159" s="241" t="s">
        <v>1218</v>
      </c>
      <c r="BD159" s="248" t="s">
        <v>1219</v>
      </c>
      <c r="BE159" s="279" t="s">
        <v>166</v>
      </c>
      <c r="BF159" s="278" t="s">
        <v>166</v>
      </c>
      <c r="BG159" s="278" t="s">
        <v>166</v>
      </c>
      <c r="BH159" s="280" t="s">
        <v>166</v>
      </c>
      <c r="BI159" s="269" t="s">
        <v>166</v>
      </c>
      <c r="BJ159" s="195"/>
      <c r="BK159" s="195"/>
      <c r="BL159" s="255">
        <v>0.92</v>
      </c>
      <c r="BM159" s="255">
        <v>0.92</v>
      </c>
      <c r="BN159" s="255">
        <v>0.8</v>
      </c>
      <c r="BO159" s="256">
        <v>0.79</v>
      </c>
    </row>
    <row r="160" spans="1:67" ht="18.75" customHeight="1">
      <c r="A160" s="228" t="s">
        <v>1220</v>
      </c>
      <c r="B160" s="229" t="s">
        <v>1221</v>
      </c>
      <c r="C160" s="229" t="s">
        <v>1222</v>
      </c>
      <c r="D160" s="230" t="s">
        <v>764</v>
      </c>
      <c r="E160" s="231" t="s">
        <v>448</v>
      </c>
      <c r="F160" s="257" t="s">
        <v>467</v>
      </c>
      <c r="G160" s="258"/>
      <c r="H160" s="259" t="s">
        <v>451</v>
      </c>
      <c r="I160" s="260" t="s">
        <v>451</v>
      </c>
      <c r="J160" s="260" t="s">
        <v>451</v>
      </c>
      <c r="K160" s="261">
        <v>147</v>
      </c>
      <c r="L160" s="262">
        <v>7305</v>
      </c>
      <c r="M160" s="238">
        <v>0.72</v>
      </c>
      <c r="N160" s="229">
        <v>140</v>
      </c>
      <c r="O160" s="229">
        <v>13</v>
      </c>
      <c r="P160" s="239">
        <v>1.9E-2</v>
      </c>
      <c r="Q160" s="229">
        <v>126</v>
      </c>
      <c r="R160" s="240">
        <v>71000</v>
      </c>
      <c r="S160" s="241" t="s">
        <v>452</v>
      </c>
      <c r="T160" s="242">
        <v>0.9</v>
      </c>
      <c r="U160" s="243">
        <v>35462</v>
      </c>
      <c r="V160" s="244">
        <v>0.5</v>
      </c>
      <c r="W160" s="243">
        <v>35538</v>
      </c>
      <c r="X160" s="241" t="s">
        <v>565</v>
      </c>
      <c r="Y160" s="241" t="s">
        <v>490</v>
      </c>
      <c r="Z160" s="263"/>
      <c r="AA160" s="286" t="s">
        <v>456</v>
      </c>
      <c r="AB160" s="241">
        <v>550</v>
      </c>
      <c r="AC160" s="241">
        <v>630</v>
      </c>
      <c r="AD160" s="241">
        <v>530</v>
      </c>
      <c r="AE160" s="241">
        <v>630</v>
      </c>
      <c r="AF160" s="241">
        <v>23</v>
      </c>
      <c r="AG160" s="241">
        <v>27</v>
      </c>
      <c r="AH160" s="241">
        <v>22</v>
      </c>
      <c r="AI160" s="241">
        <v>28</v>
      </c>
      <c r="AJ160" s="241">
        <v>22</v>
      </c>
      <c r="AK160" s="241">
        <v>27</v>
      </c>
      <c r="AL160" s="242">
        <v>0.73899999999999999</v>
      </c>
      <c r="AM160" s="241">
        <v>463</v>
      </c>
      <c r="AN160" s="242">
        <v>0.79</v>
      </c>
      <c r="AO160" s="242">
        <v>7.0999999999999994E-2</v>
      </c>
      <c r="AP160" s="241" t="s">
        <v>749</v>
      </c>
      <c r="AQ160" s="241" t="s">
        <v>460</v>
      </c>
      <c r="AR160" s="241" t="s">
        <v>472</v>
      </c>
      <c r="AS160" s="247">
        <v>44501</v>
      </c>
      <c r="AT160" s="195"/>
      <c r="AU160" s="195"/>
      <c r="AV160" s="247">
        <v>44515</v>
      </c>
      <c r="AW160" s="247">
        <v>44228</v>
      </c>
      <c r="AX160" s="242">
        <v>0.34</v>
      </c>
      <c r="AY160" s="241">
        <v>85</v>
      </c>
      <c r="AZ160" s="195"/>
      <c r="BA160" s="241">
        <v>6.5</v>
      </c>
      <c r="BB160" s="195"/>
      <c r="BC160" s="195"/>
      <c r="BD160" s="265"/>
      <c r="BE160" s="266" t="s">
        <v>126</v>
      </c>
      <c r="BF160" s="267" t="s">
        <v>126</v>
      </c>
      <c r="BG160" s="267" t="s">
        <v>126</v>
      </c>
      <c r="BH160" s="268" t="s">
        <v>126</v>
      </c>
      <c r="BI160" s="269" t="s">
        <v>166</v>
      </c>
      <c r="BJ160" s="253" t="s">
        <v>166</v>
      </c>
      <c r="BK160" s="243">
        <v>1800</v>
      </c>
      <c r="BL160" s="255">
        <v>0.88</v>
      </c>
      <c r="BM160" s="255">
        <v>0.86</v>
      </c>
      <c r="BN160" s="255">
        <v>0.5</v>
      </c>
      <c r="BO160" s="256">
        <v>0.75</v>
      </c>
    </row>
    <row r="161" spans="1:67" ht="18.75" customHeight="1">
      <c r="A161" s="228" t="s">
        <v>1223</v>
      </c>
      <c r="B161" s="229" t="s">
        <v>1224</v>
      </c>
      <c r="C161" s="229" t="s">
        <v>1049</v>
      </c>
      <c r="D161" s="230" t="s">
        <v>1050</v>
      </c>
      <c r="E161" s="231" t="s">
        <v>448</v>
      </c>
      <c r="F161" s="276" t="s">
        <v>487</v>
      </c>
      <c r="G161" s="258"/>
      <c r="H161" s="259" t="s">
        <v>451</v>
      </c>
      <c r="I161" s="260">
        <v>90</v>
      </c>
      <c r="J161" s="260" t="s">
        <v>451</v>
      </c>
      <c r="K161" s="261" t="s">
        <v>451</v>
      </c>
      <c r="L161" s="262">
        <v>1447</v>
      </c>
      <c r="M161" s="238">
        <v>0.98</v>
      </c>
      <c r="N161" s="229">
        <v>160</v>
      </c>
      <c r="O161" s="272"/>
      <c r="P161" s="239">
        <v>0.111</v>
      </c>
      <c r="Q161" s="229">
        <v>47</v>
      </c>
      <c r="R161" s="240">
        <v>77900</v>
      </c>
      <c r="S161" s="241" t="s">
        <v>488</v>
      </c>
      <c r="T161" s="242">
        <v>0.29399999999999998</v>
      </c>
      <c r="U161" s="243">
        <v>42015</v>
      </c>
      <c r="V161" s="244">
        <v>0.54</v>
      </c>
      <c r="W161" s="243">
        <v>35885</v>
      </c>
      <c r="X161" s="241" t="s">
        <v>469</v>
      </c>
      <c r="Y161" s="241" t="s">
        <v>490</v>
      </c>
      <c r="Z161" s="263"/>
      <c r="AA161" s="264"/>
      <c r="AB161" s="241">
        <v>670</v>
      </c>
      <c r="AC161" s="241">
        <v>740</v>
      </c>
      <c r="AD161" s="241">
        <v>640</v>
      </c>
      <c r="AE161" s="241">
        <v>760</v>
      </c>
      <c r="AF161" s="195"/>
      <c r="AG161" s="195"/>
      <c r="AH161" s="241">
        <v>30</v>
      </c>
      <c r="AI161" s="241" t="s">
        <v>675</v>
      </c>
      <c r="AJ161" s="241">
        <v>27</v>
      </c>
      <c r="AK161" s="241" t="s">
        <v>550</v>
      </c>
      <c r="AL161" s="242">
        <v>0.35599999999999998</v>
      </c>
      <c r="AM161" s="195"/>
      <c r="AN161" s="195"/>
      <c r="AO161" s="195"/>
      <c r="AP161" s="241" t="s">
        <v>491</v>
      </c>
      <c r="AQ161" s="241" t="s">
        <v>460</v>
      </c>
      <c r="AR161" s="241" t="s">
        <v>471</v>
      </c>
      <c r="AS161" s="247">
        <v>44515</v>
      </c>
      <c r="AT161" s="247">
        <v>44532</v>
      </c>
      <c r="AU161" s="195"/>
      <c r="AV161" s="195"/>
      <c r="AW161" s="247">
        <v>44197</v>
      </c>
      <c r="AX161" s="195"/>
      <c r="AY161" s="241" t="s">
        <v>462</v>
      </c>
      <c r="AZ161" s="241" t="s">
        <v>1225</v>
      </c>
      <c r="BA161" s="195"/>
      <c r="BB161" s="195"/>
      <c r="BC161" s="195"/>
      <c r="BD161" s="265"/>
      <c r="BE161" s="273" t="s">
        <v>462</v>
      </c>
      <c r="BF161" s="274" t="s">
        <v>462</v>
      </c>
      <c r="BG161" s="274" t="s">
        <v>462</v>
      </c>
      <c r="BH161" s="275" t="s">
        <v>462</v>
      </c>
      <c r="BI161" s="252"/>
      <c r="BJ161" s="195"/>
      <c r="BK161" s="195"/>
      <c r="BL161" s="270"/>
      <c r="BM161" s="255">
        <v>0.88</v>
      </c>
      <c r="BN161" s="270"/>
      <c r="BO161" s="256">
        <v>0.8</v>
      </c>
    </row>
    <row r="162" spans="1:67" ht="18.75" customHeight="1">
      <c r="A162" s="228" t="s">
        <v>1226</v>
      </c>
      <c r="B162" s="229" t="s">
        <v>1227</v>
      </c>
      <c r="C162" s="229" t="s">
        <v>1228</v>
      </c>
      <c r="D162" s="230" t="s">
        <v>537</v>
      </c>
      <c r="E162" s="231" t="s">
        <v>448</v>
      </c>
      <c r="F162" s="271" t="s">
        <v>477</v>
      </c>
      <c r="G162" s="258"/>
      <c r="H162" s="259">
        <v>49</v>
      </c>
      <c r="I162" s="260" t="s">
        <v>451</v>
      </c>
      <c r="J162" s="260">
        <v>30</v>
      </c>
      <c r="K162" s="261">
        <v>79</v>
      </c>
      <c r="L162" s="262">
        <v>6366</v>
      </c>
      <c r="M162" s="238">
        <v>0.83</v>
      </c>
      <c r="N162" s="229">
        <v>865</v>
      </c>
      <c r="O162" s="229">
        <v>30</v>
      </c>
      <c r="P162" s="239">
        <v>0.13600000000000001</v>
      </c>
      <c r="Q162" s="272"/>
      <c r="R162" s="240">
        <v>77300</v>
      </c>
      <c r="S162" s="241" t="s">
        <v>515</v>
      </c>
      <c r="T162" s="195"/>
      <c r="U162" s="195"/>
      <c r="V162" s="195"/>
      <c r="W162" s="243">
        <v>77300</v>
      </c>
      <c r="X162" s="195"/>
      <c r="Y162" s="241" t="s">
        <v>490</v>
      </c>
      <c r="Z162" s="263"/>
      <c r="AA162" s="264"/>
      <c r="AB162" s="241">
        <v>640</v>
      </c>
      <c r="AC162" s="241">
        <v>730</v>
      </c>
      <c r="AD162" s="241">
        <v>680</v>
      </c>
      <c r="AE162" s="241">
        <v>770</v>
      </c>
      <c r="AF162" s="241">
        <v>28</v>
      </c>
      <c r="AG162" s="241">
        <v>32</v>
      </c>
      <c r="AH162" s="241">
        <v>28</v>
      </c>
      <c r="AI162" s="241" t="s">
        <v>550</v>
      </c>
      <c r="AJ162" s="241">
        <v>29</v>
      </c>
      <c r="AK162" s="241">
        <v>35</v>
      </c>
      <c r="AL162" s="242">
        <v>0.432</v>
      </c>
      <c r="AM162" s="277">
        <v>2463</v>
      </c>
      <c r="AN162" s="242">
        <v>0.20799999999999999</v>
      </c>
      <c r="AO162" s="242">
        <v>0.56599999999999995</v>
      </c>
      <c r="AP162" s="241" t="s">
        <v>491</v>
      </c>
      <c r="AQ162" s="241" t="s">
        <v>460</v>
      </c>
      <c r="AR162" s="241" t="s">
        <v>510</v>
      </c>
      <c r="AS162" s="247">
        <v>44501</v>
      </c>
      <c r="AT162" s="247">
        <v>44531</v>
      </c>
      <c r="AU162" s="195"/>
      <c r="AV162" s="195"/>
      <c r="AW162" s="247">
        <v>44228</v>
      </c>
      <c r="AX162" s="242">
        <v>0.57099999999999995</v>
      </c>
      <c r="AY162" s="241">
        <v>88</v>
      </c>
      <c r="AZ162" s="241" t="s">
        <v>1229</v>
      </c>
      <c r="BA162" s="241">
        <v>7</v>
      </c>
      <c r="BB162" s="195"/>
      <c r="BC162" s="195"/>
      <c r="BD162" s="265"/>
      <c r="BE162" s="279" t="s">
        <v>166</v>
      </c>
      <c r="BF162" s="278" t="s">
        <v>166</v>
      </c>
      <c r="BG162" s="278" t="s">
        <v>166</v>
      </c>
      <c r="BH162" s="280" t="s">
        <v>166</v>
      </c>
      <c r="BI162" s="252"/>
      <c r="BJ162" s="195"/>
      <c r="BK162" s="195"/>
      <c r="BL162" s="255">
        <v>0.96</v>
      </c>
      <c r="BM162" s="255">
        <v>0.93</v>
      </c>
      <c r="BN162" s="255">
        <v>0.85</v>
      </c>
      <c r="BO162" s="256">
        <v>0.83</v>
      </c>
    </row>
    <row r="163" spans="1:67" ht="18.75" customHeight="1">
      <c r="A163" s="228" t="s">
        <v>1230</v>
      </c>
      <c r="B163" s="229" t="s">
        <v>1231</v>
      </c>
      <c r="C163" s="229" t="s">
        <v>1232</v>
      </c>
      <c r="D163" s="230" t="s">
        <v>1233</v>
      </c>
      <c r="E163" s="231" t="s">
        <v>448</v>
      </c>
      <c r="F163" s="276" t="s">
        <v>487</v>
      </c>
      <c r="G163" s="233" t="s">
        <v>450</v>
      </c>
      <c r="H163" s="259" t="s">
        <v>451</v>
      </c>
      <c r="I163" s="260">
        <v>51</v>
      </c>
      <c r="J163" s="260" t="s">
        <v>451</v>
      </c>
      <c r="K163" s="261" t="s">
        <v>451</v>
      </c>
      <c r="L163" s="262">
        <v>1988</v>
      </c>
      <c r="M163" s="238">
        <v>0.99</v>
      </c>
      <c r="N163" s="229">
        <v>83</v>
      </c>
      <c r="O163" s="229">
        <v>43</v>
      </c>
      <c r="P163" s="239">
        <v>4.2000000000000003E-2</v>
      </c>
      <c r="Q163" s="229">
        <v>68</v>
      </c>
      <c r="R163" s="240">
        <v>67800</v>
      </c>
      <c r="S163" s="241" t="s">
        <v>452</v>
      </c>
      <c r="T163" s="242">
        <v>0.81899999999999995</v>
      </c>
      <c r="U163" s="243">
        <v>35836</v>
      </c>
      <c r="V163" s="244">
        <v>0.53</v>
      </c>
      <c r="W163" s="243">
        <v>31964</v>
      </c>
      <c r="X163" s="241" t="s">
        <v>823</v>
      </c>
      <c r="Y163" s="241" t="s">
        <v>499</v>
      </c>
      <c r="Z163" s="245" t="s">
        <v>1234</v>
      </c>
      <c r="AA163" s="286" t="s">
        <v>456</v>
      </c>
      <c r="AB163" s="241">
        <v>620</v>
      </c>
      <c r="AC163" s="241">
        <v>720</v>
      </c>
      <c r="AD163" s="241">
        <v>600</v>
      </c>
      <c r="AE163" s="241">
        <v>690</v>
      </c>
      <c r="AF163" s="241">
        <v>27</v>
      </c>
      <c r="AG163" s="241">
        <v>32</v>
      </c>
      <c r="AH163" s="241">
        <v>27</v>
      </c>
      <c r="AI163" s="241">
        <v>34</v>
      </c>
      <c r="AJ163" s="241">
        <v>25</v>
      </c>
      <c r="AK163" s="241">
        <v>30</v>
      </c>
      <c r="AL163" s="242">
        <v>0.51</v>
      </c>
      <c r="AM163" s="195"/>
      <c r="AN163" s="195"/>
      <c r="AO163" s="195"/>
      <c r="AP163" s="241" t="s">
        <v>491</v>
      </c>
      <c r="AQ163" s="241" t="s">
        <v>460</v>
      </c>
      <c r="AR163" s="241" t="s">
        <v>472</v>
      </c>
      <c r="AS163" s="247">
        <v>44501</v>
      </c>
      <c r="AT163" s="247">
        <v>44197</v>
      </c>
      <c r="AU163" s="247">
        <v>44515</v>
      </c>
      <c r="AV163" s="247">
        <v>44211</v>
      </c>
      <c r="AW163" s="247">
        <v>44211</v>
      </c>
      <c r="AX163" s="242">
        <v>0.626</v>
      </c>
      <c r="AY163" s="241">
        <v>95</v>
      </c>
      <c r="AZ163" s="195"/>
      <c r="BA163" s="241">
        <v>7</v>
      </c>
      <c r="BB163" s="195"/>
      <c r="BC163" s="195"/>
      <c r="BD163" s="265"/>
      <c r="BE163" s="266" t="s">
        <v>126</v>
      </c>
      <c r="BF163" s="278" t="s">
        <v>166</v>
      </c>
      <c r="BG163" s="267" t="s">
        <v>126</v>
      </c>
      <c r="BH163" s="280" t="s">
        <v>166</v>
      </c>
      <c r="BI163" s="252"/>
      <c r="BJ163" s="253" t="s">
        <v>166</v>
      </c>
      <c r="BK163" s="243">
        <v>2423</v>
      </c>
      <c r="BL163" s="270"/>
      <c r="BM163" s="255">
        <v>0.91</v>
      </c>
      <c r="BN163" s="270"/>
      <c r="BO163" s="256">
        <v>0.83</v>
      </c>
    </row>
    <row r="164" spans="1:67" ht="18.75" customHeight="1">
      <c r="A164" s="228" t="s">
        <v>1235</v>
      </c>
      <c r="B164" s="229" t="s">
        <v>1236</v>
      </c>
      <c r="C164" s="229" t="s">
        <v>1237</v>
      </c>
      <c r="D164" s="230" t="s">
        <v>519</v>
      </c>
      <c r="E164" s="231" t="s">
        <v>448</v>
      </c>
      <c r="F164" s="271" t="s">
        <v>477</v>
      </c>
      <c r="G164" s="258"/>
      <c r="H164" s="259">
        <v>16</v>
      </c>
      <c r="I164" s="260" t="s">
        <v>451</v>
      </c>
      <c r="J164" s="260">
        <v>18</v>
      </c>
      <c r="K164" s="261" t="s">
        <v>451</v>
      </c>
      <c r="L164" s="262">
        <v>4001</v>
      </c>
      <c r="M164" s="238">
        <v>0.56999999999999995</v>
      </c>
      <c r="N164" s="229">
        <v>491</v>
      </c>
      <c r="O164" s="229">
        <v>42</v>
      </c>
      <c r="P164" s="239">
        <v>0.123</v>
      </c>
      <c r="Q164" s="229">
        <v>113</v>
      </c>
      <c r="R164" s="240">
        <v>69500</v>
      </c>
      <c r="S164" s="241" t="s">
        <v>452</v>
      </c>
      <c r="T164" s="242">
        <v>0.23</v>
      </c>
      <c r="U164" s="243">
        <v>33261</v>
      </c>
      <c r="V164" s="244">
        <v>0.48</v>
      </c>
      <c r="W164" s="243">
        <v>36239</v>
      </c>
      <c r="X164" s="241" t="s">
        <v>850</v>
      </c>
      <c r="Y164" s="241" t="s">
        <v>462</v>
      </c>
      <c r="Z164" s="263"/>
      <c r="AA164" s="282" t="s">
        <v>456</v>
      </c>
      <c r="AB164" s="241">
        <v>730</v>
      </c>
      <c r="AC164" s="241">
        <v>780</v>
      </c>
      <c r="AD164" s="241">
        <v>760</v>
      </c>
      <c r="AE164" s="241">
        <v>800</v>
      </c>
      <c r="AF164" s="241">
        <v>33</v>
      </c>
      <c r="AG164" s="241">
        <v>35</v>
      </c>
      <c r="AH164" s="241">
        <v>33</v>
      </c>
      <c r="AI164" s="241">
        <v>35</v>
      </c>
      <c r="AJ164" s="241">
        <v>31</v>
      </c>
      <c r="AK164" s="241">
        <v>35</v>
      </c>
      <c r="AL164" s="242">
        <v>0.159</v>
      </c>
      <c r="AM164" s="277">
        <v>3076</v>
      </c>
      <c r="AN164" s="242">
        <v>7.8E-2</v>
      </c>
      <c r="AO164" s="242">
        <v>0.46400000000000002</v>
      </c>
      <c r="AP164" s="241" t="s">
        <v>491</v>
      </c>
      <c r="AQ164" s="241" t="s">
        <v>460</v>
      </c>
      <c r="AR164" s="241" t="s">
        <v>492</v>
      </c>
      <c r="AS164" s="247">
        <v>44501</v>
      </c>
      <c r="AT164" s="195"/>
      <c r="AU164" s="195"/>
      <c r="AV164" s="195"/>
      <c r="AW164" s="247">
        <v>44197</v>
      </c>
      <c r="AX164" s="242">
        <v>0.20499999999999999</v>
      </c>
      <c r="AY164" s="241">
        <v>100</v>
      </c>
      <c r="AZ164" s="195"/>
      <c r="BA164" s="241">
        <v>7</v>
      </c>
      <c r="BB164" s="195"/>
      <c r="BC164" s="195"/>
      <c r="BD164" s="265"/>
      <c r="BE164" s="266" t="s">
        <v>126</v>
      </c>
      <c r="BF164" s="267" t="s">
        <v>126</v>
      </c>
      <c r="BG164" s="267" t="s">
        <v>126</v>
      </c>
      <c r="BH164" s="268" t="s">
        <v>126</v>
      </c>
      <c r="BI164" s="269" t="s">
        <v>166</v>
      </c>
      <c r="BJ164" s="195"/>
      <c r="BK164" s="195"/>
      <c r="BL164" s="255">
        <v>0.98</v>
      </c>
      <c r="BM164" s="255">
        <v>0.97</v>
      </c>
      <c r="BN164" s="255">
        <v>0.86</v>
      </c>
      <c r="BO164" s="256">
        <v>0.91</v>
      </c>
    </row>
    <row r="165" spans="1:67" ht="18.75" customHeight="1">
      <c r="A165" s="228" t="s">
        <v>1238</v>
      </c>
      <c r="B165" s="229" t="s">
        <v>1239</v>
      </c>
      <c r="C165" s="229" t="s">
        <v>1240</v>
      </c>
      <c r="D165" s="230" t="s">
        <v>537</v>
      </c>
      <c r="E165" s="231" t="s">
        <v>448</v>
      </c>
      <c r="F165" s="271" t="s">
        <v>477</v>
      </c>
      <c r="G165" s="258"/>
      <c r="H165" s="259">
        <v>102</v>
      </c>
      <c r="I165" s="260" t="s">
        <v>451</v>
      </c>
      <c r="J165" s="260">
        <v>59</v>
      </c>
      <c r="K165" s="261">
        <v>62</v>
      </c>
      <c r="L165" s="262">
        <v>12429</v>
      </c>
      <c r="M165" s="238">
        <v>0.75</v>
      </c>
      <c r="N165" s="229">
        <v>849</v>
      </c>
      <c r="O165" s="229">
        <v>74</v>
      </c>
      <c r="P165" s="239">
        <v>6.8000000000000005E-2</v>
      </c>
      <c r="Q165" s="229">
        <v>427</v>
      </c>
      <c r="R165" s="240">
        <v>62700</v>
      </c>
      <c r="S165" s="241" t="s">
        <v>452</v>
      </c>
      <c r="T165" s="242">
        <v>0.503</v>
      </c>
      <c r="U165" s="243">
        <v>12084</v>
      </c>
      <c r="V165" s="244">
        <v>0.19</v>
      </c>
      <c r="W165" s="243">
        <v>50616</v>
      </c>
      <c r="X165" s="241" t="s">
        <v>1241</v>
      </c>
      <c r="Y165" s="241" t="s">
        <v>490</v>
      </c>
      <c r="Z165" s="263"/>
      <c r="AA165" s="286" t="s">
        <v>456</v>
      </c>
      <c r="AB165" s="241">
        <v>590</v>
      </c>
      <c r="AC165" s="241">
        <v>680</v>
      </c>
      <c r="AD165" s="241">
        <v>600</v>
      </c>
      <c r="AE165" s="241">
        <v>700</v>
      </c>
      <c r="AF165" s="241">
        <v>26</v>
      </c>
      <c r="AG165" s="241">
        <v>32</v>
      </c>
      <c r="AH165" s="241">
        <v>24</v>
      </c>
      <c r="AI165" s="241">
        <v>31</v>
      </c>
      <c r="AJ165" s="241">
        <v>26</v>
      </c>
      <c r="AK165" s="241">
        <v>31</v>
      </c>
      <c r="AL165" s="242">
        <v>0.56699999999999995</v>
      </c>
      <c r="AM165" s="277">
        <v>2149</v>
      </c>
      <c r="AN165" s="242">
        <v>0.60699999999999998</v>
      </c>
      <c r="AO165" s="242">
        <v>0.121</v>
      </c>
      <c r="AP165" s="241" t="s">
        <v>491</v>
      </c>
      <c r="AQ165" s="241" t="s">
        <v>460</v>
      </c>
      <c r="AR165" s="241" t="s">
        <v>471</v>
      </c>
      <c r="AS165" s="247">
        <v>44515</v>
      </c>
      <c r="AT165" s="195"/>
      <c r="AU165" s="195"/>
      <c r="AV165" s="247">
        <v>44211</v>
      </c>
      <c r="AW165" s="241" t="s">
        <v>501</v>
      </c>
      <c r="AX165" s="242">
        <v>0.65800000000000003</v>
      </c>
      <c r="AY165" s="241">
        <v>79</v>
      </c>
      <c r="AZ165" s="195"/>
      <c r="BA165" s="241">
        <v>6.5</v>
      </c>
      <c r="BB165" s="195"/>
      <c r="BC165" s="195"/>
      <c r="BD165" s="265"/>
      <c r="BE165" s="279" t="s">
        <v>166</v>
      </c>
      <c r="BF165" s="278" t="s">
        <v>166</v>
      </c>
      <c r="BG165" s="278" t="s">
        <v>166</v>
      </c>
      <c r="BH165" s="280" t="s">
        <v>166</v>
      </c>
      <c r="BI165" s="252"/>
      <c r="BJ165" s="253" t="s">
        <v>166</v>
      </c>
      <c r="BK165" s="254" t="s">
        <v>462</v>
      </c>
      <c r="BL165" s="255">
        <v>0.93</v>
      </c>
      <c r="BM165" s="255">
        <v>0.9</v>
      </c>
      <c r="BN165" s="255">
        <v>0.72</v>
      </c>
      <c r="BO165" s="256">
        <v>0.7</v>
      </c>
    </row>
    <row r="166" spans="1:67" ht="18.75" customHeight="1">
      <c r="A166" s="228" t="s">
        <v>1242</v>
      </c>
      <c r="B166" s="229" t="s">
        <v>1243</v>
      </c>
      <c r="C166" s="229" t="s">
        <v>1244</v>
      </c>
      <c r="D166" s="230" t="s">
        <v>1057</v>
      </c>
      <c r="E166" s="231" t="s">
        <v>448</v>
      </c>
      <c r="F166" s="257" t="s">
        <v>467</v>
      </c>
      <c r="G166" s="233" t="s">
        <v>587</v>
      </c>
      <c r="H166" s="259" t="s">
        <v>451</v>
      </c>
      <c r="I166" s="260" t="s">
        <v>451</v>
      </c>
      <c r="J166" s="260" t="s">
        <v>451</v>
      </c>
      <c r="K166" s="261">
        <v>235</v>
      </c>
      <c r="L166" s="262">
        <v>2208</v>
      </c>
      <c r="M166" s="238">
        <v>0.73</v>
      </c>
      <c r="N166" s="229">
        <v>33</v>
      </c>
      <c r="O166" s="229">
        <v>17</v>
      </c>
      <c r="P166" s="239">
        <v>1.4999999999999999E-2</v>
      </c>
      <c r="Q166" s="229">
        <v>26</v>
      </c>
      <c r="R166" s="240">
        <v>56000</v>
      </c>
      <c r="S166" s="241" t="s">
        <v>452</v>
      </c>
      <c r="T166" s="242">
        <v>0.78800000000000003</v>
      </c>
      <c r="U166" s="243">
        <v>34543</v>
      </c>
      <c r="V166" s="244">
        <v>0.62</v>
      </c>
      <c r="W166" s="243">
        <v>21457</v>
      </c>
      <c r="X166" s="241" t="s">
        <v>959</v>
      </c>
      <c r="Y166" s="241" t="s">
        <v>1245</v>
      </c>
      <c r="Z166" s="263"/>
      <c r="AA166" s="286" t="s">
        <v>456</v>
      </c>
      <c r="AB166" s="241">
        <v>510</v>
      </c>
      <c r="AC166" s="241">
        <v>590</v>
      </c>
      <c r="AD166" s="241">
        <v>540</v>
      </c>
      <c r="AE166" s="241">
        <v>640</v>
      </c>
      <c r="AF166" s="241">
        <v>22</v>
      </c>
      <c r="AG166" s="241">
        <v>27</v>
      </c>
      <c r="AH166" s="241">
        <v>20</v>
      </c>
      <c r="AI166" s="241">
        <v>27</v>
      </c>
      <c r="AJ166" s="241">
        <v>21</v>
      </c>
      <c r="AK166" s="241">
        <v>29</v>
      </c>
      <c r="AL166" s="242">
        <v>0.72499999999999998</v>
      </c>
      <c r="AM166" s="241">
        <v>30</v>
      </c>
      <c r="AN166" s="242">
        <v>0.26700000000000002</v>
      </c>
      <c r="AO166" s="242">
        <v>0.625</v>
      </c>
      <c r="AP166" s="241" t="s">
        <v>491</v>
      </c>
      <c r="AQ166" s="241" t="s">
        <v>460</v>
      </c>
      <c r="AR166" s="241" t="s">
        <v>471</v>
      </c>
      <c r="AS166" s="195"/>
      <c r="AT166" s="195"/>
      <c r="AU166" s="195"/>
      <c r="AV166" s="195"/>
      <c r="AW166" s="241" t="s">
        <v>501</v>
      </c>
      <c r="AX166" s="195"/>
      <c r="AY166" s="241">
        <v>80</v>
      </c>
      <c r="AZ166" s="195"/>
      <c r="BA166" s="195"/>
      <c r="BB166" s="195"/>
      <c r="BC166" s="195"/>
      <c r="BD166" s="265"/>
      <c r="BE166" s="279" t="s">
        <v>166</v>
      </c>
      <c r="BF166" s="267" t="s">
        <v>126</v>
      </c>
      <c r="BG166" s="278" t="s">
        <v>166</v>
      </c>
      <c r="BH166" s="280" t="s">
        <v>166</v>
      </c>
      <c r="BI166" s="269" t="s">
        <v>166</v>
      </c>
      <c r="BJ166" s="253" t="s">
        <v>166</v>
      </c>
      <c r="BK166" s="254" t="s">
        <v>462</v>
      </c>
      <c r="BL166" s="255">
        <v>1</v>
      </c>
      <c r="BM166" s="255">
        <v>0.86</v>
      </c>
      <c r="BN166" s="255">
        <v>1</v>
      </c>
      <c r="BO166" s="256">
        <v>0.75</v>
      </c>
    </row>
    <row r="167" spans="1:67" ht="18.75" customHeight="1">
      <c r="A167" s="228" t="s">
        <v>1246</v>
      </c>
      <c r="B167" s="229" t="s">
        <v>1247</v>
      </c>
      <c r="C167" s="229" t="s">
        <v>1248</v>
      </c>
      <c r="D167" s="230" t="s">
        <v>856</v>
      </c>
      <c r="E167" s="231" t="s">
        <v>448</v>
      </c>
      <c r="F167" s="257" t="s">
        <v>467</v>
      </c>
      <c r="G167" s="258"/>
      <c r="H167" s="259" t="s">
        <v>451</v>
      </c>
      <c r="I167" s="260" t="s">
        <v>451</v>
      </c>
      <c r="J167" s="260" t="s">
        <v>451</v>
      </c>
      <c r="K167" s="261">
        <v>172</v>
      </c>
      <c r="L167" s="262">
        <v>1984</v>
      </c>
      <c r="M167" s="238">
        <v>0.75</v>
      </c>
      <c r="N167" s="229">
        <v>201</v>
      </c>
      <c r="O167" s="229">
        <v>50</v>
      </c>
      <c r="P167" s="239">
        <v>0.10100000000000001</v>
      </c>
      <c r="Q167" s="229">
        <v>118</v>
      </c>
      <c r="R167" s="240">
        <v>73100</v>
      </c>
      <c r="S167" s="241" t="s">
        <v>452</v>
      </c>
      <c r="T167" s="242">
        <v>0.58699999999999997</v>
      </c>
      <c r="U167" s="243">
        <v>21281</v>
      </c>
      <c r="V167" s="244">
        <v>0.28999999999999998</v>
      </c>
      <c r="W167" s="243">
        <v>51819</v>
      </c>
      <c r="X167" s="241" t="s">
        <v>698</v>
      </c>
      <c r="Y167" s="241" t="s">
        <v>1249</v>
      </c>
      <c r="Z167" s="245" t="s">
        <v>1250</v>
      </c>
      <c r="AA167" s="246" t="s">
        <v>456</v>
      </c>
      <c r="AB167" s="241">
        <v>605</v>
      </c>
      <c r="AC167" s="241">
        <v>680</v>
      </c>
      <c r="AD167" s="241">
        <v>590</v>
      </c>
      <c r="AE167" s="241">
        <v>670</v>
      </c>
      <c r="AF167" s="241">
        <v>25</v>
      </c>
      <c r="AG167" s="241">
        <v>30</v>
      </c>
      <c r="AH167" s="241">
        <v>24</v>
      </c>
      <c r="AI167" s="241">
        <v>28</v>
      </c>
      <c r="AJ167" s="241">
        <v>25</v>
      </c>
      <c r="AK167" s="241">
        <v>32</v>
      </c>
      <c r="AL167" s="242">
        <v>0.63900000000000001</v>
      </c>
      <c r="AM167" s="241">
        <v>715</v>
      </c>
      <c r="AN167" s="242">
        <v>0.622</v>
      </c>
      <c r="AO167" s="242">
        <v>0.112</v>
      </c>
      <c r="AP167" s="241" t="s">
        <v>1251</v>
      </c>
      <c r="AQ167" s="241" t="s">
        <v>492</v>
      </c>
      <c r="AR167" s="241" t="s">
        <v>472</v>
      </c>
      <c r="AS167" s="247">
        <v>44515</v>
      </c>
      <c r="AT167" s="247">
        <v>44531</v>
      </c>
      <c r="AU167" s="195"/>
      <c r="AV167" s="247">
        <v>44501</v>
      </c>
      <c r="AW167" s="247">
        <v>44228</v>
      </c>
      <c r="AX167" s="242">
        <v>0.54100000000000004</v>
      </c>
      <c r="AY167" s="241">
        <v>80</v>
      </c>
      <c r="AZ167" s="241" t="s">
        <v>1029</v>
      </c>
      <c r="BA167" s="241">
        <v>6.5</v>
      </c>
      <c r="BB167" s="195"/>
      <c r="BC167" s="195"/>
      <c r="BD167" s="265"/>
      <c r="BE167" s="266" t="s">
        <v>126</v>
      </c>
      <c r="BF167" s="267" t="s">
        <v>126</v>
      </c>
      <c r="BG167" s="267" t="s">
        <v>126</v>
      </c>
      <c r="BH167" s="268" t="s">
        <v>126</v>
      </c>
      <c r="BI167" s="269" t="s">
        <v>166</v>
      </c>
      <c r="BJ167" s="253" t="s">
        <v>166</v>
      </c>
      <c r="BK167" s="243">
        <v>2586</v>
      </c>
      <c r="BL167" s="255">
        <v>0.87</v>
      </c>
      <c r="BM167" s="255">
        <v>0.83</v>
      </c>
      <c r="BN167" s="255">
        <v>0.67</v>
      </c>
      <c r="BO167" s="256">
        <v>0.75</v>
      </c>
    </row>
    <row r="168" spans="1:67" ht="18.75" customHeight="1">
      <c r="A168" s="228" t="s">
        <v>1252</v>
      </c>
      <c r="B168" s="229" t="s">
        <v>1253</v>
      </c>
      <c r="C168" s="229" t="s">
        <v>1254</v>
      </c>
      <c r="D168" s="230" t="s">
        <v>812</v>
      </c>
      <c r="E168" s="231" t="s">
        <v>448</v>
      </c>
      <c r="F168" s="276" t="s">
        <v>487</v>
      </c>
      <c r="G168" s="258"/>
      <c r="H168" s="259" t="s">
        <v>451</v>
      </c>
      <c r="I168" s="260" t="s">
        <v>451</v>
      </c>
      <c r="J168" s="260" t="s">
        <v>451</v>
      </c>
      <c r="K168" s="261" t="s">
        <v>451</v>
      </c>
      <c r="L168" s="262">
        <v>2168</v>
      </c>
      <c r="M168" s="238">
        <v>0.97</v>
      </c>
      <c r="N168" s="229">
        <v>314</v>
      </c>
      <c r="O168" s="229">
        <v>11</v>
      </c>
      <c r="P168" s="239">
        <v>0.14499999999999999</v>
      </c>
      <c r="Q168" s="229">
        <v>294</v>
      </c>
      <c r="R168" s="240">
        <v>72100</v>
      </c>
      <c r="S168" s="241" t="s">
        <v>488</v>
      </c>
      <c r="T168" s="242">
        <v>0.93600000000000005</v>
      </c>
      <c r="U168" s="243">
        <v>4813</v>
      </c>
      <c r="V168" s="244">
        <v>7.0000000000000007E-2</v>
      </c>
      <c r="W168" s="243">
        <v>67287</v>
      </c>
      <c r="X168" s="241" t="s">
        <v>1002</v>
      </c>
      <c r="Y168" s="241" t="s">
        <v>490</v>
      </c>
      <c r="Z168" s="263"/>
      <c r="AA168" s="264"/>
      <c r="AB168" s="241">
        <v>610</v>
      </c>
      <c r="AC168" s="241">
        <v>690</v>
      </c>
      <c r="AD168" s="241">
        <v>650</v>
      </c>
      <c r="AE168" s="241">
        <v>760</v>
      </c>
      <c r="AF168" s="241">
        <v>27</v>
      </c>
      <c r="AG168" s="241">
        <v>32</v>
      </c>
      <c r="AH168" s="241">
        <v>25</v>
      </c>
      <c r="AI168" s="241">
        <v>33</v>
      </c>
      <c r="AJ168" s="241">
        <v>28</v>
      </c>
      <c r="AK168" s="241">
        <v>34</v>
      </c>
      <c r="AL168" s="242">
        <v>0.60899999999999999</v>
      </c>
      <c r="AM168" s="241">
        <v>660</v>
      </c>
      <c r="AN168" s="242">
        <v>0.64800000000000002</v>
      </c>
      <c r="AO168" s="242">
        <v>0.20300000000000001</v>
      </c>
      <c r="AP168" s="241" t="s">
        <v>491</v>
      </c>
      <c r="AQ168" s="241" t="s">
        <v>460</v>
      </c>
      <c r="AR168" s="241" t="s">
        <v>472</v>
      </c>
      <c r="AS168" s="195"/>
      <c r="AT168" s="195"/>
      <c r="AU168" s="247">
        <v>44501</v>
      </c>
      <c r="AV168" s="247">
        <v>44501</v>
      </c>
      <c r="AW168" s="247">
        <v>44228</v>
      </c>
      <c r="AX168" s="195"/>
      <c r="AY168" s="241">
        <v>88</v>
      </c>
      <c r="AZ168" s="241" t="s">
        <v>571</v>
      </c>
      <c r="BA168" s="241">
        <v>6.5</v>
      </c>
      <c r="BB168" s="195"/>
      <c r="BC168" s="241" t="s">
        <v>907</v>
      </c>
      <c r="BD168" s="265"/>
      <c r="BE168" s="266" t="s">
        <v>126</v>
      </c>
      <c r="BF168" s="278" t="s">
        <v>166</v>
      </c>
      <c r="BG168" s="278" t="s">
        <v>166</v>
      </c>
      <c r="BH168" s="280" t="s">
        <v>166</v>
      </c>
      <c r="BI168" s="252"/>
      <c r="BJ168" s="195"/>
      <c r="BK168" s="195"/>
      <c r="BL168" s="255">
        <v>0.94</v>
      </c>
      <c r="BM168" s="255">
        <v>0.91</v>
      </c>
      <c r="BN168" s="255">
        <v>0.85</v>
      </c>
      <c r="BO168" s="256">
        <v>0.81</v>
      </c>
    </row>
    <row r="169" spans="1:67" ht="18.75" customHeight="1">
      <c r="A169" s="228" t="s">
        <v>1255</v>
      </c>
      <c r="B169" s="229" t="s">
        <v>1256</v>
      </c>
      <c r="C169" s="229" t="s">
        <v>1257</v>
      </c>
      <c r="D169" s="230" t="s">
        <v>1138</v>
      </c>
      <c r="E169" s="281" t="s">
        <v>507</v>
      </c>
      <c r="F169" s="257" t="s">
        <v>467</v>
      </c>
      <c r="G169" s="258"/>
      <c r="H169" s="259">
        <v>171</v>
      </c>
      <c r="I169" s="260" t="s">
        <v>451</v>
      </c>
      <c r="J169" s="260">
        <v>23</v>
      </c>
      <c r="K169" s="261">
        <v>274</v>
      </c>
      <c r="L169" s="262">
        <v>15401</v>
      </c>
      <c r="M169" s="238">
        <v>0.83</v>
      </c>
      <c r="N169" s="229">
        <v>118</v>
      </c>
      <c r="O169" s="272"/>
      <c r="P169" s="239">
        <v>8.0000000000000002E-3</v>
      </c>
      <c r="Q169" s="272"/>
      <c r="R169" s="240">
        <v>44100</v>
      </c>
      <c r="S169" s="241" t="s">
        <v>515</v>
      </c>
      <c r="T169" s="195"/>
      <c r="U169" s="195"/>
      <c r="V169" s="195"/>
      <c r="W169" s="243">
        <v>44100</v>
      </c>
      <c r="X169" s="195"/>
      <c r="Y169" s="241" t="s">
        <v>490</v>
      </c>
      <c r="Z169" s="263"/>
      <c r="AA169" s="264"/>
      <c r="AB169" s="241">
        <v>530</v>
      </c>
      <c r="AC169" s="241">
        <v>630</v>
      </c>
      <c r="AD169" s="241">
        <v>510</v>
      </c>
      <c r="AE169" s="241">
        <v>620</v>
      </c>
      <c r="AF169" s="241">
        <v>22</v>
      </c>
      <c r="AG169" s="241">
        <v>27</v>
      </c>
      <c r="AH169" s="241">
        <v>21</v>
      </c>
      <c r="AI169" s="241">
        <v>28</v>
      </c>
      <c r="AJ169" s="241">
        <v>22</v>
      </c>
      <c r="AK169" s="241">
        <v>27</v>
      </c>
      <c r="AL169" s="242">
        <v>0.58699999999999997</v>
      </c>
      <c r="AM169" s="241">
        <v>141</v>
      </c>
      <c r="AN169" s="242">
        <v>0.51100000000000001</v>
      </c>
      <c r="AO169" s="242">
        <v>0.125</v>
      </c>
      <c r="AP169" s="241" t="s">
        <v>491</v>
      </c>
      <c r="AQ169" s="241" t="s">
        <v>460</v>
      </c>
      <c r="AR169" s="241" t="s">
        <v>471</v>
      </c>
      <c r="AS169" s="195"/>
      <c r="AT169" s="195"/>
      <c r="AU169" s="195"/>
      <c r="AV169" s="195"/>
      <c r="AW169" s="247">
        <v>44256</v>
      </c>
      <c r="AX169" s="195"/>
      <c r="AY169" s="195"/>
      <c r="AZ169" s="195"/>
      <c r="BA169" s="195"/>
      <c r="BB169" s="195"/>
      <c r="BC169" s="195"/>
      <c r="BD169" s="265"/>
      <c r="BE169" s="279" t="s">
        <v>166</v>
      </c>
      <c r="BF169" s="267" t="s">
        <v>126</v>
      </c>
      <c r="BG169" s="267" t="s">
        <v>126</v>
      </c>
      <c r="BH169" s="268" t="s">
        <v>126</v>
      </c>
      <c r="BI169" s="252"/>
      <c r="BJ169" s="195"/>
      <c r="BK169" s="195"/>
      <c r="BL169" s="270"/>
      <c r="BM169" s="255">
        <v>0.85</v>
      </c>
      <c r="BN169" s="270"/>
      <c r="BO169" s="256">
        <v>0.69</v>
      </c>
    </row>
    <row r="170" spans="1:67" ht="18.75" customHeight="1">
      <c r="A170" s="228" t="s">
        <v>1258</v>
      </c>
      <c r="B170" s="229" t="s">
        <v>1259</v>
      </c>
      <c r="C170" s="229" t="s">
        <v>1260</v>
      </c>
      <c r="D170" s="230" t="s">
        <v>1138</v>
      </c>
      <c r="E170" s="281" t="s">
        <v>507</v>
      </c>
      <c r="F170" s="271" t="s">
        <v>477</v>
      </c>
      <c r="G170" s="258"/>
      <c r="H170" s="259">
        <v>56</v>
      </c>
      <c r="I170" s="260" t="s">
        <v>451</v>
      </c>
      <c r="J170" s="260">
        <v>48</v>
      </c>
      <c r="K170" s="261">
        <v>79</v>
      </c>
      <c r="L170" s="262">
        <v>35641</v>
      </c>
      <c r="M170" s="238">
        <v>0.72</v>
      </c>
      <c r="N170" s="229">
        <v>3212</v>
      </c>
      <c r="O170" s="229">
        <v>88</v>
      </c>
      <c r="P170" s="239">
        <v>0.09</v>
      </c>
      <c r="Q170" s="229">
        <v>2</v>
      </c>
      <c r="R170" s="240">
        <v>53000</v>
      </c>
      <c r="S170" s="241" t="s">
        <v>497</v>
      </c>
      <c r="T170" s="242">
        <v>1E-3</v>
      </c>
      <c r="U170" s="243">
        <v>10000</v>
      </c>
      <c r="V170" s="244">
        <v>0.19</v>
      </c>
      <c r="W170" s="243">
        <v>43000</v>
      </c>
      <c r="X170" s="241" t="s">
        <v>1014</v>
      </c>
      <c r="Y170" s="241" t="s">
        <v>490</v>
      </c>
      <c r="Z170" s="263"/>
      <c r="AA170" s="286" t="s">
        <v>456</v>
      </c>
      <c r="AB170" s="241">
        <v>590</v>
      </c>
      <c r="AC170" s="241">
        <v>680</v>
      </c>
      <c r="AD170" s="241">
        <v>600</v>
      </c>
      <c r="AE170" s="241">
        <v>720</v>
      </c>
      <c r="AF170" s="195"/>
      <c r="AG170" s="195"/>
      <c r="AH170" s="241">
        <v>24</v>
      </c>
      <c r="AI170" s="241" t="s">
        <v>522</v>
      </c>
      <c r="AJ170" s="241">
        <v>25</v>
      </c>
      <c r="AK170" s="241">
        <v>32</v>
      </c>
      <c r="AL170" s="242">
        <v>0.57799999999999996</v>
      </c>
      <c r="AM170" s="277">
        <v>5014</v>
      </c>
      <c r="AN170" s="242">
        <v>0.71</v>
      </c>
      <c r="AO170" s="242">
        <v>0.189</v>
      </c>
      <c r="AP170" s="241" t="s">
        <v>491</v>
      </c>
      <c r="AQ170" s="241" t="s">
        <v>492</v>
      </c>
      <c r="AR170" s="241" t="s">
        <v>471</v>
      </c>
      <c r="AS170" s="195"/>
      <c r="AT170" s="195"/>
      <c r="AU170" s="247">
        <v>44501</v>
      </c>
      <c r="AV170" s="247">
        <v>44531</v>
      </c>
      <c r="AW170" s="241" t="s">
        <v>501</v>
      </c>
      <c r="AX170" s="195"/>
      <c r="AY170" s="241">
        <v>79</v>
      </c>
      <c r="AZ170" s="241" t="s">
        <v>1261</v>
      </c>
      <c r="BA170" s="241">
        <v>6.5</v>
      </c>
      <c r="BB170" s="195"/>
      <c r="BC170" s="195"/>
      <c r="BD170" s="265"/>
      <c r="BE170" s="279" t="s">
        <v>166</v>
      </c>
      <c r="BF170" s="278" t="s">
        <v>166</v>
      </c>
      <c r="BG170" s="278" t="s">
        <v>166</v>
      </c>
      <c r="BH170" s="280" t="s">
        <v>166</v>
      </c>
      <c r="BI170" s="269" t="s">
        <v>166</v>
      </c>
      <c r="BJ170" s="195"/>
      <c r="BK170" s="195"/>
      <c r="BL170" s="255">
        <v>0.92</v>
      </c>
      <c r="BM170" s="255">
        <v>0.93</v>
      </c>
      <c r="BN170" s="255">
        <v>0.78</v>
      </c>
      <c r="BO170" s="256">
        <v>0.8</v>
      </c>
    </row>
    <row r="171" spans="1:67" ht="18.75" customHeight="1">
      <c r="A171" s="228" t="s">
        <v>1262</v>
      </c>
      <c r="B171" s="229" t="s">
        <v>1262</v>
      </c>
      <c r="C171" s="229" t="s">
        <v>1263</v>
      </c>
      <c r="D171" s="230" t="s">
        <v>794</v>
      </c>
      <c r="E171" s="231" t="s">
        <v>448</v>
      </c>
      <c r="F171" s="276" t="s">
        <v>487</v>
      </c>
      <c r="G171" s="233" t="s">
        <v>726</v>
      </c>
      <c r="H171" s="259" t="s">
        <v>451</v>
      </c>
      <c r="I171" s="260">
        <v>95</v>
      </c>
      <c r="J171" s="260" t="s">
        <v>451</v>
      </c>
      <c r="K171" s="261" t="s">
        <v>451</v>
      </c>
      <c r="L171" s="262">
        <v>1964</v>
      </c>
      <c r="M171" s="238">
        <v>1</v>
      </c>
      <c r="N171" s="229">
        <v>12</v>
      </c>
      <c r="O171" s="229">
        <v>6</v>
      </c>
      <c r="P171" s="239">
        <v>6.0000000000000001E-3</v>
      </c>
      <c r="Q171" s="229">
        <v>11</v>
      </c>
      <c r="R171" s="240">
        <v>64300</v>
      </c>
      <c r="S171" s="241" t="s">
        <v>452</v>
      </c>
      <c r="T171" s="242">
        <v>0.91700000000000004</v>
      </c>
      <c r="U171" s="243">
        <v>43613</v>
      </c>
      <c r="V171" s="244">
        <v>0.68</v>
      </c>
      <c r="W171" s="243">
        <v>20687</v>
      </c>
      <c r="X171" s="241" t="s">
        <v>654</v>
      </c>
      <c r="Y171" s="241" t="s">
        <v>490</v>
      </c>
      <c r="Z171" s="263"/>
      <c r="AA171" s="286" t="s">
        <v>456</v>
      </c>
      <c r="AB171" s="241">
        <v>580</v>
      </c>
      <c r="AC171" s="241">
        <v>650</v>
      </c>
      <c r="AD171" s="241">
        <v>560</v>
      </c>
      <c r="AE171" s="241">
        <v>650</v>
      </c>
      <c r="AF171" s="241">
        <v>24</v>
      </c>
      <c r="AG171" s="241">
        <v>28</v>
      </c>
      <c r="AH171" s="241">
        <v>23</v>
      </c>
      <c r="AI171" s="241">
        <v>30</v>
      </c>
      <c r="AJ171" s="241">
        <v>24</v>
      </c>
      <c r="AK171" s="241">
        <v>28</v>
      </c>
      <c r="AL171" s="242">
        <v>0.76100000000000001</v>
      </c>
      <c r="AM171" s="241">
        <v>105</v>
      </c>
      <c r="AN171" s="242">
        <v>0.2</v>
      </c>
      <c r="AO171" s="242">
        <v>0.23799999999999999</v>
      </c>
      <c r="AP171" s="241" t="s">
        <v>471</v>
      </c>
      <c r="AQ171" s="241" t="s">
        <v>492</v>
      </c>
      <c r="AR171" s="241" t="s">
        <v>471</v>
      </c>
      <c r="AS171" s="247">
        <v>44531</v>
      </c>
      <c r="AT171" s="195"/>
      <c r="AU171" s="247">
        <v>44515</v>
      </c>
      <c r="AV171" s="195"/>
      <c r="AW171" s="247">
        <v>44228</v>
      </c>
      <c r="AX171" s="242">
        <v>0.86499999999999999</v>
      </c>
      <c r="AY171" s="241">
        <v>80</v>
      </c>
      <c r="AZ171" s="195"/>
      <c r="BA171" s="241">
        <v>6.5</v>
      </c>
      <c r="BB171" s="195"/>
      <c r="BC171" s="241" t="s">
        <v>1053</v>
      </c>
      <c r="BD171" s="248" t="s">
        <v>1264</v>
      </c>
      <c r="BE171" s="266" t="s">
        <v>126</v>
      </c>
      <c r="BF171" s="278" t="s">
        <v>166</v>
      </c>
      <c r="BG171" s="267" t="s">
        <v>126</v>
      </c>
      <c r="BH171" s="280" t="s">
        <v>166</v>
      </c>
      <c r="BI171" s="269" t="s">
        <v>166</v>
      </c>
      <c r="BJ171" s="253" t="s">
        <v>166</v>
      </c>
      <c r="BK171" s="243">
        <v>1500</v>
      </c>
      <c r="BL171" s="255">
        <v>1</v>
      </c>
      <c r="BM171" s="255">
        <v>0.88</v>
      </c>
      <c r="BN171" s="255">
        <v>1</v>
      </c>
      <c r="BO171" s="256">
        <v>0.8</v>
      </c>
    </row>
    <row r="172" spans="1:67" ht="18.75" customHeight="1">
      <c r="A172" s="228" t="s">
        <v>1265</v>
      </c>
      <c r="B172" s="229" t="s">
        <v>1266</v>
      </c>
      <c r="C172" s="229" t="s">
        <v>827</v>
      </c>
      <c r="D172" s="230" t="s">
        <v>496</v>
      </c>
      <c r="E172" s="231" t="s">
        <v>448</v>
      </c>
      <c r="F172" s="257" t="s">
        <v>467</v>
      </c>
      <c r="G172" s="233" t="s">
        <v>587</v>
      </c>
      <c r="H172" s="259" t="s">
        <v>451</v>
      </c>
      <c r="I172" s="260" t="s">
        <v>451</v>
      </c>
      <c r="J172" s="260" t="s">
        <v>451</v>
      </c>
      <c r="K172" s="261">
        <v>127</v>
      </c>
      <c r="L172" s="262">
        <v>5145</v>
      </c>
      <c r="M172" s="238">
        <v>0.64</v>
      </c>
      <c r="N172" s="229">
        <v>92</v>
      </c>
      <c r="O172" s="229">
        <v>37</v>
      </c>
      <c r="P172" s="239">
        <v>1.7999999999999999E-2</v>
      </c>
      <c r="Q172" s="272"/>
      <c r="R172" s="240">
        <v>68700</v>
      </c>
      <c r="S172" s="241" t="s">
        <v>497</v>
      </c>
      <c r="T172" s="195"/>
      <c r="U172" s="241" t="s">
        <v>650</v>
      </c>
      <c r="V172" s="195"/>
      <c r="W172" s="195"/>
      <c r="X172" s="195"/>
      <c r="Y172" s="241" t="s">
        <v>490</v>
      </c>
      <c r="Z172" s="263"/>
      <c r="AA172" s="286" t="s">
        <v>456</v>
      </c>
      <c r="AB172" s="241">
        <v>560</v>
      </c>
      <c r="AC172" s="241">
        <v>640</v>
      </c>
      <c r="AD172" s="241">
        <v>550</v>
      </c>
      <c r="AE172" s="241">
        <v>650</v>
      </c>
      <c r="AF172" s="241">
        <v>23</v>
      </c>
      <c r="AG172" s="241">
        <v>28</v>
      </c>
      <c r="AH172" s="241">
        <v>23</v>
      </c>
      <c r="AI172" s="241">
        <v>30</v>
      </c>
      <c r="AJ172" s="241">
        <v>22</v>
      </c>
      <c r="AK172" s="241">
        <v>27</v>
      </c>
      <c r="AL172" s="242">
        <v>0.77200000000000002</v>
      </c>
      <c r="AM172" s="241">
        <v>12</v>
      </c>
      <c r="AN172" s="242">
        <v>1</v>
      </c>
      <c r="AO172" s="242">
        <v>0.83299999999999996</v>
      </c>
      <c r="AP172" s="241" t="s">
        <v>491</v>
      </c>
      <c r="AQ172" s="241" t="s">
        <v>460</v>
      </c>
      <c r="AR172" s="241" t="s">
        <v>472</v>
      </c>
      <c r="AS172" s="247">
        <v>44501</v>
      </c>
      <c r="AT172" s="247">
        <v>44211</v>
      </c>
      <c r="AU172" s="247">
        <v>44501</v>
      </c>
      <c r="AV172" s="247">
        <v>44228</v>
      </c>
      <c r="AW172" s="241" t="s">
        <v>501</v>
      </c>
      <c r="AX172" s="195"/>
      <c r="AY172" s="241">
        <v>80</v>
      </c>
      <c r="AZ172" s="241" t="s">
        <v>571</v>
      </c>
      <c r="BA172" s="241">
        <v>6.5</v>
      </c>
      <c r="BB172" s="195"/>
      <c r="BC172" s="195"/>
      <c r="BD172" s="265"/>
      <c r="BE172" s="279" t="s">
        <v>166</v>
      </c>
      <c r="BF172" s="267" t="s">
        <v>126</v>
      </c>
      <c r="BG172" s="267" t="s">
        <v>126</v>
      </c>
      <c r="BH172" s="280" t="s">
        <v>166</v>
      </c>
      <c r="BI172" s="269" t="s">
        <v>166</v>
      </c>
      <c r="BJ172" s="253" t="s">
        <v>166</v>
      </c>
      <c r="BK172" s="254" t="s">
        <v>462</v>
      </c>
      <c r="BL172" s="255">
        <v>0.8</v>
      </c>
      <c r="BM172" s="255">
        <v>0.91</v>
      </c>
      <c r="BN172" s="255">
        <v>0.88</v>
      </c>
      <c r="BO172" s="256">
        <v>0.82</v>
      </c>
    </row>
    <row r="173" spans="1:67" ht="18.75" customHeight="1">
      <c r="A173" s="228" t="s">
        <v>1267</v>
      </c>
      <c r="B173" s="229" t="s">
        <v>1268</v>
      </c>
      <c r="C173" s="229" t="s">
        <v>1269</v>
      </c>
      <c r="D173" s="230" t="s">
        <v>1057</v>
      </c>
      <c r="E173" s="231" t="s">
        <v>448</v>
      </c>
      <c r="F173" s="271" t="s">
        <v>477</v>
      </c>
      <c r="G173" s="233" t="s">
        <v>587</v>
      </c>
      <c r="H173" s="259">
        <v>106</v>
      </c>
      <c r="I173" s="260" t="s">
        <v>451</v>
      </c>
      <c r="J173" s="260">
        <v>146</v>
      </c>
      <c r="K173" s="261">
        <v>87</v>
      </c>
      <c r="L173" s="262">
        <v>7411</v>
      </c>
      <c r="M173" s="238">
        <v>0.61</v>
      </c>
      <c r="N173" s="229">
        <v>550</v>
      </c>
      <c r="O173" s="229">
        <v>53</v>
      </c>
      <c r="P173" s="239">
        <v>7.3999999999999996E-2</v>
      </c>
      <c r="Q173" s="229">
        <v>150</v>
      </c>
      <c r="R173" s="240">
        <v>63200</v>
      </c>
      <c r="S173" s="241" t="s">
        <v>452</v>
      </c>
      <c r="T173" s="242">
        <v>0.27300000000000002</v>
      </c>
      <c r="U173" s="243">
        <v>22054</v>
      </c>
      <c r="V173" s="244">
        <v>0.35</v>
      </c>
      <c r="W173" s="243">
        <v>41146</v>
      </c>
      <c r="X173" s="241" t="s">
        <v>1270</v>
      </c>
      <c r="Y173" s="241" t="s">
        <v>1271</v>
      </c>
      <c r="Z173" s="245" t="s">
        <v>521</v>
      </c>
      <c r="AA173" s="286" t="s">
        <v>456</v>
      </c>
      <c r="AB173" s="241">
        <v>590</v>
      </c>
      <c r="AC173" s="241">
        <v>690</v>
      </c>
      <c r="AD173" s="241">
        <v>580</v>
      </c>
      <c r="AE173" s="241">
        <v>700</v>
      </c>
      <c r="AF173" s="241">
        <v>25</v>
      </c>
      <c r="AG173" s="241">
        <v>31</v>
      </c>
      <c r="AH173" s="241">
        <v>25</v>
      </c>
      <c r="AI173" s="241">
        <v>33</v>
      </c>
      <c r="AJ173" s="241">
        <v>24</v>
      </c>
      <c r="AK173" s="241">
        <v>29</v>
      </c>
      <c r="AL173" s="242">
        <v>0.64400000000000002</v>
      </c>
      <c r="AM173" s="277">
        <v>1332</v>
      </c>
      <c r="AN173" s="242">
        <v>0.58299999999999996</v>
      </c>
      <c r="AO173" s="242">
        <v>9.8000000000000004E-2</v>
      </c>
      <c r="AP173" s="241" t="s">
        <v>491</v>
      </c>
      <c r="AQ173" s="241" t="s">
        <v>460</v>
      </c>
      <c r="AR173" s="241" t="s">
        <v>471</v>
      </c>
      <c r="AS173" s="195"/>
      <c r="AT173" s="195"/>
      <c r="AU173" s="195"/>
      <c r="AV173" s="247">
        <v>44531</v>
      </c>
      <c r="AW173" s="247">
        <v>44423</v>
      </c>
      <c r="AX173" s="195"/>
      <c r="AY173" s="241">
        <v>80</v>
      </c>
      <c r="AZ173" s="195"/>
      <c r="BA173" s="241">
        <v>6.5</v>
      </c>
      <c r="BB173" s="195"/>
      <c r="BC173" s="241" t="s">
        <v>1272</v>
      </c>
      <c r="BD173" s="248" t="s">
        <v>1273</v>
      </c>
      <c r="BE173" s="266" t="s">
        <v>126</v>
      </c>
      <c r="BF173" s="278" t="s">
        <v>166</v>
      </c>
      <c r="BG173" s="267" t="s">
        <v>126</v>
      </c>
      <c r="BH173" s="268" t="s">
        <v>126</v>
      </c>
      <c r="BI173" s="269" t="s">
        <v>166</v>
      </c>
      <c r="BJ173" s="253" t="s">
        <v>166</v>
      </c>
      <c r="BK173" s="243">
        <v>1550</v>
      </c>
      <c r="BL173" s="255">
        <v>0.8</v>
      </c>
      <c r="BM173" s="255">
        <v>0.9</v>
      </c>
      <c r="BN173" s="255">
        <v>0.66</v>
      </c>
      <c r="BO173" s="256">
        <v>0.77</v>
      </c>
    </row>
    <row r="174" spans="1:67" ht="18.75" customHeight="1">
      <c r="A174" s="228" t="s">
        <v>1274</v>
      </c>
      <c r="B174" s="229" t="s">
        <v>1275</v>
      </c>
      <c r="C174" s="229" t="s">
        <v>1276</v>
      </c>
      <c r="D174" s="230" t="s">
        <v>630</v>
      </c>
      <c r="E174" s="281" t="s">
        <v>507</v>
      </c>
      <c r="F174" s="271" t="s">
        <v>477</v>
      </c>
      <c r="G174" s="258"/>
      <c r="H174" s="259">
        <v>127</v>
      </c>
      <c r="I174" s="260" t="s">
        <v>451</v>
      </c>
      <c r="J174" s="260">
        <v>116</v>
      </c>
      <c r="K174" s="261">
        <v>87</v>
      </c>
      <c r="L174" s="262">
        <v>30165</v>
      </c>
      <c r="M174" s="238">
        <v>0.87</v>
      </c>
      <c r="N174" s="229">
        <v>2131</v>
      </c>
      <c r="O174" s="229">
        <v>95</v>
      </c>
      <c r="P174" s="239">
        <v>7.0999999999999994E-2</v>
      </c>
      <c r="Q174" s="229">
        <v>81</v>
      </c>
      <c r="R174" s="240">
        <v>45300</v>
      </c>
      <c r="S174" s="241" t="s">
        <v>452</v>
      </c>
      <c r="T174" s="242">
        <v>3.7999999999999999E-2</v>
      </c>
      <c r="U174" s="243">
        <v>20000</v>
      </c>
      <c r="V174" s="244">
        <v>0.44</v>
      </c>
      <c r="W174" s="243">
        <v>25300</v>
      </c>
      <c r="X174" s="241" t="s">
        <v>727</v>
      </c>
      <c r="Y174" s="241" t="s">
        <v>490</v>
      </c>
      <c r="Z174" s="263"/>
      <c r="AA174" s="286" t="s">
        <v>456</v>
      </c>
      <c r="AB174" s="241">
        <v>550</v>
      </c>
      <c r="AC174" s="241">
        <v>640</v>
      </c>
      <c r="AD174" s="241">
        <v>540</v>
      </c>
      <c r="AE174" s="241">
        <v>650</v>
      </c>
      <c r="AF174" s="241">
        <v>23</v>
      </c>
      <c r="AG174" s="241">
        <v>28</v>
      </c>
      <c r="AH174" s="241">
        <v>22</v>
      </c>
      <c r="AI174" s="241">
        <v>28</v>
      </c>
      <c r="AJ174" s="241">
        <v>22</v>
      </c>
      <c r="AK174" s="241">
        <v>28</v>
      </c>
      <c r="AL174" s="242">
        <v>0.35199999999999998</v>
      </c>
      <c r="AM174" s="277">
        <v>2667</v>
      </c>
      <c r="AN174" s="242">
        <v>0.4</v>
      </c>
      <c r="AO174" s="242">
        <v>0.34599999999999997</v>
      </c>
      <c r="AP174" s="241" t="s">
        <v>491</v>
      </c>
      <c r="AQ174" s="241" t="s">
        <v>460</v>
      </c>
      <c r="AR174" s="241" t="s">
        <v>472</v>
      </c>
      <c r="AS174" s="195"/>
      <c r="AT174" s="195"/>
      <c r="AU174" s="195"/>
      <c r="AV174" s="195"/>
      <c r="AW174" s="247">
        <v>44530</v>
      </c>
      <c r="AX174" s="195"/>
      <c r="AY174" s="241">
        <v>80</v>
      </c>
      <c r="AZ174" s="241" t="s">
        <v>1277</v>
      </c>
      <c r="BA174" s="241">
        <v>6.5</v>
      </c>
      <c r="BB174" s="195"/>
      <c r="BC174" s="195"/>
      <c r="BD174" s="265"/>
      <c r="BE174" s="266" t="s">
        <v>126</v>
      </c>
      <c r="BF174" s="267" t="s">
        <v>126</v>
      </c>
      <c r="BG174" s="267" t="s">
        <v>126</v>
      </c>
      <c r="BH174" s="268" t="s">
        <v>126</v>
      </c>
      <c r="BI174" s="269" t="s">
        <v>166</v>
      </c>
      <c r="BJ174" s="195"/>
      <c r="BK174" s="195"/>
      <c r="BL174" s="255">
        <v>0.87</v>
      </c>
      <c r="BM174" s="255">
        <v>0.89</v>
      </c>
      <c r="BN174" s="255">
        <v>0.75</v>
      </c>
      <c r="BO174" s="256">
        <v>0.75</v>
      </c>
    </row>
    <row r="175" spans="1:67" ht="18.75" customHeight="1">
      <c r="A175" s="228" t="s">
        <v>1278</v>
      </c>
      <c r="B175" s="229" t="s">
        <v>1279</v>
      </c>
      <c r="C175" s="229" t="s">
        <v>1280</v>
      </c>
      <c r="D175" s="230" t="s">
        <v>630</v>
      </c>
      <c r="E175" s="281" t="s">
        <v>507</v>
      </c>
      <c r="F175" s="271" t="s">
        <v>477</v>
      </c>
      <c r="G175" s="258"/>
      <c r="H175" s="259" t="s">
        <v>468</v>
      </c>
      <c r="I175" s="260" t="s">
        <v>451</v>
      </c>
      <c r="J175" s="260" t="s">
        <v>451</v>
      </c>
      <c r="K175" s="261">
        <v>172</v>
      </c>
      <c r="L175" s="262">
        <v>26617</v>
      </c>
      <c r="M175" s="238">
        <v>0.9</v>
      </c>
      <c r="N175" s="229">
        <v>1904</v>
      </c>
      <c r="O175" s="229">
        <v>82</v>
      </c>
      <c r="P175" s="239">
        <v>7.1999999999999995E-2</v>
      </c>
      <c r="Q175" s="272"/>
      <c r="R175" s="240">
        <v>43600</v>
      </c>
      <c r="S175" s="241" t="s">
        <v>515</v>
      </c>
      <c r="T175" s="195"/>
      <c r="U175" s="195"/>
      <c r="V175" s="195"/>
      <c r="W175" s="243">
        <v>43600</v>
      </c>
      <c r="X175" s="195"/>
      <c r="Y175" s="241" t="s">
        <v>490</v>
      </c>
      <c r="Z175" s="263"/>
      <c r="AA175" s="264"/>
      <c r="AB175" s="241">
        <v>480</v>
      </c>
      <c r="AC175" s="241">
        <v>580</v>
      </c>
      <c r="AD175" s="241">
        <v>470</v>
      </c>
      <c r="AE175" s="241">
        <v>570</v>
      </c>
      <c r="AF175" s="241">
        <v>18</v>
      </c>
      <c r="AG175" s="241">
        <v>24</v>
      </c>
      <c r="AH175" s="241">
        <v>16</v>
      </c>
      <c r="AI175" s="241">
        <v>24</v>
      </c>
      <c r="AJ175" s="241">
        <v>17</v>
      </c>
      <c r="AK175" s="241">
        <v>24</v>
      </c>
      <c r="AL175" s="242">
        <v>0.70499999999999996</v>
      </c>
      <c r="AM175" s="195"/>
      <c r="AN175" s="195"/>
      <c r="AO175" s="195"/>
      <c r="AP175" s="241" t="s">
        <v>491</v>
      </c>
      <c r="AQ175" s="241" t="s">
        <v>460</v>
      </c>
      <c r="AR175" s="241" t="s">
        <v>471</v>
      </c>
      <c r="AS175" s="195"/>
      <c r="AT175" s="195"/>
      <c r="AU175" s="195"/>
      <c r="AV175" s="247">
        <v>44470</v>
      </c>
      <c r="AW175" s="247">
        <v>44530</v>
      </c>
      <c r="AX175" s="195"/>
      <c r="AY175" s="241">
        <v>61</v>
      </c>
      <c r="AZ175" s="195"/>
      <c r="BA175" s="241">
        <v>6</v>
      </c>
      <c r="BB175" s="195"/>
      <c r="BC175" s="195"/>
      <c r="BD175" s="265"/>
      <c r="BE175" s="273" t="s">
        <v>462</v>
      </c>
      <c r="BF175" s="274" t="s">
        <v>462</v>
      </c>
      <c r="BG175" s="274" t="s">
        <v>462</v>
      </c>
      <c r="BH175" s="275" t="s">
        <v>462</v>
      </c>
      <c r="BI175" s="252"/>
      <c r="BJ175" s="195"/>
      <c r="BK175" s="195"/>
      <c r="BL175" s="289" t="s">
        <v>177</v>
      </c>
      <c r="BM175" s="255">
        <v>0.79</v>
      </c>
      <c r="BN175" s="255">
        <v>0.43</v>
      </c>
      <c r="BO175" s="256">
        <v>0.54</v>
      </c>
    </row>
    <row r="176" spans="1:67" ht="18.75" customHeight="1">
      <c r="A176" s="228" t="s">
        <v>1281</v>
      </c>
      <c r="B176" s="229" t="s">
        <v>1282</v>
      </c>
      <c r="C176" s="229" t="s">
        <v>1283</v>
      </c>
      <c r="D176" s="230" t="s">
        <v>630</v>
      </c>
      <c r="E176" s="281" t="s">
        <v>507</v>
      </c>
      <c r="F176" s="257" t="s">
        <v>467</v>
      </c>
      <c r="G176" s="258"/>
      <c r="H176" s="259" t="s">
        <v>451</v>
      </c>
      <c r="I176" s="260" t="s">
        <v>451</v>
      </c>
      <c r="J176" s="260">
        <v>18</v>
      </c>
      <c r="K176" s="261">
        <v>147</v>
      </c>
      <c r="L176" s="262">
        <v>27778</v>
      </c>
      <c r="M176" s="238">
        <v>0.79</v>
      </c>
      <c r="N176" s="229">
        <v>2097</v>
      </c>
      <c r="O176" s="229">
        <v>89</v>
      </c>
      <c r="P176" s="239">
        <v>7.4999999999999997E-2</v>
      </c>
      <c r="Q176" s="229">
        <v>442</v>
      </c>
      <c r="R176" s="240">
        <v>45200</v>
      </c>
      <c r="S176" s="241" t="s">
        <v>452</v>
      </c>
      <c r="T176" s="242">
        <v>0.21099999999999999</v>
      </c>
      <c r="U176" s="243">
        <v>9805</v>
      </c>
      <c r="V176" s="244">
        <v>0.22</v>
      </c>
      <c r="W176" s="243">
        <v>35395</v>
      </c>
      <c r="X176" s="241" t="s">
        <v>1213</v>
      </c>
      <c r="Y176" s="241" t="s">
        <v>490</v>
      </c>
      <c r="Z176" s="263"/>
      <c r="AA176" s="286" t="s">
        <v>456</v>
      </c>
      <c r="AB176" s="241">
        <v>510</v>
      </c>
      <c r="AC176" s="241">
        <v>610</v>
      </c>
      <c r="AD176" s="241">
        <v>520</v>
      </c>
      <c r="AE176" s="241">
        <v>620</v>
      </c>
      <c r="AF176" s="241">
        <v>19</v>
      </c>
      <c r="AG176" s="241">
        <v>26</v>
      </c>
      <c r="AH176" s="241">
        <v>18</v>
      </c>
      <c r="AI176" s="241">
        <v>25</v>
      </c>
      <c r="AJ176" s="241">
        <v>18</v>
      </c>
      <c r="AK176" s="241">
        <v>27</v>
      </c>
      <c r="AL176" s="242">
        <v>0.66900000000000004</v>
      </c>
      <c r="AM176" s="277">
        <v>2376</v>
      </c>
      <c r="AN176" s="242">
        <v>0.47399999999999998</v>
      </c>
      <c r="AO176" s="242">
        <v>0.20899999999999999</v>
      </c>
      <c r="AP176" s="241" t="s">
        <v>491</v>
      </c>
      <c r="AQ176" s="241" t="s">
        <v>460</v>
      </c>
      <c r="AR176" s="241" t="s">
        <v>471</v>
      </c>
      <c r="AS176" s="195"/>
      <c r="AT176" s="195"/>
      <c r="AU176" s="195"/>
      <c r="AV176" s="195"/>
      <c r="AW176" s="247">
        <v>44530</v>
      </c>
      <c r="AX176" s="195"/>
      <c r="AY176" s="241">
        <v>61</v>
      </c>
      <c r="AZ176" s="241" t="s">
        <v>1284</v>
      </c>
      <c r="BA176" s="241">
        <v>6</v>
      </c>
      <c r="BB176" s="195"/>
      <c r="BC176" s="195"/>
      <c r="BD176" s="265"/>
      <c r="BE176" s="266" t="s">
        <v>126</v>
      </c>
      <c r="BF176" s="278" t="s">
        <v>166</v>
      </c>
      <c r="BG176" s="267" t="s">
        <v>126</v>
      </c>
      <c r="BH176" s="268" t="s">
        <v>126</v>
      </c>
      <c r="BI176" s="252"/>
      <c r="BJ176" s="195"/>
      <c r="BK176" s="195"/>
      <c r="BL176" s="255">
        <v>0.88</v>
      </c>
      <c r="BM176" s="255">
        <v>0.81</v>
      </c>
      <c r="BN176" s="255">
        <v>0.71</v>
      </c>
      <c r="BO176" s="256">
        <v>0.56999999999999995</v>
      </c>
    </row>
    <row r="177" spans="1:67" ht="18.75" customHeight="1">
      <c r="A177" s="228" t="s">
        <v>1285</v>
      </c>
      <c r="B177" s="229" t="s">
        <v>1286</v>
      </c>
      <c r="C177" s="229" t="s">
        <v>1286</v>
      </c>
      <c r="D177" s="230" t="s">
        <v>630</v>
      </c>
      <c r="E177" s="231" t="s">
        <v>448</v>
      </c>
      <c r="F177" s="271" t="s">
        <v>477</v>
      </c>
      <c r="G177" s="233" t="s">
        <v>587</v>
      </c>
      <c r="H177" s="259" t="s">
        <v>451</v>
      </c>
      <c r="I177" s="260" t="s">
        <v>451</v>
      </c>
      <c r="J177" s="260">
        <v>132</v>
      </c>
      <c r="K177" s="261">
        <v>62</v>
      </c>
      <c r="L177" s="262">
        <v>5499</v>
      </c>
      <c r="M177" s="238">
        <v>0.64</v>
      </c>
      <c r="N177" s="229">
        <v>217</v>
      </c>
      <c r="O177" s="229">
        <v>24</v>
      </c>
      <c r="P177" s="239">
        <v>3.9E-2</v>
      </c>
      <c r="Q177" s="229">
        <v>18</v>
      </c>
      <c r="R177" s="240">
        <v>74300</v>
      </c>
      <c r="S177" s="241" t="s">
        <v>452</v>
      </c>
      <c r="T177" s="242">
        <v>8.3000000000000004E-2</v>
      </c>
      <c r="U177" s="243">
        <v>42243</v>
      </c>
      <c r="V177" s="244">
        <v>0.56999999999999995</v>
      </c>
      <c r="W177" s="243">
        <v>32057</v>
      </c>
      <c r="X177" s="241" t="s">
        <v>920</v>
      </c>
      <c r="Y177" s="241" t="s">
        <v>490</v>
      </c>
      <c r="Z177" s="263"/>
      <c r="AA177" s="286" t="s">
        <v>456</v>
      </c>
      <c r="AB177" s="241">
        <v>630</v>
      </c>
      <c r="AC177" s="241">
        <v>710</v>
      </c>
      <c r="AD177" s="241">
        <v>640</v>
      </c>
      <c r="AE177" s="241">
        <v>730</v>
      </c>
      <c r="AF177" s="241">
        <v>28</v>
      </c>
      <c r="AG177" s="241">
        <v>32</v>
      </c>
      <c r="AH177" s="241">
        <v>27</v>
      </c>
      <c r="AI177" s="241" t="s">
        <v>539</v>
      </c>
      <c r="AJ177" s="241">
        <v>27</v>
      </c>
      <c r="AK177" s="241">
        <v>32</v>
      </c>
      <c r="AL177" s="242">
        <v>0.53600000000000003</v>
      </c>
      <c r="AM177" s="277">
        <v>1061</v>
      </c>
      <c r="AN177" s="242">
        <v>0.33700000000000002</v>
      </c>
      <c r="AO177" s="242">
        <v>0.14499999999999999</v>
      </c>
      <c r="AP177" s="241" t="s">
        <v>491</v>
      </c>
      <c r="AQ177" s="241" t="s">
        <v>460</v>
      </c>
      <c r="AR177" s="241" t="s">
        <v>471</v>
      </c>
      <c r="AS177" s="247">
        <v>44501</v>
      </c>
      <c r="AT177" s="195"/>
      <c r="AU177" s="247">
        <v>44501</v>
      </c>
      <c r="AV177" s="195"/>
      <c r="AW177" s="247">
        <v>44203</v>
      </c>
      <c r="AX177" s="242">
        <v>0.74099999999999999</v>
      </c>
      <c r="AY177" s="241">
        <v>90</v>
      </c>
      <c r="AZ177" s="241" t="s">
        <v>818</v>
      </c>
      <c r="BA177" s="241">
        <v>6.5</v>
      </c>
      <c r="BB177" s="195"/>
      <c r="BC177" s="241" t="s">
        <v>1287</v>
      </c>
      <c r="BD177" s="248" t="s">
        <v>1288</v>
      </c>
      <c r="BE177" s="279" t="s">
        <v>166</v>
      </c>
      <c r="BF177" s="278" t="s">
        <v>166</v>
      </c>
      <c r="BG177" s="267" t="s">
        <v>126</v>
      </c>
      <c r="BH177" s="268" t="s">
        <v>126</v>
      </c>
      <c r="BI177" s="269" t="s">
        <v>166</v>
      </c>
      <c r="BJ177" s="253" t="s">
        <v>166</v>
      </c>
      <c r="BK177" s="243">
        <v>2186</v>
      </c>
      <c r="BL177" s="255">
        <v>0.93</v>
      </c>
      <c r="BM177" s="255">
        <v>0.94</v>
      </c>
      <c r="BN177" s="255">
        <v>0.86</v>
      </c>
      <c r="BO177" s="256">
        <v>0.9</v>
      </c>
    </row>
    <row r="178" spans="1:67" ht="18.75" customHeight="1">
      <c r="A178" s="228" t="s">
        <v>1289</v>
      </c>
      <c r="B178" s="229" t="s">
        <v>1290</v>
      </c>
      <c r="C178" s="229" t="s">
        <v>1291</v>
      </c>
      <c r="D178" s="230" t="s">
        <v>537</v>
      </c>
      <c r="E178" s="231" t="s">
        <v>448</v>
      </c>
      <c r="F178" s="276" t="s">
        <v>487</v>
      </c>
      <c r="G178" s="258"/>
      <c r="H178" s="259" t="s">
        <v>451</v>
      </c>
      <c r="I178" s="260">
        <v>65</v>
      </c>
      <c r="J178" s="260" t="s">
        <v>451</v>
      </c>
      <c r="K178" s="261" t="s">
        <v>451</v>
      </c>
      <c r="L178" s="262">
        <v>1399</v>
      </c>
      <c r="M178" s="238">
        <v>0.82</v>
      </c>
      <c r="N178" s="229">
        <v>218</v>
      </c>
      <c r="O178" s="229">
        <v>50</v>
      </c>
      <c r="P178" s="239">
        <v>0.156</v>
      </c>
      <c r="Q178" s="229">
        <v>218</v>
      </c>
      <c r="R178" s="240">
        <v>78900</v>
      </c>
      <c r="S178" s="241" t="s">
        <v>452</v>
      </c>
      <c r="T178" s="242">
        <v>1</v>
      </c>
      <c r="U178" s="243">
        <v>26411</v>
      </c>
      <c r="V178" s="244">
        <v>0.33</v>
      </c>
      <c r="W178" s="243">
        <v>52489</v>
      </c>
      <c r="X178" s="241" t="s">
        <v>1108</v>
      </c>
      <c r="Y178" s="241" t="s">
        <v>1292</v>
      </c>
      <c r="Z178" s="263"/>
      <c r="AA178" s="286" t="s">
        <v>456</v>
      </c>
      <c r="AB178" s="241">
        <v>650</v>
      </c>
      <c r="AC178" s="241">
        <v>730</v>
      </c>
      <c r="AD178" s="241">
        <v>590</v>
      </c>
      <c r="AE178" s="241">
        <v>680</v>
      </c>
      <c r="AF178" s="241">
        <v>27</v>
      </c>
      <c r="AG178" s="241">
        <v>31</v>
      </c>
      <c r="AH178" s="241">
        <v>28</v>
      </c>
      <c r="AI178" s="241">
        <v>35</v>
      </c>
      <c r="AJ178" s="241">
        <v>23</v>
      </c>
      <c r="AK178" s="241">
        <v>28</v>
      </c>
      <c r="AL178" s="242">
        <v>0.53200000000000003</v>
      </c>
      <c r="AM178" s="195"/>
      <c r="AN178" s="195"/>
      <c r="AO178" s="195"/>
      <c r="AP178" s="241" t="s">
        <v>471</v>
      </c>
      <c r="AQ178" s="241" t="s">
        <v>460</v>
      </c>
      <c r="AR178" s="241" t="s">
        <v>471</v>
      </c>
      <c r="AS178" s="247">
        <v>44501</v>
      </c>
      <c r="AT178" s="247">
        <v>44198</v>
      </c>
      <c r="AU178" s="247">
        <v>44501</v>
      </c>
      <c r="AV178" s="195"/>
      <c r="AW178" s="247">
        <v>44211</v>
      </c>
      <c r="AX178" s="242">
        <v>0.69399999999999995</v>
      </c>
      <c r="AY178" s="195"/>
      <c r="AZ178" s="241" t="s">
        <v>524</v>
      </c>
      <c r="BA178" s="195"/>
      <c r="BB178" s="195"/>
      <c r="BC178" s="195"/>
      <c r="BD178" s="265"/>
      <c r="BE178" s="266" t="s">
        <v>126</v>
      </c>
      <c r="BF178" s="267" t="s">
        <v>126</v>
      </c>
      <c r="BG178" s="267" t="s">
        <v>126</v>
      </c>
      <c r="BH178" s="268" t="s">
        <v>126</v>
      </c>
      <c r="BI178" s="252"/>
      <c r="BJ178" s="253" t="s">
        <v>166</v>
      </c>
      <c r="BK178" s="243">
        <v>1800</v>
      </c>
      <c r="BL178" s="255">
        <v>0.81</v>
      </c>
      <c r="BM178" s="255">
        <v>0.82</v>
      </c>
      <c r="BN178" s="255">
        <v>0.93</v>
      </c>
      <c r="BO178" s="256">
        <v>0.79</v>
      </c>
    </row>
    <row r="179" spans="1:67" ht="18.75" customHeight="1">
      <c r="A179" s="228" t="s">
        <v>1293</v>
      </c>
      <c r="B179" s="229" t="s">
        <v>1294</v>
      </c>
      <c r="C179" s="229" t="s">
        <v>702</v>
      </c>
      <c r="D179" s="230" t="s">
        <v>630</v>
      </c>
      <c r="E179" s="231" t="s">
        <v>448</v>
      </c>
      <c r="F179" s="232" t="s">
        <v>449</v>
      </c>
      <c r="G179" s="258"/>
      <c r="H179" s="259" t="s">
        <v>451</v>
      </c>
      <c r="I179" s="260">
        <v>30</v>
      </c>
      <c r="J179" s="260" t="s">
        <v>451</v>
      </c>
      <c r="K179" s="261" t="s">
        <v>451</v>
      </c>
      <c r="L179" s="262">
        <v>1059</v>
      </c>
      <c r="M179" s="238">
        <v>0.98</v>
      </c>
      <c r="N179" s="229">
        <v>59</v>
      </c>
      <c r="O179" s="272"/>
      <c r="P179" s="239">
        <v>5.6000000000000001E-2</v>
      </c>
      <c r="Q179" s="229">
        <v>14</v>
      </c>
      <c r="R179" s="240">
        <v>79300</v>
      </c>
      <c r="S179" s="241" t="s">
        <v>497</v>
      </c>
      <c r="T179" s="242">
        <v>0.23699999999999999</v>
      </c>
      <c r="U179" s="243">
        <v>34718</v>
      </c>
      <c r="V179" s="244">
        <v>0.44</v>
      </c>
      <c r="W179" s="243">
        <v>44582</v>
      </c>
      <c r="X179" s="241" t="s">
        <v>654</v>
      </c>
      <c r="Y179" s="241" t="s">
        <v>462</v>
      </c>
      <c r="Z179" s="263"/>
      <c r="AA179" s="282" t="s">
        <v>456</v>
      </c>
      <c r="AB179" s="241">
        <v>660</v>
      </c>
      <c r="AC179" s="241">
        <v>730</v>
      </c>
      <c r="AD179" s="241">
        <v>630</v>
      </c>
      <c r="AE179" s="241">
        <v>730</v>
      </c>
      <c r="AF179" s="241">
        <v>29</v>
      </c>
      <c r="AG179" s="241">
        <v>33</v>
      </c>
      <c r="AH179" s="241">
        <v>31</v>
      </c>
      <c r="AI179" s="241">
        <v>35</v>
      </c>
      <c r="AJ179" s="241">
        <v>27</v>
      </c>
      <c r="AK179" s="241">
        <v>32</v>
      </c>
      <c r="AL179" s="242">
        <v>0.23799999999999999</v>
      </c>
      <c r="AM179" s="195"/>
      <c r="AN179" s="195"/>
      <c r="AO179" s="195"/>
      <c r="AP179" s="241" t="s">
        <v>491</v>
      </c>
      <c r="AQ179" s="241" t="s">
        <v>460</v>
      </c>
      <c r="AR179" s="241" t="s">
        <v>472</v>
      </c>
      <c r="AS179" s="247">
        <v>44515</v>
      </c>
      <c r="AT179" s="247">
        <v>44197</v>
      </c>
      <c r="AU179" s="195"/>
      <c r="AV179" s="195"/>
      <c r="AW179" s="247">
        <v>44197</v>
      </c>
      <c r="AX179" s="242">
        <v>0.38700000000000001</v>
      </c>
      <c r="AY179" s="241">
        <v>100</v>
      </c>
      <c r="AZ179" s="195"/>
      <c r="BA179" s="241">
        <v>7</v>
      </c>
      <c r="BB179" s="195"/>
      <c r="BC179" s="195"/>
      <c r="BD179" s="265"/>
      <c r="BE179" s="273" t="s">
        <v>462</v>
      </c>
      <c r="BF179" s="274" t="s">
        <v>462</v>
      </c>
      <c r="BG179" s="274" t="s">
        <v>462</v>
      </c>
      <c r="BH179" s="275" t="s">
        <v>462</v>
      </c>
      <c r="BI179" s="252"/>
      <c r="BJ179" s="195"/>
      <c r="BK179" s="195"/>
      <c r="BL179" s="270"/>
      <c r="BM179" s="255">
        <v>0.92</v>
      </c>
      <c r="BN179" s="270"/>
      <c r="BO179" s="256">
        <v>0.88</v>
      </c>
    </row>
    <row r="180" spans="1:67" ht="18.75" customHeight="1">
      <c r="A180" s="228" t="s">
        <v>1295</v>
      </c>
      <c r="B180" s="229" t="s">
        <v>1296</v>
      </c>
      <c r="C180" s="229" t="s">
        <v>1297</v>
      </c>
      <c r="D180" s="230" t="s">
        <v>931</v>
      </c>
      <c r="E180" s="231" t="s">
        <v>448</v>
      </c>
      <c r="F180" s="257" t="s">
        <v>467</v>
      </c>
      <c r="G180" s="233" t="s">
        <v>587</v>
      </c>
      <c r="H180" s="259" t="s">
        <v>451</v>
      </c>
      <c r="I180" s="260" t="s">
        <v>451</v>
      </c>
      <c r="J180" s="260">
        <v>26</v>
      </c>
      <c r="K180" s="261">
        <v>128</v>
      </c>
      <c r="L180" s="262">
        <v>4647</v>
      </c>
      <c r="M180" s="238">
        <v>0.64</v>
      </c>
      <c r="N180" s="229">
        <v>474</v>
      </c>
      <c r="O180" s="272"/>
      <c r="P180" s="239">
        <v>0.10199999999999999</v>
      </c>
      <c r="Q180" s="229">
        <v>238</v>
      </c>
      <c r="R180" s="240">
        <v>65000</v>
      </c>
      <c r="S180" s="241" t="s">
        <v>452</v>
      </c>
      <c r="T180" s="242">
        <v>0.502</v>
      </c>
      <c r="U180" s="243">
        <v>17451</v>
      </c>
      <c r="V180" s="244">
        <v>0.27</v>
      </c>
      <c r="W180" s="243">
        <v>47549</v>
      </c>
      <c r="X180" s="241" t="s">
        <v>1046</v>
      </c>
      <c r="Y180" s="243">
        <v>25000</v>
      </c>
      <c r="Z180" s="245" t="s">
        <v>593</v>
      </c>
      <c r="AA180" s="286" t="s">
        <v>456</v>
      </c>
      <c r="AB180" s="241">
        <v>570</v>
      </c>
      <c r="AC180" s="241">
        <v>670</v>
      </c>
      <c r="AD180" s="241">
        <v>560</v>
      </c>
      <c r="AE180" s="241">
        <v>660</v>
      </c>
      <c r="AF180" s="241">
        <v>24</v>
      </c>
      <c r="AG180" s="241">
        <v>29</v>
      </c>
      <c r="AH180" s="241">
        <v>23</v>
      </c>
      <c r="AI180" s="241">
        <v>31</v>
      </c>
      <c r="AJ180" s="241">
        <v>24</v>
      </c>
      <c r="AK180" s="241">
        <v>28</v>
      </c>
      <c r="AL180" s="242">
        <v>0.73799999999999999</v>
      </c>
      <c r="AM180" s="241">
        <v>472</v>
      </c>
      <c r="AN180" s="242">
        <v>0.67800000000000005</v>
      </c>
      <c r="AO180" s="242">
        <v>9.7000000000000003E-2</v>
      </c>
      <c r="AP180" s="241" t="s">
        <v>491</v>
      </c>
      <c r="AQ180" s="241" t="s">
        <v>460</v>
      </c>
      <c r="AR180" s="241" t="s">
        <v>472</v>
      </c>
      <c r="AS180" s="195"/>
      <c r="AT180" s="195"/>
      <c r="AU180" s="247">
        <v>44515</v>
      </c>
      <c r="AV180" s="247">
        <v>44211</v>
      </c>
      <c r="AW180" s="241" t="s">
        <v>501</v>
      </c>
      <c r="AX180" s="195"/>
      <c r="AY180" s="241">
        <v>92</v>
      </c>
      <c r="AZ180" s="241" t="s">
        <v>906</v>
      </c>
      <c r="BA180" s="241">
        <v>7</v>
      </c>
      <c r="BB180" s="195"/>
      <c r="BC180" s="241" t="s">
        <v>907</v>
      </c>
      <c r="BD180" s="248" t="s">
        <v>908</v>
      </c>
      <c r="BE180" s="266" t="s">
        <v>126</v>
      </c>
      <c r="BF180" s="267" t="s">
        <v>126</v>
      </c>
      <c r="BG180" s="267" t="s">
        <v>126</v>
      </c>
      <c r="BH180" s="268" t="s">
        <v>126</v>
      </c>
      <c r="BI180" s="269" t="s">
        <v>166</v>
      </c>
      <c r="BJ180" s="195"/>
      <c r="BK180" s="195"/>
      <c r="BL180" s="255">
        <v>0.81</v>
      </c>
      <c r="BM180" s="255">
        <v>0.84</v>
      </c>
      <c r="BN180" s="255">
        <v>0.63</v>
      </c>
      <c r="BO180" s="256">
        <v>0.74</v>
      </c>
    </row>
    <row r="181" spans="1:67" ht="18.75" customHeight="1">
      <c r="A181" s="228" t="s">
        <v>1298</v>
      </c>
      <c r="B181" s="229" t="s">
        <v>1299</v>
      </c>
      <c r="C181" s="229" t="s">
        <v>1300</v>
      </c>
      <c r="D181" s="230" t="s">
        <v>537</v>
      </c>
      <c r="E181" s="231" t="s">
        <v>448</v>
      </c>
      <c r="F181" s="276" t="s">
        <v>487</v>
      </c>
      <c r="G181" s="258"/>
      <c r="H181" s="259" t="s">
        <v>451</v>
      </c>
      <c r="I181" s="260">
        <v>41</v>
      </c>
      <c r="J181" s="260" t="s">
        <v>451</v>
      </c>
      <c r="K181" s="261" t="s">
        <v>451</v>
      </c>
      <c r="L181" s="262">
        <v>2680</v>
      </c>
      <c r="M181" s="238">
        <v>1</v>
      </c>
      <c r="N181" s="229">
        <v>303</v>
      </c>
      <c r="O181" s="229">
        <v>57</v>
      </c>
      <c r="P181" s="239">
        <v>0.113</v>
      </c>
      <c r="Q181" s="229">
        <v>83</v>
      </c>
      <c r="R181" s="240">
        <v>76600</v>
      </c>
      <c r="S181" s="241" t="s">
        <v>488</v>
      </c>
      <c r="T181" s="242">
        <v>0.27400000000000002</v>
      </c>
      <c r="U181" s="243">
        <v>63855</v>
      </c>
      <c r="V181" s="244">
        <v>0.83</v>
      </c>
      <c r="W181" s="243">
        <v>12745</v>
      </c>
      <c r="X181" s="241" t="s">
        <v>1301</v>
      </c>
      <c r="Y181" s="241" t="s">
        <v>490</v>
      </c>
      <c r="Z181" s="263"/>
      <c r="AA181" s="264"/>
      <c r="AB181" s="241">
        <v>610</v>
      </c>
      <c r="AC181" s="241">
        <v>700</v>
      </c>
      <c r="AD181" s="241">
        <v>595</v>
      </c>
      <c r="AE181" s="241">
        <v>700</v>
      </c>
      <c r="AF181" s="241">
        <v>27</v>
      </c>
      <c r="AG181" s="241">
        <v>31</v>
      </c>
      <c r="AH181" s="241">
        <v>27</v>
      </c>
      <c r="AI181" s="241">
        <v>34</v>
      </c>
      <c r="AJ181" s="241">
        <v>26</v>
      </c>
      <c r="AK181" s="241">
        <v>30</v>
      </c>
      <c r="AL181" s="242">
        <v>0.245</v>
      </c>
      <c r="AM181" s="277">
        <v>2928</v>
      </c>
      <c r="AN181" s="242">
        <v>0.108</v>
      </c>
      <c r="AO181" s="242">
        <v>0.25700000000000001</v>
      </c>
      <c r="AP181" s="241" t="s">
        <v>1302</v>
      </c>
      <c r="AQ181" s="241" t="s">
        <v>460</v>
      </c>
      <c r="AR181" s="241" t="s">
        <v>471</v>
      </c>
      <c r="AS181" s="247">
        <v>44515</v>
      </c>
      <c r="AT181" s="247">
        <v>44211</v>
      </c>
      <c r="AU181" s="195"/>
      <c r="AV181" s="195"/>
      <c r="AW181" s="247">
        <v>44211</v>
      </c>
      <c r="AX181" s="242">
        <v>0.54800000000000004</v>
      </c>
      <c r="AY181" s="241">
        <v>96</v>
      </c>
      <c r="AZ181" s="195"/>
      <c r="BA181" s="241">
        <v>7</v>
      </c>
      <c r="BB181" s="195"/>
      <c r="BC181" s="195"/>
      <c r="BD181" s="265"/>
      <c r="BE181" s="266" t="s">
        <v>126</v>
      </c>
      <c r="BF181" s="267" t="s">
        <v>126</v>
      </c>
      <c r="BG181" s="267" t="s">
        <v>126</v>
      </c>
      <c r="BH181" s="268" t="s">
        <v>126</v>
      </c>
      <c r="BI181" s="252"/>
      <c r="BJ181" s="253" t="s">
        <v>166</v>
      </c>
      <c r="BK181" s="243">
        <v>1300</v>
      </c>
      <c r="BL181" s="255">
        <v>0.94</v>
      </c>
      <c r="BM181" s="255">
        <v>0.93</v>
      </c>
      <c r="BN181" s="255">
        <v>0.98</v>
      </c>
      <c r="BO181" s="256">
        <v>0.87</v>
      </c>
    </row>
    <row r="182" spans="1:67" ht="18.75" customHeight="1">
      <c r="A182" s="228" t="s">
        <v>1303</v>
      </c>
      <c r="B182" s="229" t="s">
        <v>1304</v>
      </c>
      <c r="C182" s="229" t="s">
        <v>1305</v>
      </c>
      <c r="D182" s="230" t="s">
        <v>466</v>
      </c>
      <c r="E182" s="231" t="s">
        <v>448</v>
      </c>
      <c r="F182" s="232" t="s">
        <v>449</v>
      </c>
      <c r="G182" s="258"/>
      <c r="H182" s="259" t="s">
        <v>451</v>
      </c>
      <c r="I182" s="260">
        <v>11</v>
      </c>
      <c r="J182" s="260">
        <v>15</v>
      </c>
      <c r="K182" s="261" t="s">
        <v>451</v>
      </c>
      <c r="L182" s="262">
        <v>2521</v>
      </c>
      <c r="M182" s="238">
        <v>0.86</v>
      </c>
      <c r="N182" s="229">
        <v>350</v>
      </c>
      <c r="O182" s="229">
        <v>68</v>
      </c>
      <c r="P182" s="239">
        <v>0.13900000000000001</v>
      </c>
      <c r="Q182" s="229">
        <v>154</v>
      </c>
      <c r="R182" s="240">
        <v>76800</v>
      </c>
      <c r="S182" s="241" t="s">
        <v>452</v>
      </c>
      <c r="T182" s="242">
        <v>0.44</v>
      </c>
      <c r="U182" s="243">
        <v>56117</v>
      </c>
      <c r="V182" s="244">
        <v>0.73</v>
      </c>
      <c r="W182" s="243">
        <v>20683</v>
      </c>
      <c r="X182" s="241" t="s">
        <v>1306</v>
      </c>
      <c r="Y182" s="243">
        <v>20000</v>
      </c>
      <c r="Z182" s="245" t="s">
        <v>1307</v>
      </c>
      <c r="AA182" s="286" t="s">
        <v>456</v>
      </c>
      <c r="AB182" s="241">
        <v>650</v>
      </c>
      <c r="AC182" s="241">
        <v>740</v>
      </c>
      <c r="AD182" s="241">
        <v>640</v>
      </c>
      <c r="AE182" s="241">
        <v>750</v>
      </c>
      <c r="AF182" s="241">
        <v>30</v>
      </c>
      <c r="AG182" s="241">
        <v>33</v>
      </c>
      <c r="AH182" s="241">
        <v>30</v>
      </c>
      <c r="AI182" s="241">
        <v>35</v>
      </c>
      <c r="AJ182" s="241">
        <v>27</v>
      </c>
      <c r="AK182" s="241">
        <v>32</v>
      </c>
      <c r="AL182" s="242">
        <v>0.31900000000000001</v>
      </c>
      <c r="AM182" s="277">
        <v>1407</v>
      </c>
      <c r="AN182" s="242">
        <v>0.161</v>
      </c>
      <c r="AO182" s="242">
        <v>0.42</v>
      </c>
      <c r="AP182" s="241" t="s">
        <v>1308</v>
      </c>
      <c r="AQ182" s="241" t="s">
        <v>460</v>
      </c>
      <c r="AR182" s="241" t="s">
        <v>472</v>
      </c>
      <c r="AS182" s="247">
        <v>44515</v>
      </c>
      <c r="AT182" s="195"/>
      <c r="AU182" s="195"/>
      <c r="AV182" s="195"/>
      <c r="AW182" s="247">
        <v>44211</v>
      </c>
      <c r="AX182" s="242">
        <v>0.54500000000000004</v>
      </c>
      <c r="AY182" s="241" t="s">
        <v>462</v>
      </c>
      <c r="AZ182" s="241" t="s">
        <v>1225</v>
      </c>
      <c r="BA182" s="195"/>
      <c r="BB182" s="195"/>
      <c r="BC182" s="195"/>
      <c r="BD182" s="265"/>
      <c r="BE182" s="266" t="s">
        <v>126</v>
      </c>
      <c r="BF182" s="267" t="s">
        <v>126</v>
      </c>
      <c r="BG182" s="267" t="s">
        <v>126</v>
      </c>
      <c r="BH182" s="268" t="s">
        <v>126</v>
      </c>
      <c r="BI182" s="252"/>
      <c r="BJ182" s="195"/>
      <c r="BK182" s="195"/>
      <c r="BL182" s="255">
        <v>0.98</v>
      </c>
      <c r="BM182" s="255">
        <v>0.93</v>
      </c>
      <c r="BN182" s="255">
        <v>0.95</v>
      </c>
      <c r="BO182" s="284"/>
    </row>
    <row r="183" spans="1:67" ht="18.75" customHeight="1">
      <c r="A183" s="228" t="s">
        <v>1309</v>
      </c>
      <c r="B183" s="229" t="s">
        <v>1310</v>
      </c>
      <c r="C183" s="229" t="s">
        <v>1311</v>
      </c>
      <c r="D183" s="230" t="s">
        <v>630</v>
      </c>
      <c r="E183" s="231" t="s">
        <v>448</v>
      </c>
      <c r="F183" s="276" t="s">
        <v>487</v>
      </c>
      <c r="G183" s="258"/>
      <c r="H183" s="259" t="s">
        <v>451</v>
      </c>
      <c r="I183" s="260">
        <v>22</v>
      </c>
      <c r="J183" s="260" t="s">
        <v>451</v>
      </c>
      <c r="K183" s="261" t="s">
        <v>451</v>
      </c>
      <c r="L183" s="237">
        <v>412</v>
      </c>
      <c r="M183" s="238">
        <v>0.96</v>
      </c>
      <c r="N183" s="229">
        <v>177</v>
      </c>
      <c r="O183" s="229">
        <v>32</v>
      </c>
      <c r="P183" s="239">
        <v>0.43</v>
      </c>
      <c r="Q183" s="229">
        <v>177</v>
      </c>
      <c r="R183" s="240">
        <v>53900</v>
      </c>
      <c r="S183" s="241" t="s">
        <v>452</v>
      </c>
      <c r="T183" s="242">
        <v>1</v>
      </c>
      <c r="U183" s="243">
        <v>48368</v>
      </c>
      <c r="V183" s="244">
        <v>0.9</v>
      </c>
      <c r="W183" s="243">
        <v>5532</v>
      </c>
      <c r="X183" s="241" t="s">
        <v>1306</v>
      </c>
      <c r="Y183" s="241" t="s">
        <v>490</v>
      </c>
      <c r="Z183" s="263"/>
      <c r="AA183" s="286" t="s">
        <v>456</v>
      </c>
      <c r="AB183" s="241">
        <v>590</v>
      </c>
      <c r="AC183" s="241">
        <v>670</v>
      </c>
      <c r="AD183" s="241">
        <v>610</v>
      </c>
      <c r="AE183" s="241">
        <v>720</v>
      </c>
      <c r="AF183" s="241">
        <v>27</v>
      </c>
      <c r="AG183" s="241">
        <v>31</v>
      </c>
      <c r="AH183" s="241">
        <v>28</v>
      </c>
      <c r="AI183" s="241">
        <v>35</v>
      </c>
      <c r="AJ183" s="241">
        <v>25</v>
      </c>
      <c r="AK183" s="241">
        <v>29</v>
      </c>
      <c r="AL183" s="242">
        <v>0.372</v>
      </c>
      <c r="AM183" s="241">
        <v>154</v>
      </c>
      <c r="AN183" s="242">
        <v>0.39</v>
      </c>
      <c r="AO183" s="242">
        <v>0.68300000000000005</v>
      </c>
      <c r="AP183" s="241" t="s">
        <v>491</v>
      </c>
      <c r="AQ183" s="241" t="s">
        <v>491</v>
      </c>
      <c r="AR183" s="241" t="s">
        <v>472</v>
      </c>
      <c r="AS183" s="195"/>
      <c r="AT183" s="195"/>
      <c r="AU183" s="247">
        <v>44501</v>
      </c>
      <c r="AV183" s="247">
        <v>44501</v>
      </c>
      <c r="AW183" s="247">
        <v>44211</v>
      </c>
      <c r="AX183" s="195"/>
      <c r="AY183" s="195"/>
      <c r="AZ183" s="195"/>
      <c r="BA183" s="195"/>
      <c r="BB183" s="195"/>
      <c r="BC183" s="195"/>
      <c r="BD183" s="265"/>
      <c r="BE183" s="273" t="s">
        <v>462</v>
      </c>
      <c r="BF183" s="274" t="s">
        <v>462</v>
      </c>
      <c r="BG183" s="274" t="s">
        <v>462</v>
      </c>
      <c r="BH183" s="275" t="s">
        <v>462</v>
      </c>
      <c r="BI183" s="269" t="s">
        <v>166</v>
      </c>
      <c r="BJ183" s="253" t="s">
        <v>166</v>
      </c>
      <c r="BK183" s="243">
        <v>2689</v>
      </c>
      <c r="BL183" s="255">
        <v>0.96</v>
      </c>
      <c r="BM183" s="255">
        <v>0.94</v>
      </c>
      <c r="BN183" s="255">
        <v>0.94</v>
      </c>
      <c r="BO183" s="256">
        <v>0.94</v>
      </c>
    </row>
    <row r="184" spans="1:67" ht="18.75" customHeight="1">
      <c r="A184" s="228" t="s">
        <v>1312</v>
      </c>
      <c r="B184" s="229" t="s">
        <v>1313</v>
      </c>
      <c r="C184" s="229" t="s">
        <v>1314</v>
      </c>
      <c r="D184" s="230" t="s">
        <v>808</v>
      </c>
      <c r="E184" s="281" t="s">
        <v>507</v>
      </c>
      <c r="F184" s="271" t="s">
        <v>477</v>
      </c>
      <c r="G184" s="258"/>
      <c r="H184" s="259">
        <v>226</v>
      </c>
      <c r="I184" s="260" t="s">
        <v>451</v>
      </c>
      <c r="J184" s="260" t="s">
        <v>451</v>
      </c>
      <c r="K184" s="261">
        <v>199</v>
      </c>
      <c r="L184" s="262">
        <v>10987</v>
      </c>
      <c r="M184" s="238">
        <v>0.75</v>
      </c>
      <c r="N184" s="229">
        <v>429</v>
      </c>
      <c r="O184" s="229">
        <v>47</v>
      </c>
      <c r="P184" s="239">
        <v>3.9E-2</v>
      </c>
      <c r="Q184" s="229">
        <v>70</v>
      </c>
      <c r="R184" s="240">
        <v>48700</v>
      </c>
      <c r="S184" s="241" t="s">
        <v>452</v>
      </c>
      <c r="T184" s="242">
        <v>0.16300000000000001</v>
      </c>
      <c r="U184" s="243">
        <v>18982</v>
      </c>
      <c r="V184" s="244">
        <v>0.39</v>
      </c>
      <c r="W184" s="243">
        <v>29718</v>
      </c>
      <c r="X184" s="241" t="s">
        <v>712</v>
      </c>
      <c r="Y184" s="243">
        <v>9500</v>
      </c>
      <c r="Z184" s="245" t="s">
        <v>1315</v>
      </c>
      <c r="AA184" s="286" t="s">
        <v>456</v>
      </c>
      <c r="AB184" s="241">
        <v>440</v>
      </c>
      <c r="AC184" s="241">
        <v>530</v>
      </c>
      <c r="AD184" s="241">
        <v>480</v>
      </c>
      <c r="AE184" s="241">
        <v>600</v>
      </c>
      <c r="AF184" s="241">
        <v>20</v>
      </c>
      <c r="AG184" s="241">
        <v>26</v>
      </c>
      <c r="AH184" s="241">
        <v>19</v>
      </c>
      <c r="AI184" s="241">
        <v>26</v>
      </c>
      <c r="AJ184" s="241">
        <v>18</v>
      </c>
      <c r="AK184" s="241">
        <v>26</v>
      </c>
      <c r="AL184" s="242">
        <v>0.76200000000000001</v>
      </c>
      <c r="AM184" s="241">
        <v>60</v>
      </c>
      <c r="AN184" s="242">
        <v>0.98299999999999998</v>
      </c>
      <c r="AO184" s="242">
        <v>0.39</v>
      </c>
      <c r="AP184" s="241" t="s">
        <v>491</v>
      </c>
      <c r="AQ184" s="241" t="s">
        <v>492</v>
      </c>
      <c r="AR184" s="241" t="s">
        <v>472</v>
      </c>
      <c r="AS184" s="195"/>
      <c r="AT184" s="195"/>
      <c r="AU184" s="195"/>
      <c r="AV184" s="247">
        <v>44317</v>
      </c>
      <c r="AW184" s="247">
        <v>44317</v>
      </c>
      <c r="AX184" s="195"/>
      <c r="AY184" s="241">
        <v>68</v>
      </c>
      <c r="AZ184" s="195"/>
      <c r="BA184" s="241">
        <v>6</v>
      </c>
      <c r="BB184" s="241" t="s">
        <v>166</v>
      </c>
      <c r="BC184" s="195"/>
      <c r="BD184" s="265"/>
      <c r="BE184" s="279" t="s">
        <v>166</v>
      </c>
      <c r="BF184" s="278" t="s">
        <v>166</v>
      </c>
      <c r="BG184" s="278" t="s">
        <v>166</v>
      </c>
      <c r="BH184" s="280" t="s">
        <v>166</v>
      </c>
      <c r="BI184" s="269" t="s">
        <v>166</v>
      </c>
      <c r="BJ184" s="253" t="s">
        <v>166</v>
      </c>
      <c r="BK184" s="243">
        <v>8000</v>
      </c>
      <c r="BL184" s="255">
        <v>0.78</v>
      </c>
      <c r="BM184" s="255">
        <v>0.68</v>
      </c>
      <c r="BN184" s="255">
        <v>0.54</v>
      </c>
      <c r="BO184" s="256">
        <v>0.4</v>
      </c>
    </row>
    <row r="185" spans="1:67" ht="18.75" customHeight="1">
      <c r="A185" s="228" t="s">
        <v>1316</v>
      </c>
      <c r="B185" s="229" t="s">
        <v>1317</v>
      </c>
      <c r="C185" s="229" t="s">
        <v>1318</v>
      </c>
      <c r="D185" s="230" t="s">
        <v>519</v>
      </c>
      <c r="E185" s="231" t="s">
        <v>448</v>
      </c>
      <c r="F185" s="271" t="s">
        <v>477</v>
      </c>
      <c r="G185" s="233" t="s">
        <v>478</v>
      </c>
      <c r="H185" s="259">
        <v>59</v>
      </c>
      <c r="I185" s="260" t="s">
        <v>451</v>
      </c>
      <c r="J185" s="260">
        <v>104</v>
      </c>
      <c r="K185" s="261">
        <v>44</v>
      </c>
      <c r="L185" s="262">
        <v>6452</v>
      </c>
      <c r="M185" s="238">
        <v>0.55000000000000004</v>
      </c>
      <c r="N185" s="229">
        <v>555</v>
      </c>
      <c r="O185" s="229">
        <v>62</v>
      </c>
      <c r="P185" s="239">
        <v>8.5999999999999993E-2</v>
      </c>
      <c r="Q185" s="229">
        <v>230</v>
      </c>
      <c r="R185" s="240">
        <v>79000</v>
      </c>
      <c r="S185" s="241" t="s">
        <v>497</v>
      </c>
      <c r="T185" s="242">
        <v>0.41399999999999998</v>
      </c>
      <c r="U185" s="243">
        <v>27296</v>
      </c>
      <c r="V185" s="244">
        <v>0.35</v>
      </c>
      <c r="W185" s="243">
        <v>51704</v>
      </c>
      <c r="X185" s="241" t="s">
        <v>1319</v>
      </c>
      <c r="Y185" s="241" t="s">
        <v>592</v>
      </c>
      <c r="Z185" s="245" t="s">
        <v>1320</v>
      </c>
      <c r="AA185" s="282" t="s">
        <v>456</v>
      </c>
      <c r="AB185" s="241">
        <v>630</v>
      </c>
      <c r="AC185" s="241">
        <v>710</v>
      </c>
      <c r="AD185" s="241">
        <v>640</v>
      </c>
      <c r="AE185" s="241">
        <v>730</v>
      </c>
      <c r="AF185" s="241">
        <v>28</v>
      </c>
      <c r="AG185" s="241">
        <v>32</v>
      </c>
      <c r="AH185" s="241">
        <v>28</v>
      </c>
      <c r="AI185" s="241">
        <v>34</v>
      </c>
      <c r="AJ185" s="241">
        <v>27</v>
      </c>
      <c r="AK185" s="241">
        <v>31</v>
      </c>
      <c r="AL185" s="242">
        <v>0.48799999999999999</v>
      </c>
      <c r="AM185" s="195"/>
      <c r="AN185" s="195"/>
      <c r="AO185" s="195"/>
      <c r="AP185" s="241" t="s">
        <v>491</v>
      </c>
      <c r="AQ185" s="241" t="s">
        <v>460</v>
      </c>
      <c r="AR185" s="241" t="s">
        <v>510</v>
      </c>
      <c r="AS185" s="247">
        <v>44501</v>
      </c>
      <c r="AT185" s="247">
        <v>44211</v>
      </c>
      <c r="AU185" s="247">
        <v>44501</v>
      </c>
      <c r="AV185" s="247">
        <v>44211</v>
      </c>
      <c r="AW185" s="247">
        <v>44211</v>
      </c>
      <c r="AX185" s="242">
        <v>0.36</v>
      </c>
      <c r="AY185" s="241">
        <v>90</v>
      </c>
      <c r="AZ185" s="195"/>
      <c r="BA185" s="241">
        <v>6.5</v>
      </c>
      <c r="BB185" s="241" t="s">
        <v>166</v>
      </c>
      <c r="BC185" s="195"/>
      <c r="BD185" s="265"/>
      <c r="BE185" s="279" t="s">
        <v>166</v>
      </c>
      <c r="BF185" s="278" t="s">
        <v>166</v>
      </c>
      <c r="BG185" s="267" t="s">
        <v>126</v>
      </c>
      <c r="BH185" s="268" t="s">
        <v>126</v>
      </c>
      <c r="BI185" s="269" t="s">
        <v>166</v>
      </c>
      <c r="BJ185" s="253" t="s">
        <v>166</v>
      </c>
      <c r="BK185" s="254" t="s">
        <v>462</v>
      </c>
      <c r="BL185" s="255">
        <v>0.94</v>
      </c>
      <c r="BM185" s="255">
        <v>0.91</v>
      </c>
      <c r="BN185" s="255">
        <v>0.83</v>
      </c>
      <c r="BO185" s="256">
        <v>0.81</v>
      </c>
    </row>
    <row r="186" spans="1:67" ht="18.75" customHeight="1">
      <c r="A186" s="228" t="s">
        <v>1321</v>
      </c>
      <c r="B186" s="229" t="s">
        <v>1322</v>
      </c>
      <c r="C186" s="229" t="s">
        <v>914</v>
      </c>
      <c r="D186" s="230" t="s">
        <v>519</v>
      </c>
      <c r="E186" s="231" t="s">
        <v>448</v>
      </c>
      <c r="F186" s="276" t="s">
        <v>487</v>
      </c>
      <c r="G186" s="233" t="s">
        <v>478</v>
      </c>
      <c r="H186" s="259" t="s">
        <v>451</v>
      </c>
      <c r="I186" s="260">
        <v>90</v>
      </c>
      <c r="J186" s="260" t="s">
        <v>451</v>
      </c>
      <c r="K186" s="261" t="s">
        <v>451</v>
      </c>
      <c r="L186" s="262">
        <v>1387</v>
      </c>
      <c r="M186" s="238">
        <v>1</v>
      </c>
      <c r="N186" s="229">
        <v>16</v>
      </c>
      <c r="O186" s="229">
        <v>12</v>
      </c>
      <c r="P186" s="239">
        <v>1.2E-2</v>
      </c>
      <c r="Q186" s="229">
        <v>12</v>
      </c>
      <c r="R186" s="240">
        <v>61700</v>
      </c>
      <c r="S186" s="241" t="s">
        <v>497</v>
      </c>
      <c r="T186" s="242">
        <v>0.75</v>
      </c>
      <c r="U186" s="243">
        <v>19554</v>
      </c>
      <c r="V186" s="244">
        <v>0.32</v>
      </c>
      <c r="W186" s="243">
        <v>42146</v>
      </c>
      <c r="X186" s="241" t="s">
        <v>1181</v>
      </c>
      <c r="Y186" s="243">
        <v>27500</v>
      </c>
      <c r="Z186" s="263"/>
      <c r="AA186" s="286" t="s">
        <v>456</v>
      </c>
      <c r="AB186" s="241">
        <v>570</v>
      </c>
      <c r="AC186" s="241">
        <v>670</v>
      </c>
      <c r="AD186" s="241">
        <v>540</v>
      </c>
      <c r="AE186" s="241">
        <v>650</v>
      </c>
      <c r="AF186" s="241">
        <v>23</v>
      </c>
      <c r="AG186" s="241">
        <v>29</v>
      </c>
      <c r="AH186" s="241">
        <v>22</v>
      </c>
      <c r="AI186" s="241">
        <v>30</v>
      </c>
      <c r="AJ186" s="241">
        <v>22</v>
      </c>
      <c r="AK186" s="241">
        <v>27</v>
      </c>
      <c r="AL186" s="242">
        <v>0.43099999999999999</v>
      </c>
      <c r="AM186" s="241">
        <v>333</v>
      </c>
      <c r="AN186" s="242">
        <v>9.6000000000000002E-2</v>
      </c>
      <c r="AO186" s="242">
        <v>9.4E-2</v>
      </c>
      <c r="AP186" s="241" t="s">
        <v>491</v>
      </c>
      <c r="AQ186" s="241" t="s">
        <v>460</v>
      </c>
      <c r="AR186" s="241" t="s">
        <v>472</v>
      </c>
      <c r="AS186" s="247">
        <v>44501</v>
      </c>
      <c r="AT186" s="195"/>
      <c r="AU186" s="247">
        <v>44531</v>
      </c>
      <c r="AV186" s="247">
        <v>44228</v>
      </c>
      <c r="AW186" s="247">
        <v>44228</v>
      </c>
      <c r="AX186" s="242">
        <v>0.247</v>
      </c>
      <c r="AY186" s="241">
        <v>88</v>
      </c>
      <c r="AZ186" s="241" t="s">
        <v>1093</v>
      </c>
      <c r="BA186" s="241">
        <v>6.5</v>
      </c>
      <c r="BB186" s="195"/>
      <c r="BC186" s="195"/>
      <c r="BD186" s="265"/>
      <c r="BE186" s="266" t="s">
        <v>126</v>
      </c>
      <c r="BF186" s="278" t="s">
        <v>166</v>
      </c>
      <c r="BG186" s="267" t="s">
        <v>126</v>
      </c>
      <c r="BH186" s="268" t="s">
        <v>126</v>
      </c>
      <c r="BI186" s="252"/>
      <c r="BJ186" s="195"/>
      <c r="BK186" s="195"/>
      <c r="BL186" s="255">
        <v>0.85</v>
      </c>
      <c r="BM186" s="255">
        <v>0.86</v>
      </c>
      <c r="BN186" s="270"/>
      <c r="BO186" s="256">
        <v>0.74</v>
      </c>
    </row>
    <row r="187" spans="1:67" ht="18.75" customHeight="1">
      <c r="A187" s="228" t="s">
        <v>1323</v>
      </c>
      <c r="B187" s="229" t="s">
        <v>1324</v>
      </c>
      <c r="C187" s="229" t="s">
        <v>1325</v>
      </c>
      <c r="D187" s="230" t="s">
        <v>537</v>
      </c>
      <c r="E187" s="231" t="s">
        <v>448</v>
      </c>
      <c r="F187" s="271" t="s">
        <v>477</v>
      </c>
      <c r="G187" s="233" t="s">
        <v>726</v>
      </c>
      <c r="H187" s="259">
        <v>152</v>
      </c>
      <c r="I187" s="260" t="s">
        <v>451</v>
      </c>
      <c r="J187" s="260" t="s">
        <v>451</v>
      </c>
      <c r="K187" s="261">
        <v>172</v>
      </c>
      <c r="L187" s="262">
        <v>16766</v>
      </c>
      <c r="M187" s="238">
        <v>0.79</v>
      </c>
      <c r="N187" s="229">
        <v>612</v>
      </c>
      <c r="O187" s="229">
        <v>83</v>
      </c>
      <c r="P187" s="239">
        <v>3.6999999999999998E-2</v>
      </c>
      <c r="Q187" s="229">
        <v>494</v>
      </c>
      <c r="R187" s="240">
        <v>67200</v>
      </c>
      <c r="S187" s="241" t="s">
        <v>452</v>
      </c>
      <c r="T187" s="242">
        <v>0.80700000000000005</v>
      </c>
      <c r="U187" s="243">
        <v>18668</v>
      </c>
      <c r="V187" s="244">
        <v>0.28000000000000003</v>
      </c>
      <c r="W187" s="243">
        <v>48532</v>
      </c>
      <c r="X187" s="241" t="s">
        <v>1326</v>
      </c>
      <c r="Y187" s="241" t="s">
        <v>490</v>
      </c>
      <c r="Z187" s="263"/>
      <c r="AA187" s="286" t="s">
        <v>456</v>
      </c>
      <c r="AB187" s="241">
        <v>540</v>
      </c>
      <c r="AC187" s="241">
        <v>620</v>
      </c>
      <c r="AD187" s="241">
        <v>520</v>
      </c>
      <c r="AE187" s="241">
        <v>630</v>
      </c>
      <c r="AF187" s="241">
        <v>22</v>
      </c>
      <c r="AG187" s="241">
        <v>29</v>
      </c>
      <c r="AH187" s="241">
        <v>21</v>
      </c>
      <c r="AI187" s="241" t="s">
        <v>458</v>
      </c>
      <c r="AJ187" s="241">
        <v>20</v>
      </c>
      <c r="AK187" s="241">
        <v>27</v>
      </c>
      <c r="AL187" s="242">
        <v>0.67700000000000005</v>
      </c>
      <c r="AM187" s="277">
        <v>2153</v>
      </c>
      <c r="AN187" s="242">
        <v>0.44500000000000001</v>
      </c>
      <c r="AO187" s="242">
        <v>0.12</v>
      </c>
      <c r="AP187" s="241" t="s">
        <v>1327</v>
      </c>
      <c r="AQ187" s="241" t="s">
        <v>460</v>
      </c>
      <c r="AR187" s="241" t="s">
        <v>471</v>
      </c>
      <c r="AS187" s="247">
        <v>44515</v>
      </c>
      <c r="AT187" s="195"/>
      <c r="AU187" s="247">
        <v>44545</v>
      </c>
      <c r="AV187" s="247">
        <v>44228</v>
      </c>
      <c r="AW187" s="241" t="s">
        <v>501</v>
      </c>
      <c r="AX187" s="195"/>
      <c r="AY187" s="241">
        <v>80</v>
      </c>
      <c r="AZ187" s="195"/>
      <c r="BA187" s="241">
        <v>6.5</v>
      </c>
      <c r="BB187" s="195"/>
      <c r="BC187" s="241" t="s">
        <v>1328</v>
      </c>
      <c r="BD187" s="265"/>
      <c r="BE187" s="266" t="s">
        <v>126</v>
      </c>
      <c r="BF187" s="267" t="s">
        <v>126</v>
      </c>
      <c r="BG187" s="267" t="s">
        <v>126</v>
      </c>
      <c r="BH187" s="268" t="s">
        <v>126</v>
      </c>
      <c r="BI187" s="269" t="s">
        <v>166</v>
      </c>
      <c r="BJ187" s="253" t="s">
        <v>166</v>
      </c>
      <c r="BK187" s="243">
        <v>3500</v>
      </c>
      <c r="BL187" s="255">
        <v>0.83</v>
      </c>
      <c r="BM187" s="255">
        <v>0.84</v>
      </c>
      <c r="BN187" s="255">
        <v>0.61</v>
      </c>
      <c r="BO187" s="256">
        <v>0.57999999999999996</v>
      </c>
    </row>
    <row r="188" spans="1:67" ht="18.75" customHeight="1">
      <c r="A188" s="228" t="s">
        <v>1329</v>
      </c>
      <c r="B188" s="229" t="s">
        <v>1330</v>
      </c>
      <c r="C188" s="229" t="s">
        <v>1331</v>
      </c>
      <c r="D188" s="230" t="s">
        <v>537</v>
      </c>
      <c r="E188" s="231" t="s">
        <v>448</v>
      </c>
      <c r="F188" s="276" t="s">
        <v>487</v>
      </c>
      <c r="G188" s="258"/>
      <c r="H188" s="259" t="s">
        <v>451</v>
      </c>
      <c r="I188" s="260">
        <v>56</v>
      </c>
      <c r="J188" s="260" t="s">
        <v>451</v>
      </c>
      <c r="K188" s="261" t="s">
        <v>451</v>
      </c>
      <c r="L188" s="262">
        <v>2414</v>
      </c>
      <c r="M188" s="238">
        <v>0.97</v>
      </c>
      <c r="N188" s="229">
        <v>218</v>
      </c>
      <c r="O188" s="229">
        <v>55</v>
      </c>
      <c r="P188" s="239">
        <v>0.09</v>
      </c>
      <c r="Q188" s="229">
        <v>210</v>
      </c>
      <c r="R188" s="240">
        <v>76600</v>
      </c>
      <c r="S188" s="241" t="s">
        <v>452</v>
      </c>
      <c r="T188" s="242">
        <v>0.96299999999999997</v>
      </c>
      <c r="U188" s="243">
        <v>36031</v>
      </c>
      <c r="V188" s="244">
        <v>0.47</v>
      </c>
      <c r="W188" s="243">
        <v>40569</v>
      </c>
      <c r="X188" s="241" t="s">
        <v>1332</v>
      </c>
      <c r="Y188" s="241" t="s">
        <v>490</v>
      </c>
      <c r="Z188" s="263"/>
      <c r="AA188" s="286" t="s">
        <v>456</v>
      </c>
      <c r="AB188" s="241">
        <v>590</v>
      </c>
      <c r="AC188" s="241">
        <v>680</v>
      </c>
      <c r="AD188" s="241">
        <v>580</v>
      </c>
      <c r="AE188" s="241">
        <v>675</v>
      </c>
      <c r="AF188" s="241">
        <v>25</v>
      </c>
      <c r="AG188" s="241">
        <v>30</v>
      </c>
      <c r="AH188" s="241">
        <v>24</v>
      </c>
      <c r="AI188" s="241" t="s">
        <v>522</v>
      </c>
      <c r="AJ188" s="241">
        <v>24</v>
      </c>
      <c r="AK188" s="241">
        <v>29</v>
      </c>
      <c r="AL188" s="242">
        <v>0.48299999999999998</v>
      </c>
      <c r="AM188" s="277">
        <v>1365</v>
      </c>
      <c r="AN188" s="242">
        <v>0.20499999999999999</v>
      </c>
      <c r="AO188" s="242">
        <v>0.218</v>
      </c>
      <c r="AP188" s="241" t="s">
        <v>491</v>
      </c>
      <c r="AQ188" s="241" t="s">
        <v>460</v>
      </c>
      <c r="AR188" s="241" t="s">
        <v>471</v>
      </c>
      <c r="AS188" s="247">
        <v>44501</v>
      </c>
      <c r="AT188" s="195"/>
      <c r="AU188" s="195"/>
      <c r="AV188" s="195"/>
      <c r="AW188" s="247">
        <v>44228</v>
      </c>
      <c r="AX188" s="242">
        <v>0.90300000000000002</v>
      </c>
      <c r="AY188" s="195"/>
      <c r="AZ188" s="195"/>
      <c r="BA188" s="195"/>
      <c r="BB188" s="195"/>
      <c r="BC188" s="195"/>
      <c r="BD188" s="265"/>
      <c r="BE188" s="266" t="s">
        <v>126</v>
      </c>
      <c r="BF188" s="267" t="s">
        <v>126</v>
      </c>
      <c r="BG188" s="267" t="s">
        <v>126</v>
      </c>
      <c r="BH188" s="268" t="s">
        <v>126</v>
      </c>
      <c r="BI188" s="269" t="s">
        <v>166</v>
      </c>
      <c r="BJ188" s="253" t="s">
        <v>166</v>
      </c>
      <c r="BK188" s="254" t="s">
        <v>462</v>
      </c>
      <c r="BL188" s="270"/>
      <c r="BM188" s="255">
        <v>0.92</v>
      </c>
      <c r="BN188" s="270"/>
      <c r="BO188" s="256">
        <v>0.85</v>
      </c>
    </row>
    <row r="189" spans="1:67" ht="18.75" customHeight="1">
      <c r="A189" s="228" t="s">
        <v>1333</v>
      </c>
      <c r="B189" s="229" t="s">
        <v>1334</v>
      </c>
      <c r="C189" s="229" t="s">
        <v>1335</v>
      </c>
      <c r="D189" s="230" t="s">
        <v>1001</v>
      </c>
      <c r="E189" s="231" t="s">
        <v>448</v>
      </c>
      <c r="F189" s="276" t="s">
        <v>487</v>
      </c>
      <c r="G189" s="258"/>
      <c r="H189" s="259" t="s">
        <v>451</v>
      </c>
      <c r="I189" s="260">
        <v>61</v>
      </c>
      <c r="J189" s="260" t="s">
        <v>451</v>
      </c>
      <c r="K189" s="261" t="s">
        <v>451</v>
      </c>
      <c r="L189" s="237">
        <v>458</v>
      </c>
      <c r="M189" s="238">
        <v>0.89</v>
      </c>
      <c r="N189" s="229">
        <v>101</v>
      </c>
      <c r="O189" s="272"/>
      <c r="P189" s="239">
        <v>0.221</v>
      </c>
      <c r="Q189" s="229">
        <v>99</v>
      </c>
      <c r="R189" s="240">
        <v>74000</v>
      </c>
      <c r="S189" s="241" t="s">
        <v>452</v>
      </c>
      <c r="T189" s="242">
        <v>0.98</v>
      </c>
      <c r="U189" s="243">
        <v>37568</v>
      </c>
      <c r="V189" s="244">
        <v>0.51</v>
      </c>
      <c r="W189" s="243">
        <v>36432</v>
      </c>
      <c r="X189" s="241" t="s">
        <v>1336</v>
      </c>
      <c r="Y189" s="241" t="s">
        <v>490</v>
      </c>
      <c r="Z189" s="263"/>
      <c r="AA189" s="286" t="s">
        <v>456</v>
      </c>
      <c r="AB189" s="241">
        <v>640</v>
      </c>
      <c r="AC189" s="241">
        <v>740</v>
      </c>
      <c r="AD189" s="241">
        <v>580</v>
      </c>
      <c r="AE189" s="241">
        <v>690</v>
      </c>
      <c r="AF189" s="241">
        <v>26</v>
      </c>
      <c r="AG189" s="241">
        <v>32</v>
      </c>
      <c r="AH189" s="241">
        <v>29</v>
      </c>
      <c r="AI189" s="241">
        <v>34</v>
      </c>
      <c r="AJ189" s="241">
        <v>22</v>
      </c>
      <c r="AK189" s="241">
        <v>31</v>
      </c>
      <c r="AL189" s="242">
        <v>0.54600000000000004</v>
      </c>
      <c r="AM189" s="241">
        <v>285</v>
      </c>
      <c r="AN189" s="242">
        <v>0.42099999999999999</v>
      </c>
      <c r="AO189" s="242">
        <v>0.25800000000000001</v>
      </c>
      <c r="AP189" s="241" t="s">
        <v>491</v>
      </c>
      <c r="AQ189" s="241" t="s">
        <v>460</v>
      </c>
      <c r="AR189" s="241" t="s">
        <v>471</v>
      </c>
      <c r="AS189" s="195"/>
      <c r="AT189" s="195"/>
      <c r="AU189" s="247">
        <v>44515</v>
      </c>
      <c r="AV189" s="247">
        <v>44211</v>
      </c>
      <c r="AW189" s="241" t="s">
        <v>501</v>
      </c>
      <c r="AX189" s="195"/>
      <c r="AY189" s="195"/>
      <c r="AZ189" s="241" t="s">
        <v>524</v>
      </c>
      <c r="BA189" s="195"/>
      <c r="BB189" s="195"/>
      <c r="BC189" s="195"/>
      <c r="BD189" s="265"/>
      <c r="BE189" s="266" t="s">
        <v>126</v>
      </c>
      <c r="BF189" s="267" t="s">
        <v>126</v>
      </c>
      <c r="BG189" s="267" t="s">
        <v>126</v>
      </c>
      <c r="BH189" s="268" t="s">
        <v>126</v>
      </c>
      <c r="BI189" s="252"/>
      <c r="BJ189" s="195"/>
      <c r="BK189" s="195"/>
      <c r="BL189" s="255">
        <v>0.86</v>
      </c>
      <c r="BM189" s="255">
        <v>0.87</v>
      </c>
      <c r="BN189" s="255">
        <v>0.6</v>
      </c>
      <c r="BO189" s="256">
        <v>0.67</v>
      </c>
    </row>
    <row r="190" spans="1:67" ht="18.75" customHeight="1">
      <c r="A190" s="228" t="s">
        <v>1337</v>
      </c>
      <c r="B190" s="229" t="s">
        <v>1338</v>
      </c>
      <c r="C190" s="229" t="s">
        <v>1339</v>
      </c>
      <c r="D190" s="230" t="s">
        <v>1340</v>
      </c>
      <c r="E190" s="231" t="s">
        <v>448</v>
      </c>
      <c r="F190" s="276" t="s">
        <v>487</v>
      </c>
      <c r="G190" s="258"/>
      <c r="H190" s="259" t="s">
        <v>451</v>
      </c>
      <c r="I190" s="260">
        <v>72</v>
      </c>
      <c r="J190" s="260" t="s">
        <v>451</v>
      </c>
      <c r="K190" s="261" t="s">
        <v>451</v>
      </c>
      <c r="L190" s="237">
        <v>322</v>
      </c>
      <c r="M190" s="238">
        <v>0.84</v>
      </c>
      <c r="N190" s="229">
        <v>97</v>
      </c>
      <c r="O190" s="229">
        <v>13</v>
      </c>
      <c r="P190" s="239">
        <v>0.30099999999999999</v>
      </c>
      <c r="Q190" s="229">
        <v>97</v>
      </c>
      <c r="R190" s="240">
        <v>73800</v>
      </c>
      <c r="S190" s="241" t="s">
        <v>452</v>
      </c>
      <c r="T190" s="242">
        <v>1</v>
      </c>
      <c r="U190" s="243">
        <v>53100</v>
      </c>
      <c r="V190" s="244">
        <v>0.72</v>
      </c>
      <c r="W190" s="243">
        <v>20700</v>
      </c>
      <c r="X190" s="241" t="s">
        <v>1241</v>
      </c>
      <c r="Y190" s="241" t="s">
        <v>490</v>
      </c>
      <c r="Z190" s="263"/>
      <c r="AA190" s="286" t="s">
        <v>456</v>
      </c>
      <c r="AB190" s="241">
        <v>580</v>
      </c>
      <c r="AC190" s="241">
        <v>720</v>
      </c>
      <c r="AD190" s="241">
        <v>540</v>
      </c>
      <c r="AE190" s="241">
        <v>690</v>
      </c>
      <c r="AF190" s="241">
        <v>23</v>
      </c>
      <c r="AG190" s="241">
        <v>32</v>
      </c>
      <c r="AH190" s="241">
        <v>22</v>
      </c>
      <c r="AI190" s="241">
        <v>34</v>
      </c>
      <c r="AJ190" s="241">
        <v>21</v>
      </c>
      <c r="AK190" s="241">
        <v>27</v>
      </c>
      <c r="AL190" s="242">
        <v>0.63200000000000001</v>
      </c>
      <c r="AM190" s="241">
        <v>125</v>
      </c>
      <c r="AN190" s="242">
        <v>0.56000000000000005</v>
      </c>
      <c r="AO190" s="242">
        <v>0.186</v>
      </c>
      <c r="AP190" s="241" t="s">
        <v>491</v>
      </c>
      <c r="AQ190" s="241" t="s">
        <v>460</v>
      </c>
      <c r="AR190" s="241" t="s">
        <v>471</v>
      </c>
      <c r="AS190" s="195"/>
      <c r="AT190" s="195"/>
      <c r="AU190" s="247">
        <v>44515</v>
      </c>
      <c r="AV190" s="247">
        <v>44211</v>
      </c>
      <c r="AW190" s="241" t="s">
        <v>501</v>
      </c>
      <c r="AX190" s="195"/>
      <c r="AY190" s="195"/>
      <c r="AZ190" s="241" t="s">
        <v>524</v>
      </c>
      <c r="BA190" s="195"/>
      <c r="BB190" s="195"/>
      <c r="BC190" s="195"/>
      <c r="BD190" s="265"/>
      <c r="BE190" s="266" t="s">
        <v>126</v>
      </c>
      <c r="BF190" s="267" t="s">
        <v>126</v>
      </c>
      <c r="BG190" s="267" t="s">
        <v>126</v>
      </c>
      <c r="BH190" s="268" t="s">
        <v>126</v>
      </c>
      <c r="BI190" s="252"/>
      <c r="BJ190" s="253" t="s">
        <v>166</v>
      </c>
      <c r="BK190" s="243">
        <v>3200</v>
      </c>
      <c r="BL190" s="255">
        <v>0.92</v>
      </c>
      <c r="BM190" s="255">
        <v>0.68</v>
      </c>
      <c r="BN190" s="255">
        <v>0.67</v>
      </c>
      <c r="BO190" s="256">
        <v>0.65</v>
      </c>
    </row>
    <row r="191" spans="1:67" ht="18.75" customHeight="1">
      <c r="A191" s="228" t="s">
        <v>1341</v>
      </c>
      <c r="B191" s="229" t="s">
        <v>1342</v>
      </c>
      <c r="C191" s="229" t="s">
        <v>672</v>
      </c>
      <c r="D191" s="230" t="s">
        <v>673</v>
      </c>
      <c r="E191" s="231" t="s">
        <v>448</v>
      </c>
      <c r="F191" s="276" t="s">
        <v>487</v>
      </c>
      <c r="G191" s="233" t="s">
        <v>1149</v>
      </c>
      <c r="H191" s="259" t="s">
        <v>451</v>
      </c>
      <c r="I191" s="260">
        <v>61</v>
      </c>
      <c r="J191" s="260" t="s">
        <v>451</v>
      </c>
      <c r="K191" s="261" t="s">
        <v>451</v>
      </c>
      <c r="L191" s="262">
        <v>3035</v>
      </c>
      <c r="M191" s="238">
        <v>1</v>
      </c>
      <c r="N191" s="229">
        <v>298</v>
      </c>
      <c r="O191" s="229">
        <v>76</v>
      </c>
      <c r="P191" s="239">
        <v>9.8000000000000004E-2</v>
      </c>
      <c r="Q191" s="229">
        <v>269</v>
      </c>
      <c r="R191" s="240">
        <v>66400</v>
      </c>
      <c r="S191" s="241" t="s">
        <v>452</v>
      </c>
      <c r="T191" s="242">
        <v>0.90300000000000002</v>
      </c>
      <c r="U191" s="243">
        <v>44021</v>
      </c>
      <c r="V191" s="244">
        <v>0.66</v>
      </c>
      <c r="W191" s="243">
        <v>22379</v>
      </c>
      <c r="X191" s="241" t="s">
        <v>1343</v>
      </c>
      <c r="Y191" s="243">
        <v>58690</v>
      </c>
      <c r="Z191" s="263"/>
      <c r="AA191" s="282" t="s">
        <v>456</v>
      </c>
      <c r="AB191" s="241">
        <v>580</v>
      </c>
      <c r="AC191" s="241">
        <v>690</v>
      </c>
      <c r="AD191" s="241">
        <v>570</v>
      </c>
      <c r="AE191" s="241">
        <v>710</v>
      </c>
      <c r="AF191" s="241">
        <v>25</v>
      </c>
      <c r="AG191" s="241">
        <v>31</v>
      </c>
      <c r="AH191" s="241">
        <v>25</v>
      </c>
      <c r="AI191" s="241">
        <v>34</v>
      </c>
      <c r="AJ191" s="241">
        <v>25</v>
      </c>
      <c r="AK191" s="241">
        <v>30</v>
      </c>
      <c r="AL191" s="242">
        <v>0.432</v>
      </c>
      <c r="AM191" s="241">
        <v>863</v>
      </c>
      <c r="AN191" s="242">
        <v>0.30099999999999999</v>
      </c>
      <c r="AO191" s="242">
        <v>0.35399999999999998</v>
      </c>
      <c r="AP191" s="241" t="s">
        <v>491</v>
      </c>
      <c r="AQ191" s="241" t="s">
        <v>460</v>
      </c>
      <c r="AR191" s="241" t="s">
        <v>471</v>
      </c>
      <c r="AS191" s="247">
        <v>44515</v>
      </c>
      <c r="AT191" s="247">
        <v>44204</v>
      </c>
      <c r="AU191" s="195"/>
      <c r="AV191" s="247">
        <v>44211</v>
      </c>
      <c r="AW191" s="247">
        <v>44211</v>
      </c>
      <c r="AX191" s="242">
        <v>0.80200000000000005</v>
      </c>
      <c r="AY191" s="241">
        <v>90</v>
      </c>
      <c r="AZ191" s="241" t="s">
        <v>693</v>
      </c>
      <c r="BA191" s="241">
        <v>6.5</v>
      </c>
      <c r="BB191" s="195"/>
      <c r="BC191" s="195"/>
      <c r="BD191" s="265"/>
      <c r="BE191" s="266" t="s">
        <v>126</v>
      </c>
      <c r="BF191" s="267" t="s">
        <v>126</v>
      </c>
      <c r="BG191" s="267" t="s">
        <v>126</v>
      </c>
      <c r="BH191" s="268" t="s">
        <v>126</v>
      </c>
      <c r="BI191" s="252"/>
      <c r="BJ191" s="195"/>
      <c r="BK191" s="195"/>
      <c r="BL191" s="255">
        <v>0.95</v>
      </c>
      <c r="BM191" s="255">
        <v>0.92</v>
      </c>
      <c r="BN191" s="270"/>
      <c r="BO191" s="256">
        <v>0.88</v>
      </c>
    </row>
    <row r="192" spans="1:67" ht="18.75" customHeight="1">
      <c r="A192" s="228" t="s">
        <v>312</v>
      </c>
      <c r="B192" s="229" t="s">
        <v>1344</v>
      </c>
      <c r="C192" s="229" t="s">
        <v>1344</v>
      </c>
      <c r="D192" s="230" t="s">
        <v>630</v>
      </c>
      <c r="E192" s="231" t="s">
        <v>448</v>
      </c>
      <c r="F192" s="271" t="s">
        <v>477</v>
      </c>
      <c r="G192" s="258"/>
      <c r="H192" s="259">
        <v>7</v>
      </c>
      <c r="I192" s="260" t="s">
        <v>451</v>
      </c>
      <c r="J192" s="260">
        <v>2</v>
      </c>
      <c r="K192" s="261" t="s">
        <v>451</v>
      </c>
      <c r="L192" s="262">
        <v>7062</v>
      </c>
      <c r="M192" s="238">
        <v>0.42</v>
      </c>
      <c r="N192" s="229">
        <v>647</v>
      </c>
      <c r="O192" s="229">
        <v>59</v>
      </c>
      <c r="P192" s="239">
        <v>9.1999999999999998E-2</v>
      </c>
      <c r="Q192" s="229">
        <v>188</v>
      </c>
      <c r="R192" s="240">
        <v>74700</v>
      </c>
      <c r="S192" s="241" t="s">
        <v>722</v>
      </c>
      <c r="T192" s="242">
        <v>0.29099999999999998</v>
      </c>
      <c r="U192" s="243">
        <v>60968</v>
      </c>
      <c r="V192" s="244">
        <v>0.82</v>
      </c>
      <c r="W192" s="243">
        <v>13732</v>
      </c>
      <c r="X192" s="241" t="s">
        <v>1345</v>
      </c>
      <c r="Y192" s="241" t="s">
        <v>490</v>
      </c>
      <c r="Z192" s="263"/>
      <c r="AA192" s="264"/>
      <c r="AB192" s="241">
        <v>690</v>
      </c>
      <c r="AC192" s="241">
        <v>760</v>
      </c>
      <c r="AD192" s="241">
        <v>700</v>
      </c>
      <c r="AE192" s="241">
        <v>780</v>
      </c>
      <c r="AF192" s="241">
        <v>32</v>
      </c>
      <c r="AG192" s="241">
        <v>35</v>
      </c>
      <c r="AH192" s="241">
        <v>33</v>
      </c>
      <c r="AI192" s="241">
        <v>36</v>
      </c>
      <c r="AJ192" s="241">
        <v>30</v>
      </c>
      <c r="AK192" s="241">
        <v>35</v>
      </c>
      <c r="AL192" s="242">
        <v>4.2999999999999997E-2</v>
      </c>
      <c r="AM192" s="277">
        <v>6709</v>
      </c>
      <c r="AN192" s="242">
        <v>3.5999999999999997E-2</v>
      </c>
      <c r="AO192" s="242">
        <v>0.76600000000000001</v>
      </c>
      <c r="AP192" s="241" t="s">
        <v>491</v>
      </c>
      <c r="AQ192" s="241" t="s">
        <v>492</v>
      </c>
      <c r="AR192" s="241" t="s">
        <v>948</v>
      </c>
      <c r="AS192" s="195"/>
      <c r="AT192" s="195"/>
      <c r="AU192" s="247">
        <v>44501</v>
      </c>
      <c r="AV192" s="195"/>
      <c r="AW192" s="247">
        <v>44198</v>
      </c>
      <c r="AX192" s="195"/>
      <c r="AY192" s="195"/>
      <c r="AZ192" s="195"/>
      <c r="BA192" s="195"/>
      <c r="BB192" s="195"/>
      <c r="BC192" s="195"/>
      <c r="BD192" s="265"/>
      <c r="BE192" s="266" t="s">
        <v>126</v>
      </c>
      <c r="BF192" s="267" t="s">
        <v>126</v>
      </c>
      <c r="BG192" s="267" t="s">
        <v>126</v>
      </c>
      <c r="BH192" s="268" t="s">
        <v>126</v>
      </c>
      <c r="BI192" s="269" t="s">
        <v>166</v>
      </c>
      <c r="BJ192" s="195"/>
      <c r="BK192" s="195"/>
      <c r="BL192" s="255">
        <v>0.98</v>
      </c>
      <c r="BM192" s="255">
        <v>0.98</v>
      </c>
      <c r="BN192" s="255">
        <v>0.92</v>
      </c>
      <c r="BO192" s="256">
        <v>0.94</v>
      </c>
    </row>
    <row r="193" spans="1:67" ht="18.75" customHeight="1">
      <c r="A193" s="228" t="s">
        <v>1346</v>
      </c>
      <c r="B193" s="229" t="s">
        <v>1347</v>
      </c>
      <c r="C193" s="229" t="s">
        <v>1348</v>
      </c>
      <c r="D193" s="230" t="s">
        <v>1138</v>
      </c>
      <c r="E193" s="231" t="s">
        <v>448</v>
      </c>
      <c r="F193" s="271" t="s">
        <v>477</v>
      </c>
      <c r="G193" s="258"/>
      <c r="H193" s="259">
        <v>70</v>
      </c>
      <c r="I193" s="260" t="s">
        <v>451</v>
      </c>
      <c r="J193" s="260" t="s">
        <v>451</v>
      </c>
      <c r="K193" s="261">
        <v>172</v>
      </c>
      <c r="L193" s="262">
        <v>2978</v>
      </c>
      <c r="M193" s="238">
        <v>0.43</v>
      </c>
      <c r="N193" s="229">
        <v>129</v>
      </c>
      <c r="O193" s="229">
        <v>23</v>
      </c>
      <c r="P193" s="239">
        <v>4.2999999999999997E-2</v>
      </c>
      <c r="Q193" s="229">
        <v>108</v>
      </c>
      <c r="R193" s="240">
        <v>75000</v>
      </c>
      <c r="S193" s="241" t="s">
        <v>452</v>
      </c>
      <c r="T193" s="242">
        <v>0.83699999999999997</v>
      </c>
      <c r="U193" s="243">
        <v>12144</v>
      </c>
      <c r="V193" s="244">
        <v>0.16</v>
      </c>
      <c r="W193" s="243">
        <v>62856</v>
      </c>
      <c r="X193" s="241" t="s">
        <v>712</v>
      </c>
      <c r="Y193" s="241" t="s">
        <v>462</v>
      </c>
      <c r="Z193" s="263"/>
      <c r="AA193" s="246" t="s">
        <v>456</v>
      </c>
      <c r="AB193" s="241">
        <v>640</v>
      </c>
      <c r="AC193" s="241">
        <v>710</v>
      </c>
      <c r="AD193" s="241">
        <v>680</v>
      </c>
      <c r="AE193" s="241">
        <v>760</v>
      </c>
      <c r="AF193" s="241">
        <v>29</v>
      </c>
      <c r="AG193" s="241">
        <v>33</v>
      </c>
      <c r="AH193" s="241">
        <v>27</v>
      </c>
      <c r="AI193" s="241">
        <v>34</v>
      </c>
      <c r="AJ193" s="241">
        <v>28</v>
      </c>
      <c r="AK193" s="241">
        <v>33</v>
      </c>
      <c r="AL193" s="242">
        <v>0.439</v>
      </c>
      <c r="AM193" s="277">
        <v>1149</v>
      </c>
      <c r="AN193" s="242">
        <v>0.316</v>
      </c>
      <c r="AO193" s="242">
        <v>5.1999999999999998E-2</v>
      </c>
      <c r="AP193" s="241" t="s">
        <v>1349</v>
      </c>
      <c r="AQ193" s="241" t="s">
        <v>460</v>
      </c>
      <c r="AR193" s="241" t="s">
        <v>1350</v>
      </c>
      <c r="AS193" s="247">
        <v>44515</v>
      </c>
      <c r="AT193" s="247">
        <v>44211</v>
      </c>
      <c r="AU193" s="195"/>
      <c r="AV193" s="195"/>
      <c r="AW193" s="247">
        <v>44211</v>
      </c>
      <c r="AX193" s="242">
        <v>0.56299999999999994</v>
      </c>
      <c r="AY193" s="241">
        <v>80</v>
      </c>
      <c r="AZ193" s="241" t="s">
        <v>1093</v>
      </c>
      <c r="BA193" s="241">
        <v>6</v>
      </c>
      <c r="BB193" s="195"/>
      <c r="BC193" s="241" t="s">
        <v>1351</v>
      </c>
      <c r="BD193" s="265"/>
      <c r="BE193" s="266" t="s">
        <v>126</v>
      </c>
      <c r="BF193" s="278" t="s">
        <v>166</v>
      </c>
      <c r="BG193" s="278" t="s">
        <v>166</v>
      </c>
      <c r="BH193" s="280" t="s">
        <v>166</v>
      </c>
      <c r="BI193" s="252"/>
      <c r="BJ193" s="195"/>
      <c r="BK193" s="195"/>
      <c r="BL193" s="255">
        <v>0.82</v>
      </c>
      <c r="BM193" s="255">
        <v>0.94</v>
      </c>
      <c r="BN193" s="255">
        <v>0.56000000000000005</v>
      </c>
      <c r="BO193" s="256">
        <v>0.83</v>
      </c>
    </row>
    <row r="194" spans="1:67" ht="18.75" customHeight="1">
      <c r="A194" s="228" t="s">
        <v>1352</v>
      </c>
      <c r="B194" s="229" t="s">
        <v>1353</v>
      </c>
      <c r="C194" s="229" t="s">
        <v>1354</v>
      </c>
      <c r="D194" s="230" t="s">
        <v>537</v>
      </c>
      <c r="E194" s="281" t="s">
        <v>507</v>
      </c>
      <c r="F194" s="271" t="s">
        <v>477</v>
      </c>
      <c r="G194" s="258"/>
      <c r="H194" s="259">
        <v>80</v>
      </c>
      <c r="I194" s="260" t="s">
        <v>451</v>
      </c>
      <c r="J194" s="260">
        <v>116</v>
      </c>
      <c r="K194" s="261">
        <v>108</v>
      </c>
      <c r="L194" s="262">
        <v>13708</v>
      </c>
      <c r="M194" s="238">
        <v>0.79</v>
      </c>
      <c r="N194" s="229">
        <v>1127</v>
      </c>
      <c r="O194" s="229">
        <v>104</v>
      </c>
      <c r="P194" s="239">
        <v>8.2000000000000003E-2</v>
      </c>
      <c r="Q194" s="229">
        <v>31</v>
      </c>
      <c r="R194" s="240">
        <v>49000</v>
      </c>
      <c r="S194" s="241" t="s">
        <v>452</v>
      </c>
      <c r="T194" s="242">
        <v>2.8000000000000001E-2</v>
      </c>
      <c r="U194" s="243">
        <v>15719</v>
      </c>
      <c r="V194" s="244">
        <v>0.32</v>
      </c>
      <c r="W194" s="243">
        <v>33281</v>
      </c>
      <c r="X194" s="241" t="s">
        <v>654</v>
      </c>
      <c r="Y194" s="241" t="s">
        <v>490</v>
      </c>
      <c r="Z194" s="263"/>
      <c r="AA194" s="286" t="s">
        <v>456</v>
      </c>
      <c r="AB194" s="241">
        <v>640</v>
      </c>
      <c r="AC194" s="241">
        <v>710</v>
      </c>
      <c r="AD194" s="241">
        <v>650</v>
      </c>
      <c r="AE194" s="241">
        <v>720</v>
      </c>
      <c r="AF194" s="241">
        <v>28</v>
      </c>
      <c r="AG194" s="241">
        <v>31</v>
      </c>
      <c r="AH194" s="241">
        <v>28</v>
      </c>
      <c r="AI194" s="241">
        <v>33</v>
      </c>
      <c r="AJ194" s="241">
        <v>27</v>
      </c>
      <c r="AK194" s="241">
        <v>31</v>
      </c>
      <c r="AL194" s="242">
        <v>0.40400000000000003</v>
      </c>
      <c r="AM194" s="277">
        <v>2535</v>
      </c>
      <c r="AN194" s="242">
        <v>0.59099999999999997</v>
      </c>
      <c r="AO194" s="242">
        <v>0.10299999999999999</v>
      </c>
      <c r="AP194" s="241" t="s">
        <v>491</v>
      </c>
      <c r="AQ194" s="241" t="s">
        <v>492</v>
      </c>
      <c r="AR194" s="241" t="s">
        <v>472</v>
      </c>
      <c r="AS194" s="195"/>
      <c r="AT194" s="195"/>
      <c r="AU194" s="247">
        <v>44501</v>
      </c>
      <c r="AV194" s="247">
        <v>44211</v>
      </c>
      <c r="AW194" s="241" t="s">
        <v>501</v>
      </c>
      <c r="AX194" s="195"/>
      <c r="AY194" s="241" t="s">
        <v>462</v>
      </c>
      <c r="AZ194" s="241" t="s">
        <v>1355</v>
      </c>
      <c r="BA194" s="241" t="s">
        <v>462</v>
      </c>
      <c r="BB194" s="195"/>
      <c r="BC194" s="241" t="s">
        <v>1099</v>
      </c>
      <c r="BD194" s="248" t="s">
        <v>1356</v>
      </c>
      <c r="BE194" s="266" t="s">
        <v>126</v>
      </c>
      <c r="BF194" s="267" t="s">
        <v>126</v>
      </c>
      <c r="BG194" s="267" t="s">
        <v>126</v>
      </c>
      <c r="BH194" s="268" t="s">
        <v>126</v>
      </c>
      <c r="BI194" s="269" t="s">
        <v>166</v>
      </c>
      <c r="BJ194" s="253" t="s">
        <v>166</v>
      </c>
      <c r="BK194" s="243">
        <v>1600</v>
      </c>
      <c r="BL194" s="255">
        <v>0.85</v>
      </c>
      <c r="BM194" s="255">
        <v>0.91</v>
      </c>
      <c r="BN194" s="255">
        <v>0.7</v>
      </c>
      <c r="BO194" s="256">
        <v>0.82</v>
      </c>
    </row>
    <row r="195" spans="1:67" ht="18.75" customHeight="1">
      <c r="A195" s="228" t="s">
        <v>1357</v>
      </c>
      <c r="B195" s="229" t="s">
        <v>1358</v>
      </c>
      <c r="C195" s="229" t="s">
        <v>942</v>
      </c>
      <c r="D195" s="230" t="s">
        <v>537</v>
      </c>
      <c r="E195" s="281" t="s">
        <v>507</v>
      </c>
      <c r="F195" s="276" t="s">
        <v>487</v>
      </c>
      <c r="G195" s="258"/>
      <c r="H195" s="259" t="s">
        <v>451</v>
      </c>
      <c r="I195" s="260" t="s">
        <v>451</v>
      </c>
      <c r="J195" s="260" t="s">
        <v>451</v>
      </c>
      <c r="K195" s="261">
        <v>350</v>
      </c>
      <c r="L195" s="262">
        <v>5940</v>
      </c>
      <c r="M195" s="238">
        <v>0.93</v>
      </c>
      <c r="N195" s="229">
        <v>45</v>
      </c>
      <c r="O195" s="272"/>
      <c r="P195" s="239">
        <v>8.0000000000000002E-3</v>
      </c>
      <c r="Q195" s="229">
        <v>1</v>
      </c>
      <c r="R195" s="240">
        <v>40600</v>
      </c>
      <c r="S195" s="241" t="s">
        <v>452</v>
      </c>
      <c r="T195" s="242">
        <v>2.1999999999999999E-2</v>
      </c>
      <c r="U195" s="243">
        <v>8000</v>
      </c>
      <c r="V195" s="244">
        <v>0.2</v>
      </c>
      <c r="W195" s="243">
        <v>32600</v>
      </c>
      <c r="X195" s="195"/>
      <c r="Y195" s="243">
        <v>5500</v>
      </c>
      <c r="Z195" s="245" t="s">
        <v>1359</v>
      </c>
      <c r="AA195" s="286" t="s">
        <v>456</v>
      </c>
      <c r="AB195" s="241">
        <v>520</v>
      </c>
      <c r="AC195" s="241">
        <v>600</v>
      </c>
      <c r="AD195" s="241">
        <v>520</v>
      </c>
      <c r="AE195" s="241">
        <v>590</v>
      </c>
      <c r="AF195" s="241">
        <v>21</v>
      </c>
      <c r="AG195" s="241">
        <v>25</v>
      </c>
      <c r="AH195" s="241">
        <v>20</v>
      </c>
      <c r="AI195" s="241" t="s">
        <v>785</v>
      </c>
      <c r="AJ195" s="241">
        <v>20</v>
      </c>
      <c r="AK195" s="241">
        <v>25</v>
      </c>
      <c r="AL195" s="242">
        <v>0.59499999999999997</v>
      </c>
      <c r="AM195" s="195"/>
      <c r="AN195" s="195"/>
      <c r="AO195" s="195"/>
      <c r="AP195" s="241" t="s">
        <v>491</v>
      </c>
      <c r="AQ195" s="241" t="s">
        <v>460</v>
      </c>
      <c r="AR195" s="241" t="s">
        <v>471</v>
      </c>
      <c r="AS195" s="195"/>
      <c r="AT195" s="195"/>
      <c r="AU195" s="247">
        <v>44515</v>
      </c>
      <c r="AV195" s="195"/>
      <c r="AW195" s="241" t="s">
        <v>501</v>
      </c>
      <c r="AX195" s="195"/>
      <c r="AY195" s="241">
        <v>75</v>
      </c>
      <c r="AZ195" s="195"/>
      <c r="BA195" s="241">
        <v>6</v>
      </c>
      <c r="BB195" s="241" t="s">
        <v>166</v>
      </c>
      <c r="BC195" s="195"/>
      <c r="BD195" s="265"/>
      <c r="BE195" s="266" t="s">
        <v>126</v>
      </c>
      <c r="BF195" s="267" t="s">
        <v>126</v>
      </c>
      <c r="BG195" s="267" t="s">
        <v>126</v>
      </c>
      <c r="BH195" s="268" t="s">
        <v>126</v>
      </c>
      <c r="BI195" s="252"/>
      <c r="BJ195" s="195"/>
      <c r="BK195" s="195"/>
      <c r="BL195" s="255">
        <v>0.67</v>
      </c>
      <c r="BM195" s="255">
        <v>0.85</v>
      </c>
      <c r="BN195" s="255">
        <v>0.47</v>
      </c>
      <c r="BO195" s="256">
        <v>0.72</v>
      </c>
    </row>
    <row r="196" spans="1:67" ht="18.75" customHeight="1">
      <c r="A196" s="228" t="s">
        <v>1360</v>
      </c>
      <c r="B196" s="229" t="s">
        <v>1361</v>
      </c>
      <c r="C196" s="229" t="s">
        <v>1362</v>
      </c>
      <c r="D196" s="230" t="s">
        <v>537</v>
      </c>
      <c r="E196" s="281" t="s">
        <v>507</v>
      </c>
      <c r="F196" s="271" t="s">
        <v>477</v>
      </c>
      <c r="G196" s="258"/>
      <c r="H196" s="259">
        <v>80</v>
      </c>
      <c r="I196" s="260" t="s">
        <v>451</v>
      </c>
      <c r="J196" s="260">
        <v>67</v>
      </c>
      <c r="K196" s="261" t="s">
        <v>451</v>
      </c>
      <c r="L196" s="262">
        <v>17364</v>
      </c>
      <c r="M196" s="238">
        <v>0.67</v>
      </c>
      <c r="N196" s="229">
        <v>2574</v>
      </c>
      <c r="O196" s="229">
        <v>83</v>
      </c>
      <c r="P196" s="239">
        <v>0.14799999999999999</v>
      </c>
      <c r="Q196" s="229">
        <v>50</v>
      </c>
      <c r="R196" s="240">
        <v>50200</v>
      </c>
      <c r="S196" s="241" t="s">
        <v>497</v>
      </c>
      <c r="T196" s="242">
        <v>1.9E-2</v>
      </c>
      <c r="U196" s="243">
        <v>6200</v>
      </c>
      <c r="V196" s="244">
        <v>0.12</v>
      </c>
      <c r="W196" s="243">
        <v>44000</v>
      </c>
      <c r="X196" s="241" t="s">
        <v>580</v>
      </c>
      <c r="Y196" s="241" t="s">
        <v>462</v>
      </c>
      <c r="Z196" s="263"/>
      <c r="AA196" s="282" t="s">
        <v>456</v>
      </c>
      <c r="AB196" s="241">
        <v>590</v>
      </c>
      <c r="AC196" s="241">
        <v>680</v>
      </c>
      <c r="AD196" s="241">
        <v>620</v>
      </c>
      <c r="AE196" s="241">
        <v>730</v>
      </c>
      <c r="AF196" s="241">
        <v>26</v>
      </c>
      <c r="AG196" s="241">
        <v>31</v>
      </c>
      <c r="AH196" s="241">
        <v>24</v>
      </c>
      <c r="AI196" s="241">
        <v>32</v>
      </c>
      <c r="AJ196" s="241">
        <v>26</v>
      </c>
      <c r="AK196" s="241">
        <v>32</v>
      </c>
      <c r="AL196" s="242">
        <v>0.42199999999999999</v>
      </c>
      <c r="AM196" s="277">
        <v>4941</v>
      </c>
      <c r="AN196" s="242">
        <v>0.61599999999999999</v>
      </c>
      <c r="AO196" s="242">
        <v>0.14399999999999999</v>
      </c>
      <c r="AP196" s="241" t="s">
        <v>471</v>
      </c>
      <c r="AQ196" s="241" t="s">
        <v>492</v>
      </c>
      <c r="AR196" s="241" t="s">
        <v>471</v>
      </c>
      <c r="AS196" s="195"/>
      <c r="AT196" s="195"/>
      <c r="AU196" s="195"/>
      <c r="AV196" s="247">
        <v>44211</v>
      </c>
      <c r="AW196" s="247">
        <v>44211</v>
      </c>
      <c r="AX196" s="195"/>
      <c r="AY196" s="241">
        <v>80</v>
      </c>
      <c r="AZ196" s="241" t="s">
        <v>757</v>
      </c>
      <c r="BA196" s="241">
        <v>6.5</v>
      </c>
      <c r="BB196" s="241" t="s">
        <v>166</v>
      </c>
      <c r="BC196" s="241" t="s">
        <v>780</v>
      </c>
      <c r="BD196" s="248" t="s">
        <v>852</v>
      </c>
      <c r="BE196" s="273" t="s">
        <v>462</v>
      </c>
      <c r="BF196" s="274" t="s">
        <v>462</v>
      </c>
      <c r="BG196" s="274" t="s">
        <v>462</v>
      </c>
      <c r="BH196" s="275" t="s">
        <v>462</v>
      </c>
      <c r="BI196" s="269" t="s">
        <v>166</v>
      </c>
      <c r="BJ196" s="253" t="s">
        <v>166</v>
      </c>
      <c r="BK196" s="254" t="s">
        <v>462</v>
      </c>
      <c r="BL196" s="255">
        <v>0.85</v>
      </c>
      <c r="BM196" s="255">
        <v>0.9</v>
      </c>
      <c r="BN196" s="255">
        <v>0.68</v>
      </c>
      <c r="BO196" s="256">
        <v>0.72</v>
      </c>
    </row>
    <row r="197" spans="1:67" ht="18.75" customHeight="1">
      <c r="A197" s="228" t="s">
        <v>1363</v>
      </c>
      <c r="B197" s="229" t="s">
        <v>1364</v>
      </c>
      <c r="C197" s="229" t="s">
        <v>1365</v>
      </c>
      <c r="D197" s="230" t="s">
        <v>537</v>
      </c>
      <c r="E197" s="281" t="s">
        <v>507</v>
      </c>
      <c r="F197" s="271" t="s">
        <v>477</v>
      </c>
      <c r="G197" s="258"/>
      <c r="H197" s="259">
        <v>140</v>
      </c>
      <c r="I197" s="260" t="s">
        <v>451</v>
      </c>
      <c r="J197" s="260" t="s">
        <v>451</v>
      </c>
      <c r="K197" s="261">
        <v>127</v>
      </c>
      <c r="L197" s="262">
        <v>13508</v>
      </c>
      <c r="M197" s="238">
        <v>0.76</v>
      </c>
      <c r="N197" s="229">
        <v>716</v>
      </c>
      <c r="O197" s="272"/>
      <c r="P197" s="239">
        <v>5.2999999999999999E-2</v>
      </c>
      <c r="Q197" s="272"/>
      <c r="R197" s="240">
        <v>47800</v>
      </c>
      <c r="S197" s="241" t="s">
        <v>515</v>
      </c>
      <c r="T197" s="195"/>
      <c r="U197" s="195"/>
      <c r="V197" s="195"/>
      <c r="W197" s="243">
        <v>47800</v>
      </c>
      <c r="X197" s="195"/>
      <c r="Y197" s="241" t="s">
        <v>490</v>
      </c>
      <c r="Z197" s="263"/>
      <c r="AA197" s="264"/>
      <c r="AB197" s="241">
        <v>500</v>
      </c>
      <c r="AC197" s="241">
        <v>600</v>
      </c>
      <c r="AD197" s="241">
        <v>500</v>
      </c>
      <c r="AE197" s="241">
        <v>590</v>
      </c>
      <c r="AF197" s="241">
        <v>22</v>
      </c>
      <c r="AG197" s="241">
        <v>26</v>
      </c>
      <c r="AH197" s="241">
        <v>19</v>
      </c>
      <c r="AI197" s="241" t="s">
        <v>785</v>
      </c>
      <c r="AJ197" s="241">
        <v>18</v>
      </c>
      <c r="AK197" s="241">
        <v>25</v>
      </c>
      <c r="AL197" s="242">
        <v>0.54</v>
      </c>
      <c r="AM197" s="241">
        <v>999</v>
      </c>
      <c r="AN197" s="242">
        <v>0.59099999999999997</v>
      </c>
      <c r="AO197" s="242">
        <v>0.20499999999999999</v>
      </c>
      <c r="AP197" s="241" t="s">
        <v>491</v>
      </c>
      <c r="AQ197" s="241" t="s">
        <v>460</v>
      </c>
      <c r="AR197" s="241" t="s">
        <v>472</v>
      </c>
      <c r="AS197" s="195"/>
      <c r="AT197" s="195"/>
      <c r="AU197" s="247">
        <v>44501</v>
      </c>
      <c r="AV197" s="247">
        <v>44256</v>
      </c>
      <c r="AW197" s="247">
        <v>44256</v>
      </c>
      <c r="AX197" s="195"/>
      <c r="AY197" s="241">
        <v>70</v>
      </c>
      <c r="AZ197" s="195"/>
      <c r="BA197" s="241">
        <v>6</v>
      </c>
      <c r="BB197" s="195"/>
      <c r="BC197" s="241" t="s">
        <v>1366</v>
      </c>
      <c r="BD197" s="248" t="s">
        <v>1367</v>
      </c>
      <c r="BE197" s="266" t="s">
        <v>126</v>
      </c>
      <c r="BF197" s="267" t="s">
        <v>126</v>
      </c>
      <c r="BG197" s="267" t="s">
        <v>126</v>
      </c>
      <c r="BH197" s="268" t="s">
        <v>126</v>
      </c>
      <c r="BI197" s="252"/>
      <c r="BJ197" s="195"/>
      <c r="BK197" s="195"/>
      <c r="BL197" s="255">
        <v>0.81</v>
      </c>
      <c r="BM197" s="255">
        <v>0.83</v>
      </c>
      <c r="BN197" s="255">
        <v>0.56000000000000005</v>
      </c>
      <c r="BO197" s="256">
        <v>0.65</v>
      </c>
    </row>
    <row r="198" spans="1:67" ht="18.75" customHeight="1">
      <c r="A198" s="228" t="s">
        <v>1368</v>
      </c>
      <c r="B198" s="229" t="s">
        <v>1369</v>
      </c>
      <c r="C198" s="229" t="s">
        <v>1370</v>
      </c>
      <c r="D198" s="230" t="s">
        <v>537</v>
      </c>
      <c r="E198" s="281" t="s">
        <v>507</v>
      </c>
      <c r="F198" s="271" t="s">
        <v>477</v>
      </c>
      <c r="G198" s="258"/>
      <c r="H198" s="259">
        <v>89</v>
      </c>
      <c r="I198" s="260" t="s">
        <v>451</v>
      </c>
      <c r="J198" s="260">
        <v>67</v>
      </c>
      <c r="K198" s="261">
        <v>87</v>
      </c>
      <c r="L198" s="262">
        <v>21020</v>
      </c>
      <c r="M198" s="238">
        <v>0.69</v>
      </c>
      <c r="N198" s="229">
        <v>3341</v>
      </c>
      <c r="O198" s="229">
        <v>85</v>
      </c>
      <c r="P198" s="239">
        <v>0.159</v>
      </c>
      <c r="Q198" s="229">
        <v>135</v>
      </c>
      <c r="R198" s="240">
        <v>49500</v>
      </c>
      <c r="S198" s="241" t="s">
        <v>497</v>
      </c>
      <c r="T198" s="242">
        <v>0.04</v>
      </c>
      <c r="U198" s="243">
        <v>6968</v>
      </c>
      <c r="V198" s="244">
        <v>0.14000000000000001</v>
      </c>
      <c r="W198" s="243">
        <v>42532</v>
      </c>
      <c r="X198" s="241" t="s">
        <v>959</v>
      </c>
      <c r="Y198" s="241" t="s">
        <v>462</v>
      </c>
      <c r="Z198" s="263"/>
      <c r="AA198" s="282" t="s">
        <v>456</v>
      </c>
      <c r="AB198" s="241">
        <v>560</v>
      </c>
      <c r="AC198" s="241">
        <v>640</v>
      </c>
      <c r="AD198" s="241">
        <v>580</v>
      </c>
      <c r="AE198" s="241">
        <v>670</v>
      </c>
      <c r="AF198" s="241">
        <v>24</v>
      </c>
      <c r="AG198" s="241">
        <v>28</v>
      </c>
      <c r="AH198" s="241">
        <v>22</v>
      </c>
      <c r="AI198" s="241" t="s">
        <v>481</v>
      </c>
      <c r="AJ198" s="241">
        <v>24</v>
      </c>
      <c r="AK198" s="241">
        <v>28</v>
      </c>
      <c r="AL198" s="242">
        <v>0.57399999999999995</v>
      </c>
      <c r="AM198" s="277">
        <v>2832</v>
      </c>
      <c r="AN198" s="242">
        <v>0.754</v>
      </c>
      <c r="AO198" s="242">
        <v>0.23300000000000001</v>
      </c>
      <c r="AP198" s="241" t="s">
        <v>1371</v>
      </c>
      <c r="AQ198" s="241" t="s">
        <v>460</v>
      </c>
      <c r="AR198" s="241" t="s">
        <v>472</v>
      </c>
      <c r="AS198" s="195"/>
      <c r="AT198" s="195"/>
      <c r="AU198" s="247">
        <v>44515</v>
      </c>
      <c r="AV198" s="247">
        <v>44515</v>
      </c>
      <c r="AW198" s="241" t="s">
        <v>501</v>
      </c>
      <c r="AX198" s="195"/>
      <c r="AY198" s="241">
        <v>70</v>
      </c>
      <c r="AZ198" s="241" t="s">
        <v>1372</v>
      </c>
      <c r="BA198" s="241">
        <v>6</v>
      </c>
      <c r="BB198" s="241" t="s">
        <v>166</v>
      </c>
      <c r="BC198" s="241" t="s">
        <v>907</v>
      </c>
      <c r="BD198" s="248" t="s">
        <v>1373</v>
      </c>
      <c r="BE198" s="266" t="s">
        <v>126</v>
      </c>
      <c r="BF198" s="278" t="s">
        <v>166</v>
      </c>
      <c r="BG198" s="267" t="s">
        <v>126</v>
      </c>
      <c r="BH198" s="268" t="s">
        <v>126</v>
      </c>
      <c r="BI198" s="269" t="s">
        <v>166</v>
      </c>
      <c r="BJ198" s="195"/>
      <c r="BK198" s="195"/>
      <c r="BL198" s="255">
        <v>0.9</v>
      </c>
      <c r="BM198" s="255">
        <v>0.87</v>
      </c>
      <c r="BN198" s="255">
        <v>0.81</v>
      </c>
      <c r="BO198" s="256">
        <v>0.75</v>
      </c>
    </row>
    <row r="199" spans="1:67" ht="18.75" customHeight="1">
      <c r="A199" s="228" t="s">
        <v>1374</v>
      </c>
      <c r="B199" s="229" t="s">
        <v>1375</v>
      </c>
      <c r="C199" s="229" t="s">
        <v>1375</v>
      </c>
      <c r="D199" s="230" t="s">
        <v>496</v>
      </c>
      <c r="E199" s="231" t="s">
        <v>448</v>
      </c>
      <c r="F199" s="276" t="s">
        <v>487</v>
      </c>
      <c r="G199" s="258"/>
      <c r="H199" s="259" t="s">
        <v>451</v>
      </c>
      <c r="I199" s="260">
        <v>3</v>
      </c>
      <c r="J199" s="260">
        <v>18</v>
      </c>
      <c r="K199" s="261" t="s">
        <v>451</v>
      </c>
      <c r="L199" s="262">
        <v>1620</v>
      </c>
      <c r="M199" s="238">
        <v>1</v>
      </c>
      <c r="N199" s="229">
        <v>208</v>
      </c>
      <c r="O199" s="229">
        <v>59</v>
      </c>
      <c r="P199" s="239">
        <v>0.128</v>
      </c>
      <c r="Q199" s="229">
        <v>68</v>
      </c>
      <c r="R199" s="240">
        <v>75800</v>
      </c>
      <c r="S199" s="241" t="s">
        <v>488</v>
      </c>
      <c r="T199" s="242">
        <v>0.32700000000000001</v>
      </c>
      <c r="U199" s="243">
        <v>59869</v>
      </c>
      <c r="V199" s="244">
        <v>0.79</v>
      </c>
      <c r="W199" s="243">
        <v>15931</v>
      </c>
      <c r="X199" s="241" t="s">
        <v>549</v>
      </c>
      <c r="Y199" s="241" t="s">
        <v>490</v>
      </c>
      <c r="Z199" s="263"/>
      <c r="AA199" s="264"/>
      <c r="AB199" s="241">
        <v>690</v>
      </c>
      <c r="AC199" s="241">
        <v>760</v>
      </c>
      <c r="AD199" s="241">
        <v>690</v>
      </c>
      <c r="AE199" s="241">
        <v>780</v>
      </c>
      <c r="AF199" s="241">
        <v>31</v>
      </c>
      <c r="AG199" s="241">
        <v>34</v>
      </c>
      <c r="AH199" s="241">
        <v>31</v>
      </c>
      <c r="AI199" s="241">
        <v>35</v>
      </c>
      <c r="AJ199" s="241">
        <v>29</v>
      </c>
      <c r="AK199" s="241">
        <v>34</v>
      </c>
      <c r="AL199" s="242">
        <v>9.0999999999999998E-2</v>
      </c>
      <c r="AM199" s="277">
        <v>1691</v>
      </c>
      <c r="AN199" s="242">
        <v>6.3E-2</v>
      </c>
      <c r="AO199" s="242">
        <v>0.51400000000000001</v>
      </c>
      <c r="AP199" s="241" t="s">
        <v>491</v>
      </c>
      <c r="AQ199" s="241" t="s">
        <v>460</v>
      </c>
      <c r="AR199" s="241" t="s">
        <v>471</v>
      </c>
      <c r="AS199" s="247">
        <v>44515</v>
      </c>
      <c r="AT199" s="195"/>
      <c r="AU199" s="195"/>
      <c r="AV199" s="195"/>
      <c r="AW199" s="247">
        <v>44197</v>
      </c>
      <c r="AX199" s="242">
        <v>0.27900000000000003</v>
      </c>
      <c r="AY199" s="195"/>
      <c r="AZ199" s="195"/>
      <c r="BA199" s="195"/>
      <c r="BB199" s="195"/>
      <c r="BC199" s="195"/>
      <c r="BD199" s="265"/>
      <c r="BE199" s="266" t="s">
        <v>126</v>
      </c>
      <c r="BF199" s="267" t="s">
        <v>126</v>
      </c>
      <c r="BG199" s="267" t="s">
        <v>126</v>
      </c>
      <c r="BH199" s="268" t="s">
        <v>126</v>
      </c>
      <c r="BI199" s="252"/>
      <c r="BJ199" s="195"/>
      <c r="BK199" s="195"/>
      <c r="BL199" s="255">
        <v>0.98</v>
      </c>
      <c r="BM199" s="255">
        <v>0.98</v>
      </c>
      <c r="BN199" s="255">
        <v>0.91</v>
      </c>
      <c r="BO199" s="256">
        <v>0.94</v>
      </c>
    </row>
    <row r="200" spans="1:67" ht="18.75" customHeight="1">
      <c r="A200" s="228" t="s">
        <v>1376</v>
      </c>
      <c r="B200" s="229" t="s">
        <v>1377</v>
      </c>
      <c r="C200" s="229" t="s">
        <v>1377</v>
      </c>
      <c r="D200" s="230" t="s">
        <v>537</v>
      </c>
      <c r="E200" s="231" t="s">
        <v>448</v>
      </c>
      <c r="F200" s="271" t="s">
        <v>477</v>
      </c>
      <c r="G200" s="258"/>
      <c r="H200" s="259">
        <v>53</v>
      </c>
      <c r="I200" s="260" t="s">
        <v>451</v>
      </c>
      <c r="J200" s="260">
        <v>80</v>
      </c>
      <c r="K200" s="261">
        <v>44</v>
      </c>
      <c r="L200" s="262">
        <v>15252</v>
      </c>
      <c r="M200" s="238">
        <v>0.68</v>
      </c>
      <c r="N200" s="229">
        <v>1940</v>
      </c>
      <c r="O200" s="229">
        <v>86</v>
      </c>
      <c r="P200" s="239">
        <v>0.127</v>
      </c>
      <c r="Q200" s="229">
        <v>187</v>
      </c>
      <c r="R200" s="240">
        <v>72300</v>
      </c>
      <c r="S200" s="241" t="s">
        <v>497</v>
      </c>
      <c r="T200" s="242">
        <v>9.6000000000000002E-2</v>
      </c>
      <c r="U200" s="243">
        <v>14300</v>
      </c>
      <c r="V200" s="244">
        <v>0.2</v>
      </c>
      <c r="W200" s="243">
        <v>58000</v>
      </c>
      <c r="X200" s="241" t="s">
        <v>889</v>
      </c>
      <c r="Y200" s="241" t="s">
        <v>462</v>
      </c>
      <c r="Z200" s="263"/>
      <c r="AA200" s="246" t="s">
        <v>456</v>
      </c>
      <c r="AB200" s="241">
        <v>580</v>
      </c>
      <c r="AC200" s="241">
        <v>670</v>
      </c>
      <c r="AD200" s="241">
        <v>580</v>
      </c>
      <c r="AE200" s="241">
        <v>680</v>
      </c>
      <c r="AF200" s="241">
        <v>25</v>
      </c>
      <c r="AG200" s="241">
        <v>30</v>
      </c>
      <c r="AH200" s="241">
        <v>25</v>
      </c>
      <c r="AI200" s="241">
        <v>31</v>
      </c>
      <c r="AJ200" s="241">
        <v>24</v>
      </c>
      <c r="AK200" s="241">
        <v>29</v>
      </c>
      <c r="AL200" s="242">
        <v>0.46899999999999997</v>
      </c>
      <c r="AM200" s="277">
        <v>5322</v>
      </c>
      <c r="AN200" s="242">
        <v>0.505</v>
      </c>
      <c r="AO200" s="242">
        <v>0.19500000000000001</v>
      </c>
      <c r="AP200" s="241" t="s">
        <v>491</v>
      </c>
      <c r="AQ200" s="241" t="s">
        <v>460</v>
      </c>
      <c r="AR200" s="241" t="s">
        <v>472</v>
      </c>
      <c r="AS200" s="247">
        <v>44515</v>
      </c>
      <c r="AT200" s="195"/>
      <c r="AU200" s="195"/>
      <c r="AV200" s="247">
        <v>44515</v>
      </c>
      <c r="AW200" s="247">
        <v>44197</v>
      </c>
      <c r="AX200" s="242">
        <v>0.66</v>
      </c>
      <c r="AY200" s="241" t="s">
        <v>1378</v>
      </c>
      <c r="AZ200" s="195"/>
      <c r="BA200" s="195"/>
      <c r="BB200" s="195"/>
      <c r="BC200" s="195"/>
      <c r="BD200" s="265"/>
      <c r="BE200" s="266" t="s">
        <v>126</v>
      </c>
      <c r="BF200" s="278" t="s">
        <v>166</v>
      </c>
      <c r="BG200" s="278" t="s">
        <v>166</v>
      </c>
      <c r="BH200" s="280" t="s">
        <v>166</v>
      </c>
      <c r="BI200" s="252"/>
      <c r="BJ200" s="195"/>
      <c r="BK200" s="195"/>
      <c r="BL200" s="255">
        <v>0.9</v>
      </c>
      <c r="BM200" s="255">
        <v>0.91</v>
      </c>
      <c r="BN200" s="255">
        <v>0.77</v>
      </c>
      <c r="BO200" s="256">
        <v>0.83</v>
      </c>
    </row>
    <row r="201" spans="1:67" ht="18.75" customHeight="1">
      <c r="A201" s="228" t="s">
        <v>1379</v>
      </c>
      <c r="B201" s="229" t="s">
        <v>1380</v>
      </c>
      <c r="C201" s="229" t="s">
        <v>827</v>
      </c>
      <c r="D201" s="230" t="s">
        <v>496</v>
      </c>
      <c r="E201" s="281" t="s">
        <v>507</v>
      </c>
      <c r="F201" s="271" t="s">
        <v>477</v>
      </c>
      <c r="G201" s="258"/>
      <c r="H201" s="259">
        <v>106</v>
      </c>
      <c r="I201" s="260" t="s">
        <v>451</v>
      </c>
      <c r="J201" s="260">
        <v>132</v>
      </c>
      <c r="K201" s="261">
        <v>62</v>
      </c>
      <c r="L201" s="262">
        <v>29550</v>
      </c>
      <c r="M201" s="238">
        <v>0.74</v>
      </c>
      <c r="N201" s="229">
        <v>2054</v>
      </c>
      <c r="O201" s="229">
        <v>108</v>
      </c>
      <c r="P201" s="239">
        <v>7.0000000000000007E-2</v>
      </c>
      <c r="Q201" s="229">
        <v>966</v>
      </c>
      <c r="R201" s="240">
        <v>50100</v>
      </c>
      <c r="S201" s="241" t="s">
        <v>452</v>
      </c>
      <c r="T201" s="242">
        <v>0.47</v>
      </c>
      <c r="U201" s="243">
        <v>7338</v>
      </c>
      <c r="V201" s="244">
        <v>0.15</v>
      </c>
      <c r="W201" s="243">
        <v>42762</v>
      </c>
      <c r="X201" s="241" t="s">
        <v>1381</v>
      </c>
      <c r="Y201" s="241" t="s">
        <v>1034</v>
      </c>
      <c r="Z201" s="245" t="s">
        <v>1382</v>
      </c>
      <c r="AA201" s="286" t="s">
        <v>456</v>
      </c>
      <c r="AB201" s="241">
        <v>570</v>
      </c>
      <c r="AC201" s="241">
        <v>660</v>
      </c>
      <c r="AD201" s="241">
        <v>560</v>
      </c>
      <c r="AE201" s="241">
        <v>650</v>
      </c>
      <c r="AF201" s="241">
        <v>24</v>
      </c>
      <c r="AG201" s="241">
        <v>29</v>
      </c>
      <c r="AH201" s="241">
        <v>23</v>
      </c>
      <c r="AI201" s="241">
        <v>31</v>
      </c>
      <c r="AJ201" s="241">
        <v>24</v>
      </c>
      <c r="AK201" s="241">
        <v>28</v>
      </c>
      <c r="AL201" s="242">
        <v>0.56699999999999995</v>
      </c>
      <c r="AM201" s="277">
        <v>2988</v>
      </c>
      <c r="AN201" s="242">
        <v>0.57599999999999996</v>
      </c>
      <c r="AO201" s="242">
        <v>0.13</v>
      </c>
      <c r="AP201" s="241" t="s">
        <v>491</v>
      </c>
      <c r="AQ201" s="241" t="s">
        <v>460</v>
      </c>
      <c r="AR201" s="241" t="s">
        <v>471</v>
      </c>
      <c r="AS201" s="195"/>
      <c r="AT201" s="195"/>
      <c r="AU201" s="247">
        <v>44501</v>
      </c>
      <c r="AV201" s="247">
        <v>44501</v>
      </c>
      <c r="AW201" s="247">
        <v>44228</v>
      </c>
      <c r="AX201" s="195"/>
      <c r="AY201" s="241">
        <v>79</v>
      </c>
      <c r="AZ201" s="241" t="s">
        <v>1383</v>
      </c>
      <c r="BA201" s="241">
        <v>6</v>
      </c>
      <c r="BB201" s="241" t="s">
        <v>166</v>
      </c>
      <c r="BC201" s="195"/>
      <c r="BD201" s="265"/>
      <c r="BE201" s="279" t="s">
        <v>166</v>
      </c>
      <c r="BF201" s="278" t="s">
        <v>166</v>
      </c>
      <c r="BG201" s="278" t="s">
        <v>166</v>
      </c>
      <c r="BH201" s="280" t="s">
        <v>166</v>
      </c>
      <c r="BI201" s="269" t="s">
        <v>166</v>
      </c>
      <c r="BJ201" s="195"/>
      <c r="BK201" s="195"/>
      <c r="BL201" s="255">
        <v>0.92</v>
      </c>
      <c r="BM201" s="255">
        <v>0.9</v>
      </c>
      <c r="BN201" s="255">
        <v>0.62</v>
      </c>
      <c r="BO201" s="256">
        <v>0.71</v>
      </c>
    </row>
    <row r="202" spans="1:67" ht="18.75" customHeight="1">
      <c r="A202" s="228" t="s">
        <v>1384</v>
      </c>
      <c r="B202" s="229" t="s">
        <v>1385</v>
      </c>
      <c r="C202" s="229" t="s">
        <v>1386</v>
      </c>
      <c r="D202" s="230" t="s">
        <v>519</v>
      </c>
      <c r="E202" s="281" t="s">
        <v>507</v>
      </c>
      <c r="F202" s="271" t="s">
        <v>477</v>
      </c>
      <c r="G202" s="258"/>
      <c r="H202" s="259">
        <v>66</v>
      </c>
      <c r="I202" s="260" t="s">
        <v>451</v>
      </c>
      <c r="J202" s="260">
        <v>14</v>
      </c>
      <c r="K202" s="261">
        <v>30</v>
      </c>
      <c r="L202" s="262">
        <v>53065</v>
      </c>
      <c r="M202" s="238">
        <v>0.79</v>
      </c>
      <c r="N202" s="229">
        <v>762</v>
      </c>
      <c r="O202" s="229">
        <v>125</v>
      </c>
      <c r="P202" s="239">
        <v>1.4E-2</v>
      </c>
      <c r="Q202" s="229">
        <v>240</v>
      </c>
      <c r="R202" s="240">
        <v>57000</v>
      </c>
      <c r="S202" s="241" t="s">
        <v>452</v>
      </c>
      <c r="T202" s="242">
        <v>0.315</v>
      </c>
      <c r="U202" s="243">
        <v>19274</v>
      </c>
      <c r="V202" s="244">
        <v>0.34</v>
      </c>
      <c r="W202" s="243">
        <v>37726</v>
      </c>
      <c r="X202" s="241" t="s">
        <v>744</v>
      </c>
      <c r="Y202" s="241" t="s">
        <v>490</v>
      </c>
      <c r="Z202" s="263"/>
      <c r="AA202" s="246" t="s">
        <v>456</v>
      </c>
      <c r="AB202" s="241">
        <v>570</v>
      </c>
      <c r="AC202" s="241">
        <v>670</v>
      </c>
      <c r="AD202" s="241">
        <v>570</v>
      </c>
      <c r="AE202" s="241">
        <v>690</v>
      </c>
      <c r="AF202" s="241">
        <v>25</v>
      </c>
      <c r="AG202" s="241">
        <v>30</v>
      </c>
      <c r="AH202" s="241">
        <v>23</v>
      </c>
      <c r="AI202" s="241">
        <v>31</v>
      </c>
      <c r="AJ202" s="241">
        <v>24</v>
      </c>
      <c r="AK202" s="241">
        <v>29</v>
      </c>
      <c r="AL202" s="242">
        <v>0.70099999999999996</v>
      </c>
      <c r="AM202" s="277">
        <v>1827</v>
      </c>
      <c r="AN202" s="242">
        <v>0.627</v>
      </c>
      <c r="AO202" s="242">
        <v>7.9000000000000001E-2</v>
      </c>
      <c r="AP202" s="241" t="s">
        <v>491</v>
      </c>
      <c r="AQ202" s="241" t="s">
        <v>1387</v>
      </c>
      <c r="AR202" s="241" t="s">
        <v>471</v>
      </c>
      <c r="AS202" s="195"/>
      <c r="AT202" s="195"/>
      <c r="AU202" s="195"/>
      <c r="AV202" s="195"/>
      <c r="AW202" s="247">
        <v>44531</v>
      </c>
      <c r="AX202" s="195"/>
      <c r="AY202" s="241">
        <v>80</v>
      </c>
      <c r="AZ202" s="195"/>
      <c r="BA202" s="241">
        <v>6</v>
      </c>
      <c r="BB202" s="195"/>
      <c r="BC202" s="241" t="s">
        <v>1188</v>
      </c>
      <c r="BD202" s="248" t="s">
        <v>1110</v>
      </c>
      <c r="BE202" s="279" t="s">
        <v>166</v>
      </c>
      <c r="BF202" s="278" t="s">
        <v>166</v>
      </c>
      <c r="BG202" s="278" t="s">
        <v>166</v>
      </c>
      <c r="BH202" s="280" t="s">
        <v>166</v>
      </c>
      <c r="BI202" s="269" t="s">
        <v>166</v>
      </c>
      <c r="BJ202" s="253" t="s">
        <v>166</v>
      </c>
      <c r="BK202" s="254" t="s">
        <v>462</v>
      </c>
      <c r="BL202" s="255">
        <v>0.95</v>
      </c>
      <c r="BM202" s="255">
        <v>0.92</v>
      </c>
      <c r="BN202" s="255">
        <v>0.8</v>
      </c>
      <c r="BO202" s="256">
        <v>0.82</v>
      </c>
    </row>
    <row r="203" spans="1:67" ht="18.75" customHeight="1">
      <c r="A203" s="228" t="s">
        <v>1388</v>
      </c>
      <c r="B203" s="229" t="s">
        <v>1389</v>
      </c>
      <c r="C203" s="229" t="s">
        <v>1390</v>
      </c>
      <c r="D203" s="230" t="s">
        <v>519</v>
      </c>
      <c r="E203" s="231" t="s">
        <v>448</v>
      </c>
      <c r="F203" s="271" t="s">
        <v>477</v>
      </c>
      <c r="G203" s="233" t="s">
        <v>697</v>
      </c>
      <c r="H203" s="259">
        <v>80</v>
      </c>
      <c r="I203" s="260" t="s">
        <v>451</v>
      </c>
      <c r="J203" s="260">
        <v>57</v>
      </c>
      <c r="K203" s="261">
        <v>79</v>
      </c>
      <c r="L203" s="262">
        <v>9011</v>
      </c>
      <c r="M203" s="238">
        <v>0.86</v>
      </c>
      <c r="N203" s="229">
        <v>418</v>
      </c>
      <c r="O203" s="229">
        <v>69</v>
      </c>
      <c r="P203" s="239">
        <v>4.5999999999999999E-2</v>
      </c>
      <c r="Q203" s="229">
        <v>262</v>
      </c>
      <c r="R203" s="240">
        <v>67100</v>
      </c>
      <c r="S203" s="241" t="s">
        <v>452</v>
      </c>
      <c r="T203" s="242">
        <v>0.627</v>
      </c>
      <c r="U203" s="243">
        <v>37203</v>
      </c>
      <c r="V203" s="244">
        <v>0.55000000000000004</v>
      </c>
      <c r="W203" s="243">
        <v>29897</v>
      </c>
      <c r="X203" s="241" t="s">
        <v>508</v>
      </c>
      <c r="Y203" s="241" t="s">
        <v>1391</v>
      </c>
      <c r="Z203" s="245" t="s">
        <v>1392</v>
      </c>
      <c r="AA203" s="286" t="s">
        <v>456</v>
      </c>
      <c r="AB203" s="241">
        <v>570</v>
      </c>
      <c r="AC203" s="241">
        <v>660</v>
      </c>
      <c r="AD203" s="241">
        <v>560</v>
      </c>
      <c r="AE203" s="241">
        <v>670</v>
      </c>
      <c r="AF203" s="241">
        <v>25</v>
      </c>
      <c r="AG203" s="241">
        <v>30</v>
      </c>
      <c r="AH203" s="241">
        <v>23</v>
      </c>
      <c r="AI203" s="241" t="s">
        <v>523</v>
      </c>
      <c r="AJ203" s="241">
        <v>23</v>
      </c>
      <c r="AK203" s="241">
        <v>28</v>
      </c>
      <c r="AL203" s="242">
        <v>0.41099999999999998</v>
      </c>
      <c r="AM203" s="241">
        <v>695</v>
      </c>
      <c r="AN203" s="242">
        <v>0.42299999999999999</v>
      </c>
      <c r="AO203" s="242">
        <v>0.23799999999999999</v>
      </c>
      <c r="AP203" s="241" t="s">
        <v>491</v>
      </c>
      <c r="AQ203" s="241" t="s">
        <v>460</v>
      </c>
      <c r="AR203" s="241" t="s">
        <v>471</v>
      </c>
      <c r="AS203" s="247">
        <v>44501</v>
      </c>
      <c r="AT203" s="195"/>
      <c r="AU203" s="247">
        <v>44501</v>
      </c>
      <c r="AV203" s="195"/>
      <c r="AW203" s="247">
        <v>44228</v>
      </c>
      <c r="AX203" s="195"/>
      <c r="AY203" s="241">
        <v>80</v>
      </c>
      <c r="AZ203" s="195"/>
      <c r="BA203" s="241">
        <v>6.5</v>
      </c>
      <c r="BB203" s="195"/>
      <c r="BC203" s="195"/>
      <c r="BD203" s="265"/>
      <c r="BE203" s="266" t="s">
        <v>126</v>
      </c>
      <c r="BF203" s="267" t="s">
        <v>126</v>
      </c>
      <c r="BG203" s="267" t="s">
        <v>126</v>
      </c>
      <c r="BH203" s="268" t="s">
        <v>126</v>
      </c>
      <c r="BI203" s="269" t="s">
        <v>166</v>
      </c>
      <c r="BJ203" s="253" t="s">
        <v>166</v>
      </c>
      <c r="BK203" s="243">
        <v>1521</v>
      </c>
      <c r="BL203" s="255">
        <v>0.94</v>
      </c>
      <c r="BM203" s="255">
        <v>0.91</v>
      </c>
      <c r="BN203" s="255">
        <v>0.85</v>
      </c>
      <c r="BO203" s="256">
        <v>0.83</v>
      </c>
    </row>
    <row r="204" spans="1:67" ht="18.75" customHeight="1">
      <c r="A204" s="228" t="s">
        <v>1393</v>
      </c>
      <c r="B204" s="229" t="s">
        <v>1394</v>
      </c>
      <c r="C204" s="229" t="s">
        <v>1395</v>
      </c>
      <c r="D204" s="230" t="s">
        <v>519</v>
      </c>
      <c r="E204" s="281" t="s">
        <v>507</v>
      </c>
      <c r="F204" s="271" t="s">
        <v>477</v>
      </c>
      <c r="G204" s="258"/>
      <c r="H204" s="259">
        <v>187</v>
      </c>
      <c r="I204" s="260" t="s">
        <v>451</v>
      </c>
      <c r="J204" s="260" t="s">
        <v>451</v>
      </c>
      <c r="K204" s="261">
        <v>108</v>
      </c>
      <c r="L204" s="262">
        <v>30737</v>
      </c>
      <c r="M204" s="238">
        <v>0.83</v>
      </c>
      <c r="N204" s="229">
        <v>1575</v>
      </c>
      <c r="O204" s="229">
        <v>93</v>
      </c>
      <c r="P204" s="239">
        <v>5.0999999999999997E-2</v>
      </c>
      <c r="Q204" s="229">
        <v>226</v>
      </c>
      <c r="R204" s="240">
        <v>37800</v>
      </c>
      <c r="S204" s="241" t="s">
        <v>452</v>
      </c>
      <c r="T204" s="242">
        <v>0.14299999999999999</v>
      </c>
      <c r="U204" s="243">
        <v>3967</v>
      </c>
      <c r="V204" s="244">
        <v>0.1</v>
      </c>
      <c r="W204" s="243">
        <v>33833</v>
      </c>
      <c r="X204" s="241" t="s">
        <v>959</v>
      </c>
      <c r="Y204" s="241" t="s">
        <v>490</v>
      </c>
      <c r="Z204" s="263"/>
      <c r="AA204" s="286" t="s">
        <v>456</v>
      </c>
      <c r="AB204" s="241">
        <v>540</v>
      </c>
      <c r="AC204" s="241">
        <v>620</v>
      </c>
      <c r="AD204" s="241">
        <v>530</v>
      </c>
      <c r="AE204" s="241">
        <v>620</v>
      </c>
      <c r="AF204" s="241">
        <v>22</v>
      </c>
      <c r="AG204" s="241">
        <v>27</v>
      </c>
      <c r="AH204" s="241">
        <v>21</v>
      </c>
      <c r="AI204" s="241">
        <v>26</v>
      </c>
      <c r="AJ204" s="241">
        <v>21</v>
      </c>
      <c r="AK204" s="241">
        <v>26</v>
      </c>
      <c r="AL204" s="242">
        <v>0.69199999999999995</v>
      </c>
      <c r="AM204" s="241">
        <v>466</v>
      </c>
      <c r="AN204" s="242">
        <v>0.751</v>
      </c>
      <c r="AO204" s="242">
        <v>0.26600000000000001</v>
      </c>
      <c r="AP204" s="241" t="s">
        <v>491</v>
      </c>
      <c r="AQ204" s="241" t="s">
        <v>460</v>
      </c>
      <c r="AR204" s="241" t="s">
        <v>472</v>
      </c>
      <c r="AS204" s="195"/>
      <c r="AT204" s="195"/>
      <c r="AU204" s="195"/>
      <c r="AV204" s="247">
        <v>44228</v>
      </c>
      <c r="AW204" s="247">
        <v>44409</v>
      </c>
      <c r="AX204" s="195"/>
      <c r="AY204" s="241">
        <v>79</v>
      </c>
      <c r="AZ204" s="241" t="s">
        <v>750</v>
      </c>
      <c r="BA204" s="241">
        <v>6.5</v>
      </c>
      <c r="BB204" s="195"/>
      <c r="BC204" s="241" t="s">
        <v>907</v>
      </c>
      <c r="BD204" s="248" t="s">
        <v>1110</v>
      </c>
      <c r="BE204" s="279" t="s">
        <v>166</v>
      </c>
      <c r="BF204" s="278" t="s">
        <v>166</v>
      </c>
      <c r="BG204" s="278" t="s">
        <v>166</v>
      </c>
      <c r="BH204" s="280" t="s">
        <v>166</v>
      </c>
      <c r="BI204" s="269" t="s">
        <v>166</v>
      </c>
      <c r="BJ204" s="253" t="s">
        <v>166</v>
      </c>
      <c r="BK204" s="243">
        <v>9828</v>
      </c>
      <c r="BL204" s="255">
        <v>0.89</v>
      </c>
      <c r="BM204" s="255">
        <v>0.84</v>
      </c>
      <c r="BN204" s="255">
        <v>0.55000000000000004</v>
      </c>
      <c r="BO204" s="256">
        <v>0.59</v>
      </c>
    </row>
    <row r="205" spans="1:67" ht="18.75" customHeight="1">
      <c r="A205" s="228" t="s">
        <v>1396</v>
      </c>
      <c r="B205" s="229" t="s">
        <v>1397</v>
      </c>
      <c r="C205" s="229" t="s">
        <v>1398</v>
      </c>
      <c r="D205" s="230" t="s">
        <v>1138</v>
      </c>
      <c r="E205" s="281" t="s">
        <v>507</v>
      </c>
      <c r="F205" s="276" t="s">
        <v>487</v>
      </c>
      <c r="G205" s="258"/>
      <c r="H205" s="259" t="s">
        <v>451</v>
      </c>
      <c r="I205" s="260" t="s">
        <v>451</v>
      </c>
      <c r="J205" s="260">
        <v>57</v>
      </c>
      <c r="K205" s="261">
        <v>274</v>
      </c>
      <c r="L205" s="262">
        <v>6955</v>
      </c>
      <c r="M205" s="238">
        <v>0.92</v>
      </c>
      <c r="N205" s="229">
        <v>19</v>
      </c>
      <c r="O205" s="272"/>
      <c r="P205" s="239">
        <v>3.0000000000000001E-3</v>
      </c>
      <c r="Q205" s="229">
        <v>5</v>
      </c>
      <c r="R205" s="240">
        <v>50800</v>
      </c>
      <c r="S205" s="241" t="s">
        <v>452</v>
      </c>
      <c r="T205" s="242">
        <v>0.26300000000000001</v>
      </c>
      <c r="U205" s="243">
        <v>2800</v>
      </c>
      <c r="V205" s="244">
        <v>0.06</v>
      </c>
      <c r="W205" s="243">
        <v>48000</v>
      </c>
      <c r="X205" s="241" t="s">
        <v>1014</v>
      </c>
      <c r="Y205" s="241" t="s">
        <v>1399</v>
      </c>
      <c r="Z205" s="245" t="s">
        <v>1400</v>
      </c>
      <c r="AA205" s="286" t="s">
        <v>456</v>
      </c>
      <c r="AB205" s="241">
        <v>590</v>
      </c>
      <c r="AC205" s="241">
        <v>660</v>
      </c>
      <c r="AD205" s="241">
        <v>580</v>
      </c>
      <c r="AE205" s="241">
        <v>670</v>
      </c>
      <c r="AF205" s="241">
        <v>25</v>
      </c>
      <c r="AG205" s="241">
        <v>30</v>
      </c>
      <c r="AH205" s="241">
        <v>24</v>
      </c>
      <c r="AI205" s="241" t="s">
        <v>523</v>
      </c>
      <c r="AJ205" s="241">
        <v>25</v>
      </c>
      <c r="AK205" s="241">
        <v>30</v>
      </c>
      <c r="AL205" s="242">
        <v>0.47499999999999998</v>
      </c>
      <c r="AM205" s="195"/>
      <c r="AN205" s="195"/>
      <c r="AO205" s="195"/>
      <c r="AP205" s="241" t="s">
        <v>491</v>
      </c>
      <c r="AQ205" s="241" t="s">
        <v>460</v>
      </c>
      <c r="AR205" s="241" t="s">
        <v>472</v>
      </c>
      <c r="AS205" s="247">
        <v>44501</v>
      </c>
      <c r="AT205" s="247">
        <v>44197</v>
      </c>
      <c r="AU205" s="195"/>
      <c r="AV205" s="247">
        <v>44501</v>
      </c>
      <c r="AW205" s="247">
        <v>44228</v>
      </c>
      <c r="AX205" s="242">
        <v>0.623</v>
      </c>
      <c r="AY205" s="241">
        <v>80</v>
      </c>
      <c r="AZ205" s="195"/>
      <c r="BA205" s="241">
        <v>7</v>
      </c>
      <c r="BB205" s="241" t="s">
        <v>166</v>
      </c>
      <c r="BC205" s="195"/>
      <c r="BD205" s="265"/>
      <c r="BE205" s="266" t="s">
        <v>126</v>
      </c>
      <c r="BF205" s="267" t="s">
        <v>126</v>
      </c>
      <c r="BG205" s="267" t="s">
        <v>126</v>
      </c>
      <c r="BH205" s="268" t="s">
        <v>126</v>
      </c>
      <c r="BI205" s="252"/>
      <c r="BJ205" s="195"/>
      <c r="BK205" s="195"/>
      <c r="BL205" s="270"/>
      <c r="BM205" s="255">
        <v>0.94</v>
      </c>
      <c r="BN205" s="270"/>
      <c r="BO205" s="256">
        <v>0.87</v>
      </c>
    </row>
    <row r="206" spans="1:67" ht="18.75" customHeight="1">
      <c r="A206" s="228" t="s">
        <v>1401</v>
      </c>
      <c r="B206" s="229" t="s">
        <v>1402</v>
      </c>
      <c r="C206" s="229" t="s">
        <v>1402</v>
      </c>
      <c r="D206" s="230" t="s">
        <v>683</v>
      </c>
      <c r="E206" s="231" t="s">
        <v>448</v>
      </c>
      <c r="F206" s="276" t="s">
        <v>487</v>
      </c>
      <c r="G206" s="233" t="s">
        <v>450</v>
      </c>
      <c r="H206" s="259" t="s">
        <v>451</v>
      </c>
      <c r="I206" s="260">
        <v>67</v>
      </c>
      <c r="J206" s="260" t="s">
        <v>451</v>
      </c>
      <c r="K206" s="261" t="s">
        <v>451</v>
      </c>
      <c r="L206" s="262">
        <v>1980</v>
      </c>
      <c r="M206" s="238">
        <v>1</v>
      </c>
      <c r="N206" s="229">
        <v>254</v>
      </c>
      <c r="O206" s="229">
        <v>42</v>
      </c>
      <c r="P206" s="239">
        <v>0.128</v>
      </c>
      <c r="Q206" s="229">
        <v>245</v>
      </c>
      <c r="R206" s="240">
        <v>70000</v>
      </c>
      <c r="S206" s="241" t="s">
        <v>452</v>
      </c>
      <c r="T206" s="242">
        <v>0.96499999999999997</v>
      </c>
      <c r="U206" s="243">
        <v>31303</v>
      </c>
      <c r="V206" s="244">
        <v>0.45</v>
      </c>
      <c r="W206" s="243">
        <v>38697</v>
      </c>
      <c r="X206" s="241" t="s">
        <v>816</v>
      </c>
      <c r="Y206" s="243">
        <v>34000</v>
      </c>
      <c r="Z206" s="245" t="s">
        <v>1403</v>
      </c>
      <c r="AA206" s="282" t="s">
        <v>456</v>
      </c>
      <c r="AB206" s="241">
        <v>570</v>
      </c>
      <c r="AC206" s="241">
        <v>680</v>
      </c>
      <c r="AD206" s="241">
        <v>580</v>
      </c>
      <c r="AE206" s="241">
        <v>700</v>
      </c>
      <c r="AF206" s="241">
        <v>24</v>
      </c>
      <c r="AG206" s="241">
        <v>30</v>
      </c>
      <c r="AH206" s="241">
        <v>23</v>
      </c>
      <c r="AI206" s="241">
        <v>32</v>
      </c>
      <c r="AJ206" s="241">
        <v>23</v>
      </c>
      <c r="AK206" s="241">
        <v>28</v>
      </c>
      <c r="AL206" s="242">
        <v>0.56399999999999995</v>
      </c>
      <c r="AM206" s="277">
        <v>1172</v>
      </c>
      <c r="AN206" s="242">
        <v>0.35199999999999998</v>
      </c>
      <c r="AO206" s="242">
        <v>0.22</v>
      </c>
      <c r="AP206" s="241" t="s">
        <v>491</v>
      </c>
      <c r="AQ206" s="241" t="s">
        <v>492</v>
      </c>
      <c r="AR206" s="241" t="s">
        <v>471</v>
      </c>
      <c r="AS206" s="247">
        <v>44501</v>
      </c>
      <c r="AT206" s="247">
        <v>44211</v>
      </c>
      <c r="AU206" s="247">
        <v>44515</v>
      </c>
      <c r="AV206" s="247">
        <v>44242</v>
      </c>
      <c r="AW206" s="247">
        <v>44242</v>
      </c>
      <c r="AX206" s="242">
        <v>0.76800000000000002</v>
      </c>
      <c r="AY206" s="241">
        <v>80</v>
      </c>
      <c r="AZ206" s="241" t="s">
        <v>978</v>
      </c>
      <c r="BA206" s="195"/>
      <c r="BB206" s="195"/>
      <c r="BC206" s="195"/>
      <c r="BD206" s="265"/>
      <c r="BE206" s="266" t="s">
        <v>126</v>
      </c>
      <c r="BF206" s="267" t="s">
        <v>126</v>
      </c>
      <c r="BG206" s="267" t="s">
        <v>126</v>
      </c>
      <c r="BH206" s="268" t="s">
        <v>126</v>
      </c>
      <c r="BI206" s="252"/>
      <c r="BJ206" s="253" t="s">
        <v>166</v>
      </c>
      <c r="BK206" s="254" t="s">
        <v>462</v>
      </c>
      <c r="BL206" s="255">
        <v>0.88</v>
      </c>
      <c r="BM206" s="255">
        <v>0.86</v>
      </c>
      <c r="BN206" s="255">
        <v>0.77</v>
      </c>
      <c r="BO206" s="256">
        <v>0.77</v>
      </c>
    </row>
    <row r="207" spans="1:67" ht="18.75" customHeight="1">
      <c r="A207" s="228" t="s">
        <v>1404</v>
      </c>
      <c r="B207" s="229" t="s">
        <v>1405</v>
      </c>
      <c r="C207" s="229" t="s">
        <v>543</v>
      </c>
      <c r="D207" s="230" t="s">
        <v>537</v>
      </c>
      <c r="E207" s="231" t="s">
        <v>448</v>
      </c>
      <c r="F207" s="257" t="s">
        <v>467</v>
      </c>
      <c r="G207" s="258"/>
      <c r="H207" s="259">
        <v>147</v>
      </c>
      <c r="I207" s="260" t="s">
        <v>451</v>
      </c>
      <c r="J207" s="283"/>
      <c r="K207" s="287"/>
      <c r="L207" s="262">
        <v>7203</v>
      </c>
      <c r="M207" s="238">
        <v>0.69</v>
      </c>
      <c r="N207" s="229">
        <v>2195</v>
      </c>
      <c r="O207" s="229">
        <v>113</v>
      </c>
      <c r="P207" s="239">
        <v>0.30499999999999999</v>
      </c>
      <c r="Q207" s="229">
        <v>1795</v>
      </c>
      <c r="R207" s="240">
        <v>75900</v>
      </c>
      <c r="S207" s="241" t="s">
        <v>452</v>
      </c>
      <c r="T207" s="242">
        <v>0.81799999999999995</v>
      </c>
      <c r="U207" s="243">
        <v>8743</v>
      </c>
      <c r="V207" s="244">
        <v>0.12</v>
      </c>
      <c r="W207" s="243">
        <v>67157</v>
      </c>
      <c r="X207" s="241" t="s">
        <v>1406</v>
      </c>
      <c r="Y207" s="243">
        <v>25230</v>
      </c>
      <c r="Z207" s="263"/>
      <c r="AA207" s="286" t="s">
        <v>456</v>
      </c>
      <c r="AB207" s="241">
        <v>570</v>
      </c>
      <c r="AC207" s="241">
        <v>660</v>
      </c>
      <c r="AD207" s="241">
        <v>530</v>
      </c>
      <c r="AE207" s="241">
        <v>650</v>
      </c>
      <c r="AF207" s="241">
        <v>24</v>
      </c>
      <c r="AG207" s="241">
        <v>28</v>
      </c>
      <c r="AH207" s="241">
        <v>24</v>
      </c>
      <c r="AI207" s="241">
        <v>31</v>
      </c>
      <c r="AJ207" s="241">
        <v>22</v>
      </c>
      <c r="AK207" s="241">
        <v>28</v>
      </c>
      <c r="AL207" s="242">
        <v>0.70199999999999996</v>
      </c>
      <c r="AM207" s="277">
        <v>3018</v>
      </c>
      <c r="AN207" s="242">
        <v>0.54400000000000004</v>
      </c>
      <c r="AO207" s="242">
        <v>0.29099999999999998</v>
      </c>
      <c r="AP207" s="241" t="s">
        <v>471</v>
      </c>
      <c r="AQ207" s="241" t="s">
        <v>460</v>
      </c>
      <c r="AR207" s="241" t="s">
        <v>471</v>
      </c>
      <c r="AS207" s="195"/>
      <c r="AT207" s="195"/>
      <c r="AU207" s="247">
        <v>44501</v>
      </c>
      <c r="AV207" s="247">
        <v>44211</v>
      </c>
      <c r="AW207" s="241" t="s">
        <v>501</v>
      </c>
      <c r="AX207" s="195"/>
      <c r="AY207" s="241">
        <v>100</v>
      </c>
      <c r="AZ207" s="195"/>
      <c r="BA207" s="241">
        <v>7</v>
      </c>
      <c r="BB207" s="195"/>
      <c r="BC207" s="195"/>
      <c r="BD207" s="265"/>
      <c r="BE207" s="266" t="s">
        <v>126</v>
      </c>
      <c r="BF207" s="267" t="s">
        <v>126</v>
      </c>
      <c r="BG207" s="267" t="s">
        <v>126</v>
      </c>
      <c r="BH207" s="268" t="s">
        <v>126</v>
      </c>
      <c r="BI207" s="252"/>
      <c r="BJ207" s="253" t="s">
        <v>166</v>
      </c>
      <c r="BK207" s="254" t="s">
        <v>462</v>
      </c>
      <c r="BL207" s="255">
        <v>0.9</v>
      </c>
      <c r="BM207" s="255">
        <v>0.81</v>
      </c>
      <c r="BN207" s="255">
        <v>0.78</v>
      </c>
      <c r="BO207" s="256">
        <v>0.64</v>
      </c>
    </row>
    <row r="208" spans="1:67" ht="18.75" customHeight="1">
      <c r="A208" s="228" t="s">
        <v>1407</v>
      </c>
      <c r="B208" s="229" t="s">
        <v>1408</v>
      </c>
      <c r="C208" s="229" t="s">
        <v>1409</v>
      </c>
      <c r="D208" s="230" t="s">
        <v>1001</v>
      </c>
      <c r="E208" s="281" t="s">
        <v>507</v>
      </c>
      <c r="F208" s="271" t="s">
        <v>477</v>
      </c>
      <c r="G208" s="258"/>
      <c r="H208" s="259" t="s">
        <v>451</v>
      </c>
      <c r="I208" s="260" t="s">
        <v>451</v>
      </c>
      <c r="J208" s="260" t="s">
        <v>451</v>
      </c>
      <c r="K208" s="261">
        <v>235</v>
      </c>
      <c r="L208" s="262">
        <v>19596</v>
      </c>
      <c r="M208" s="238">
        <v>0.86</v>
      </c>
      <c r="N208" s="229">
        <v>302</v>
      </c>
      <c r="O208" s="229">
        <v>74</v>
      </c>
      <c r="P208" s="239">
        <v>1.4999999999999999E-2</v>
      </c>
      <c r="Q208" s="229">
        <v>68</v>
      </c>
      <c r="R208" s="240">
        <v>44300</v>
      </c>
      <c r="S208" s="241" t="s">
        <v>497</v>
      </c>
      <c r="T208" s="242">
        <v>0.22500000000000001</v>
      </c>
      <c r="U208" s="243">
        <v>8755</v>
      </c>
      <c r="V208" s="244">
        <v>0.2</v>
      </c>
      <c r="W208" s="243">
        <v>35545</v>
      </c>
      <c r="X208" s="241" t="s">
        <v>1130</v>
      </c>
      <c r="Y208" s="241" t="s">
        <v>1410</v>
      </c>
      <c r="Z208" s="245" t="s">
        <v>1411</v>
      </c>
      <c r="AA208" s="286" t="s">
        <v>456</v>
      </c>
      <c r="AB208" s="241">
        <v>535</v>
      </c>
      <c r="AC208" s="241">
        <v>610</v>
      </c>
      <c r="AD208" s="241">
        <v>520</v>
      </c>
      <c r="AE208" s="241">
        <v>600</v>
      </c>
      <c r="AF208" s="241">
        <v>21</v>
      </c>
      <c r="AG208" s="241">
        <v>25</v>
      </c>
      <c r="AH208" s="241">
        <v>20</v>
      </c>
      <c r="AI208" s="241">
        <v>25</v>
      </c>
      <c r="AJ208" s="241">
        <v>19</v>
      </c>
      <c r="AK208" s="241">
        <v>25</v>
      </c>
      <c r="AL208" s="242">
        <v>0.77300000000000002</v>
      </c>
      <c r="AM208" s="241">
        <v>222</v>
      </c>
      <c r="AN208" s="242">
        <v>0.58599999999999997</v>
      </c>
      <c r="AO208" s="242">
        <v>0.315</v>
      </c>
      <c r="AP208" s="241" t="s">
        <v>491</v>
      </c>
      <c r="AQ208" s="195"/>
      <c r="AR208" s="241" t="s">
        <v>472</v>
      </c>
      <c r="AS208" s="195"/>
      <c r="AT208" s="195"/>
      <c r="AU208" s="247">
        <v>44531</v>
      </c>
      <c r="AV208" s="247">
        <v>44531</v>
      </c>
      <c r="AW208" s="247">
        <v>44213</v>
      </c>
      <c r="AX208" s="195"/>
      <c r="AY208" s="241">
        <v>70</v>
      </c>
      <c r="AZ208" s="241" t="s">
        <v>669</v>
      </c>
      <c r="BA208" s="241">
        <v>6</v>
      </c>
      <c r="BB208" s="195"/>
      <c r="BC208" s="241" t="s">
        <v>1099</v>
      </c>
      <c r="BD208" s="265"/>
      <c r="BE208" s="273" t="s">
        <v>462</v>
      </c>
      <c r="BF208" s="274" t="s">
        <v>462</v>
      </c>
      <c r="BG208" s="274" t="s">
        <v>462</v>
      </c>
      <c r="BH208" s="275" t="s">
        <v>462</v>
      </c>
      <c r="BI208" s="269" t="s">
        <v>166</v>
      </c>
      <c r="BJ208" s="253" t="s">
        <v>166</v>
      </c>
      <c r="BK208" s="243">
        <v>5850</v>
      </c>
      <c r="BL208" s="255">
        <v>0.73</v>
      </c>
      <c r="BM208" s="255">
        <v>0.85</v>
      </c>
      <c r="BN208" s="255">
        <v>0.65</v>
      </c>
      <c r="BO208" s="256">
        <v>0.72</v>
      </c>
    </row>
    <row r="209" spans="1:67" ht="18.75" customHeight="1">
      <c r="A209" s="228" t="s">
        <v>1412</v>
      </c>
      <c r="B209" s="229" t="s">
        <v>1412</v>
      </c>
      <c r="C209" s="229" t="s">
        <v>1413</v>
      </c>
      <c r="D209" s="230" t="s">
        <v>764</v>
      </c>
      <c r="E209" s="231" t="s">
        <v>448</v>
      </c>
      <c r="F209" s="276" t="s">
        <v>487</v>
      </c>
      <c r="G209" s="258"/>
      <c r="H209" s="259" t="s">
        <v>451</v>
      </c>
      <c r="I209" s="260">
        <v>46</v>
      </c>
      <c r="J209" s="260">
        <v>45</v>
      </c>
      <c r="K209" s="261" t="s">
        <v>451</v>
      </c>
      <c r="L209" s="262">
        <v>2289</v>
      </c>
      <c r="M209" s="238">
        <v>1</v>
      </c>
      <c r="N209" s="229">
        <v>270</v>
      </c>
      <c r="O209" s="229">
        <v>70</v>
      </c>
      <c r="P209" s="239">
        <v>0.11799999999999999</v>
      </c>
      <c r="Q209" s="229">
        <v>170</v>
      </c>
      <c r="R209" s="240">
        <v>79000</v>
      </c>
      <c r="S209" s="241" t="s">
        <v>488</v>
      </c>
      <c r="T209" s="242">
        <v>0.63</v>
      </c>
      <c r="U209" s="243">
        <v>62241</v>
      </c>
      <c r="V209" s="244">
        <v>0.79</v>
      </c>
      <c r="W209" s="243">
        <v>16759</v>
      </c>
      <c r="X209" s="241" t="s">
        <v>1414</v>
      </c>
      <c r="Y209" s="241" t="s">
        <v>490</v>
      </c>
      <c r="Z209" s="263"/>
      <c r="AA209" s="264"/>
      <c r="AB209" s="241">
        <v>620</v>
      </c>
      <c r="AC209" s="241">
        <v>710</v>
      </c>
      <c r="AD209" s="241">
        <v>640</v>
      </c>
      <c r="AE209" s="241">
        <v>710</v>
      </c>
      <c r="AF209" s="241">
        <v>28</v>
      </c>
      <c r="AG209" s="241">
        <v>32</v>
      </c>
      <c r="AH209" s="241">
        <v>28</v>
      </c>
      <c r="AI209" s="241">
        <v>33</v>
      </c>
      <c r="AJ209" s="241">
        <v>27</v>
      </c>
      <c r="AK209" s="241">
        <v>31</v>
      </c>
      <c r="AL209" s="242">
        <v>0.33900000000000002</v>
      </c>
      <c r="AM209" s="277">
        <v>1646</v>
      </c>
      <c r="AN209" s="242">
        <v>0.14899999999999999</v>
      </c>
      <c r="AO209" s="242">
        <v>0.27200000000000002</v>
      </c>
      <c r="AP209" s="241" t="s">
        <v>471</v>
      </c>
      <c r="AQ209" s="241" t="s">
        <v>460</v>
      </c>
      <c r="AR209" s="241" t="s">
        <v>471</v>
      </c>
      <c r="AS209" s="247">
        <v>44515</v>
      </c>
      <c r="AT209" s="247">
        <v>44197</v>
      </c>
      <c r="AU209" s="195"/>
      <c r="AV209" s="195"/>
      <c r="AW209" s="247">
        <v>44211</v>
      </c>
      <c r="AX209" s="242">
        <v>0.59299999999999997</v>
      </c>
      <c r="AY209" s="195"/>
      <c r="AZ209" s="195"/>
      <c r="BA209" s="195"/>
      <c r="BB209" s="195"/>
      <c r="BC209" s="195"/>
      <c r="BD209" s="265"/>
      <c r="BE209" s="266" t="s">
        <v>126</v>
      </c>
      <c r="BF209" s="267" t="s">
        <v>126</v>
      </c>
      <c r="BG209" s="267" t="s">
        <v>126</v>
      </c>
      <c r="BH209" s="268" t="s">
        <v>126</v>
      </c>
      <c r="BI209" s="252"/>
      <c r="BJ209" s="195"/>
      <c r="BK209" s="195"/>
      <c r="BL209" s="255">
        <v>0.94</v>
      </c>
      <c r="BM209" s="255">
        <v>0.88</v>
      </c>
      <c r="BN209" s="255">
        <v>0.81</v>
      </c>
      <c r="BO209" s="256">
        <v>0.86</v>
      </c>
    </row>
    <row r="210" spans="1:67" ht="18.75" customHeight="1">
      <c r="A210" s="228" t="s">
        <v>1415</v>
      </c>
      <c r="B210" s="229" t="s">
        <v>1416</v>
      </c>
      <c r="C210" s="229" t="s">
        <v>1417</v>
      </c>
      <c r="D210" s="230" t="s">
        <v>519</v>
      </c>
      <c r="E210" s="231" t="s">
        <v>448</v>
      </c>
      <c r="F210" s="276" t="s">
        <v>487</v>
      </c>
      <c r="G210" s="233" t="s">
        <v>450</v>
      </c>
      <c r="H210" s="259" t="s">
        <v>451</v>
      </c>
      <c r="I210" s="260" t="s">
        <v>451</v>
      </c>
      <c r="J210" s="260">
        <v>45</v>
      </c>
      <c r="K210" s="261">
        <v>199</v>
      </c>
      <c r="L210" s="262">
        <v>2428</v>
      </c>
      <c r="M210" s="238">
        <v>0.93</v>
      </c>
      <c r="N210" s="229">
        <v>137</v>
      </c>
      <c r="O210" s="229">
        <v>31</v>
      </c>
      <c r="P210" s="239">
        <v>5.6000000000000001E-2</v>
      </c>
      <c r="Q210" s="229">
        <v>128</v>
      </c>
      <c r="R210" s="240">
        <v>64500</v>
      </c>
      <c r="S210" s="241" t="s">
        <v>452</v>
      </c>
      <c r="T210" s="242">
        <v>0.93400000000000005</v>
      </c>
      <c r="U210" s="243">
        <v>23581</v>
      </c>
      <c r="V210" s="244">
        <v>0.37</v>
      </c>
      <c r="W210" s="243">
        <v>40919</v>
      </c>
      <c r="X210" s="241" t="s">
        <v>674</v>
      </c>
      <c r="Y210" s="241" t="s">
        <v>490</v>
      </c>
      <c r="Z210" s="263"/>
      <c r="AA210" s="286" t="s">
        <v>456</v>
      </c>
      <c r="AB210" s="241">
        <v>620</v>
      </c>
      <c r="AC210" s="241">
        <v>710</v>
      </c>
      <c r="AD210" s="241">
        <v>610</v>
      </c>
      <c r="AE210" s="241">
        <v>700</v>
      </c>
      <c r="AF210" s="241">
        <v>27</v>
      </c>
      <c r="AG210" s="241">
        <v>32</v>
      </c>
      <c r="AH210" s="241">
        <v>27</v>
      </c>
      <c r="AI210" s="241">
        <v>34</v>
      </c>
      <c r="AJ210" s="241">
        <v>26</v>
      </c>
      <c r="AK210" s="241">
        <v>30</v>
      </c>
      <c r="AL210" s="242">
        <v>0.38400000000000001</v>
      </c>
      <c r="AM210" s="277">
        <v>1061</v>
      </c>
      <c r="AN210" s="242">
        <v>0.159</v>
      </c>
      <c r="AO210" s="242">
        <v>0.17799999999999999</v>
      </c>
      <c r="AP210" s="241" t="s">
        <v>491</v>
      </c>
      <c r="AQ210" s="241" t="s">
        <v>460</v>
      </c>
      <c r="AR210" s="241" t="s">
        <v>471</v>
      </c>
      <c r="AS210" s="247">
        <v>44501</v>
      </c>
      <c r="AT210" s="247">
        <v>44197</v>
      </c>
      <c r="AU210" s="247">
        <v>44197</v>
      </c>
      <c r="AV210" s="247">
        <v>44228</v>
      </c>
      <c r="AW210" s="247">
        <v>44228</v>
      </c>
      <c r="AX210" s="242">
        <v>0.66</v>
      </c>
      <c r="AY210" s="241">
        <v>100</v>
      </c>
      <c r="AZ210" s="195"/>
      <c r="BA210" s="195"/>
      <c r="BB210" s="195"/>
      <c r="BC210" s="195"/>
      <c r="BD210" s="265"/>
      <c r="BE210" s="266" t="s">
        <v>126</v>
      </c>
      <c r="BF210" s="267" t="s">
        <v>126</v>
      </c>
      <c r="BG210" s="267" t="s">
        <v>126</v>
      </c>
      <c r="BH210" s="268" t="s">
        <v>126</v>
      </c>
      <c r="BI210" s="252"/>
      <c r="BJ210" s="195"/>
      <c r="BK210" s="195"/>
      <c r="BL210" s="255">
        <v>0.88</v>
      </c>
      <c r="BM210" s="255">
        <v>0.89</v>
      </c>
      <c r="BN210" s="255">
        <v>0.81</v>
      </c>
      <c r="BO210" s="256">
        <v>0.8</v>
      </c>
    </row>
    <row r="211" spans="1:67" ht="18.75" customHeight="1">
      <c r="A211" s="228" t="s">
        <v>1418</v>
      </c>
      <c r="B211" s="229" t="s">
        <v>1419</v>
      </c>
      <c r="C211" s="229" t="s">
        <v>1420</v>
      </c>
      <c r="D211" s="230" t="s">
        <v>466</v>
      </c>
      <c r="E211" s="231" t="s">
        <v>448</v>
      </c>
      <c r="F211" s="271" t="s">
        <v>477</v>
      </c>
      <c r="G211" s="258"/>
      <c r="H211" s="259">
        <v>27</v>
      </c>
      <c r="I211" s="260" t="s">
        <v>451</v>
      </c>
      <c r="J211" s="260">
        <v>59</v>
      </c>
      <c r="K211" s="261" t="s">
        <v>451</v>
      </c>
      <c r="L211" s="262">
        <v>5541</v>
      </c>
      <c r="M211" s="238">
        <v>0.48</v>
      </c>
      <c r="N211" s="229">
        <v>581</v>
      </c>
      <c r="O211" s="272"/>
      <c r="P211" s="239">
        <v>0.105</v>
      </c>
      <c r="Q211" s="229">
        <v>161</v>
      </c>
      <c r="R211" s="240">
        <v>78400</v>
      </c>
      <c r="S211" s="241" t="s">
        <v>488</v>
      </c>
      <c r="T211" s="242">
        <v>0.27700000000000002</v>
      </c>
      <c r="U211" s="243">
        <v>54985</v>
      </c>
      <c r="V211" s="244">
        <v>0.7</v>
      </c>
      <c r="W211" s="243">
        <v>23415</v>
      </c>
      <c r="X211" s="241" t="s">
        <v>618</v>
      </c>
      <c r="Y211" s="241" t="s">
        <v>490</v>
      </c>
      <c r="Z211" s="263"/>
      <c r="AA211" s="264"/>
      <c r="AB211" s="241">
        <v>700</v>
      </c>
      <c r="AC211" s="241">
        <v>760</v>
      </c>
      <c r="AD211" s="241">
        <v>710</v>
      </c>
      <c r="AE211" s="241">
        <v>780</v>
      </c>
      <c r="AF211" s="241">
        <v>31</v>
      </c>
      <c r="AG211" s="241">
        <v>34</v>
      </c>
      <c r="AH211" s="241">
        <v>32</v>
      </c>
      <c r="AI211" s="241" t="s">
        <v>675</v>
      </c>
      <c r="AJ211" s="241">
        <v>31</v>
      </c>
      <c r="AK211" s="241">
        <v>35</v>
      </c>
      <c r="AL211" s="242">
        <v>0.14799999999999999</v>
      </c>
      <c r="AM211" s="195"/>
      <c r="AN211" s="195"/>
      <c r="AO211" s="195"/>
      <c r="AP211" s="241" t="s">
        <v>492</v>
      </c>
      <c r="AQ211" s="241" t="s">
        <v>460</v>
      </c>
      <c r="AR211" s="241" t="s">
        <v>491</v>
      </c>
      <c r="AS211" s="247">
        <v>44501</v>
      </c>
      <c r="AT211" s="247">
        <v>44197</v>
      </c>
      <c r="AU211" s="195"/>
      <c r="AV211" s="195"/>
      <c r="AW211" s="247">
        <v>44197</v>
      </c>
      <c r="AX211" s="195"/>
      <c r="AY211" s="241">
        <v>100</v>
      </c>
      <c r="AZ211" s="195"/>
      <c r="BA211" s="241">
        <v>7</v>
      </c>
      <c r="BB211" s="195"/>
      <c r="BC211" s="195"/>
      <c r="BD211" s="265"/>
      <c r="BE211" s="273" t="s">
        <v>462</v>
      </c>
      <c r="BF211" s="274" t="s">
        <v>462</v>
      </c>
      <c r="BG211" s="274" t="s">
        <v>462</v>
      </c>
      <c r="BH211" s="275" t="s">
        <v>462</v>
      </c>
      <c r="BI211" s="252"/>
      <c r="BJ211" s="253" t="s">
        <v>166</v>
      </c>
      <c r="BK211" s="254" t="s">
        <v>462</v>
      </c>
      <c r="BL211" s="270"/>
      <c r="BM211" s="255">
        <v>0.97</v>
      </c>
      <c r="BN211" s="270"/>
      <c r="BO211" s="256">
        <v>0.93</v>
      </c>
    </row>
    <row r="212" spans="1:67" ht="18.75" customHeight="1">
      <c r="A212" s="228" t="s">
        <v>1421</v>
      </c>
      <c r="B212" s="229" t="s">
        <v>1422</v>
      </c>
      <c r="C212" s="229" t="s">
        <v>1423</v>
      </c>
      <c r="D212" s="230" t="s">
        <v>1075</v>
      </c>
      <c r="E212" s="231" t="s">
        <v>448</v>
      </c>
      <c r="F212" s="271" t="s">
        <v>477</v>
      </c>
      <c r="G212" s="258"/>
      <c r="H212" s="259">
        <v>44</v>
      </c>
      <c r="I212" s="260" t="s">
        <v>451</v>
      </c>
      <c r="J212" s="260">
        <v>104</v>
      </c>
      <c r="K212" s="261">
        <v>44</v>
      </c>
      <c r="L212" s="262">
        <v>6571</v>
      </c>
      <c r="M212" s="238">
        <v>0.57999999999999996</v>
      </c>
      <c r="N212" s="229">
        <v>274</v>
      </c>
      <c r="O212" s="229">
        <v>55</v>
      </c>
      <c r="P212" s="239">
        <v>4.2000000000000003E-2</v>
      </c>
      <c r="Q212" s="229">
        <v>50</v>
      </c>
      <c r="R212" s="240">
        <v>77500</v>
      </c>
      <c r="S212" s="241" t="s">
        <v>452</v>
      </c>
      <c r="T212" s="242">
        <v>0.182</v>
      </c>
      <c r="U212" s="243">
        <v>36413</v>
      </c>
      <c r="V212" s="244">
        <v>0.47</v>
      </c>
      <c r="W212" s="243">
        <v>41087</v>
      </c>
      <c r="X212" s="241" t="s">
        <v>453</v>
      </c>
      <c r="Y212" s="241" t="s">
        <v>499</v>
      </c>
      <c r="Z212" s="245" t="s">
        <v>1424</v>
      </c>
      <c r="AA212" s="282" t="s">
        <v>456</v>
      </c>
      <c r="AB212" s="241">
        <v>670</v>
      </c>
      <c r="AC212" s="241">
        <v>740</v>
      </c>
      <c r="AD212" s="241">
        <v>660</v>
      </c>
      <c r="AE212" s="241">
        <v>750</v>
      </c>
      <c r="AF212" s="241">
        <v>30</v>
      </c>
      <c r="AG212" s="241">
        <v>33</v>
      </c>
      <c r="AH212" s="241">
        <v>31</v>
      </c>
      <c r="AI212" s="241">
        <v>35</v>
      </c>
      <c r="AJ212" s="241">
        <v>27</v>
      </c>
      <c r="AK212" s="241">
        <v>32</v>
      </c>
      <c r="AL212" s="242">
        <v>0.17</v>
      </c>
      <c r="AM212" s="195"/>
      <c r="AN212" s="195"/>
      <c r="AO212" s="195"/>
      <c r="AP212" s="241" t="s">
        <v>1425</v>
      </c>
      <c r="AQ212" s="241" t="s">
        <v>460</v>
      </c>
      <c r="AR212" s="241" t="s">
        <v>471</v>
      </c>
      <c r="AS212" s="247">
        <v>44501</v>
      </c>
      <c r="AT212" s="247">
        <v>44201</v>
      </c>
      <c r="AU212" s="247">
        <v>44515</v>
      </c>
      <c r="AV212" s="247">
        <v>44501</v>
      </c>
      <c r="AW212" s="247">
        <v>44515</v>
      </c>
      <c r="AX212" s="242">
        <v>0.35899999999999999</v>
      </c>
      <c r="AY212" s="241">
        <v>90</v>
      </c>
      <c r="AZ212" s="241" t="s">
        <v>818</v>
      </c>
      <c r="BA212" s="241">
        <v>6.5</v>
      </c>
      <c r="BB212" s="195"/>
      <c r="BC212" s="241" t="s">
        <v>1426</v>
      </c>
      <c r="BD212" s="248" t="s">
        <v>533</v>
      </c>
      <c r="BE212" s="273" t="s">
        <v>462</v>
      </c>
      <c r="BF212" s="274" t="s">
        <v>462</v>
      </c>
      <c r="BG212" s="274" t="s">
        <v>462</v>
      </c>
      <c r="BH212" s="275" t="s">
        <v>462</v>
      </c>
      <c r="BI212" s="269" t="s">
        <v>166</v>
      </c>
      <c r="BJ212" s="195"/>
      <c r="BK212" s="195"/>
      <c r="BL212" s="255">
        <v>0.92</v>
      </c>
      <c r="BM212" s="255">
        <v>0.93</v>
      </c>
      <c r="BN212" s="255">
        <v>0.8</v>
      </c>
      <c r="BO212" s="256">
        <v>0.83</v>
      </c>
    </row>
    <row r="213" spans="1:67" ht="18.75" customHeight="1">
      <c r="A213" s="228" t="s">
        <v>1427</v>
      </c>
      <c r="B213" s="229" t="s">
        <v>1428</v>
      </c>
      <c r="C213" s="229" t="s">
        <v>1429</v>
      </c>
      <c r="D213" s="230" t="s">
        <v>537</v>
      </c>
      <c r="E213" s="231" t="s">
        <v>448</v>
      </c>
      <c r="F213" s="276" t="s">
        <v>487</v>
      </c>
      <c r="G213" s="258"/>
      <c r="H213" s="259" t="s">
        <v>451</v>
      </c>
      <c r="I213" s="260">
        <v>39</v>
      </c>
      <c r="J213" s="260">
        <v>30</v>
      </c>
      <c r="K213" s="261" t="s">
        <v>451</v>
      </c>
      <c r="L213" s="262">
        <v>2267</v>
      </c>
      <c r="M213" s="238">
        <v>1</v>
      </c>
      <c r="N213" s="229">
        <v>162</v>
      </c>
      <c r="O213" s="229">
        <v>34</v>
      </c>
      <c r="P213" s="239">
        <v>7.0999999999999994E-2</v>
      </c>
      <c r="Q213" s="229">
        <v>83</v>
      </c>
      <c r="R213" s="240">
        <v>76600</v>
      </c>
      <c r="S213" s="241" t="s">
        <v>452</v>
      </c>
      <c r="T213" s="242">
        <v>0.51200000000000001</v>
      </c>
      <c r="U213" s="243">
        <v>49243</v>
      </c>
      <c r="V213" s="244">
        <v>0.64</v>
      </c>
      <c r="W213" s="243">
        <v>27357</v>
      </c>
      <c r="X213" s="241" t="s">
        <v>549</v>
      </c>
      <c r="Y213" s="241" t="s">
        <v>1430</v>
      </c>
      <c r="Z213" s="245" t="s">
        <v>521</v>
      </c>
      <c r="AA213" s="286" t="s">
        <v>456</v>
      </c>
      <c r="AB213" s="241">
        <v>630</v>
      </c>
      <c r="AC213" s="241">
        <v>700</v>
      </c>
      <c r="AD213" s="241">
        <v>640</v>
      </c>
      <c r="AE213" s="241">
        <v>730</v>
      </c>
      <c r="AF213" s="241">
        <v>29</v>
      </c>
      <c r="AG213" s="241">
        <v>32</v>
      </c>
      <c r="AH213" s="241">
        <v>28</v>
      </c>
      <c r="AI213" s="241">
        <v>34</v>
      </c>
      <c r="AJ213" s="241">
        <v>26</v>
      </c>
      <c r="AK213" s="241">
        <v>31</v>
      </c>
      <c r="AL213" s="242">
        <v>0.374</v>
      </c>
      <c r="AM213" s="195"/>
      <c r="AN213" s="195"/>
      <c r="AO213" s="195"/>
      <c r="AP213" s="241" t="s">
        <v>1431</v>
      </c>
      <c r="AQ213" s="241" t="s">
        <v>460</v>
      </c>
      <c r="AR213" s="241" t="s">
        <v>1432</v>
      </c>
      <c r="AS213" s="247">
        <v>44515</v>
      </c>
      <c r="AT213" s="247">
        <v>44211</v>
      </c>
      <c r="AU213" s="195"/>
      <c r="AV213" s="195"/>
      <c r="AW213" s="247">
        <v>44211</v>
      </c>
      <c r="AX213" s="242">
        <v>0.627</v>
      </c>
      <c r="AY213" s="241">
        <v>90</v>
      </c>
      <c r="AZ213" s="195"/>
      <c r="BA213" s="241">
        <v>7</v>
      </c>
      <c r="BB213" s="195"/>
      <c r="BC213" s="195"/>
      <c r="BD213" s="265"/>
      <c r="BE213" s="266" t="s">
        <v>126</v>
      </c>
      <c r="BF213" s="267" t="s">
        <v>126</v>
      </c>
      <c r="BG213" s="267" t="s">
        <v>126</v>
      </c>
      <c r="BH213" s="268" t="s">
        <v>126</v>
      </c>
      <c r="BI213" s="252"/>
      <c r="BJ213" s="195"/>
      <c r="BK213" s="195"/>
      <c r="BL213" s="270"/>
      <c r="BM213" s="255">
        <v>0.92</v>
      </c>
      <c r="BN213" s="270"/>
      <c r="BO213" s="256">
        <v>0.85</v>
      </c>
    </row>
    <row r="214" spans="1:67" ht="18.75" customHeight="1">
      <c r="A214" s="228" t="s">
        <v>1433</v>
      </c>
      <c r="B214" s="229" t="s">
        <v>1434</v>
      </c>
      <c r="C214" s="229" t="s">
        <v>1435</v>
      </c>
      <c r="D214" s="230" t="s">
        <v>514</v>
      </c>
      <c r="E214" s="281" t="s">
        <v>507</v>
      </c>
      <c r="F214" s="271" t="s">
        <v>477</v>
      </c>
      <c r="G214" s="258"/>
      <c r="H214" s="259">
        <v>157</v>
      </c>
      <c r="I214" s="260" t="s">
        <v>451</v>
      </c>
      <c r="J214" s="260" t="s">
        <v>451</v>
      </c>
      <c r="K214" s="261">
        <v>127</v>
      </c>
      <c r="L214" s="262">
        <v>13134</v>
      </c>
      <c r="M214" s="238">
        <v>0.63</v>
      </c>
      <c r="N214" s="229">
        <v>251</v>
      </c>
      <c r="O214" s="229">
        <v>83</v>
      </c>
      <c r="P214" s="239">
        <v>1.9E-2</v>
      </c>
      <c r="Q214" s="229">
        <v>103</v>
      </c>
      <c r="R214" s="240">
        <v>49700</v>
      </c>
      <c r="S214" s="241" t="s">
        <v>497</v>
      </c>
      <c r="T214" s="242">
        <v>0.41</v>
      </c>
      <c r="U214" s="243">
        <v>38240</v>
      </c>
      <c r="V214" s="244">
        <v>0.77</v>
      </c>
      <c r="W214" s="243">
        <v>11460</v>
      </c>
      <c r="X214" s="241" t="s">
        <v>926</v>
      </c>
      <c r="Y214" s="243">
        <v>7500</v>
      </c>
      <c r="Z214" s="245" t="s">
        <v>1436</v>
      </c>
      <c r="AA214" s="246" t="s">
        <v>456</v>
      </c>
      <c r="AB214" s="241">
        <v>440</v>
      </c>
      <c r="AC214" s="241">
        <v>630</v>
      </c>
      <c r="AD214" s="241">
        <v>550</v>
      </c>
      <c r="AE214" s="241">
        <v>740</v>
      </c>
      <c r="AF214" s="241">
        <v>21</v>
      </c>
      <c r="AG214" s="241">
        <v>28</v>
      </c>
      <c r="AH214" s="241">
        <v>22</v>
      </c>
      <c r="AI214" s="241">
        <v>31</v>
      </c>
      <c r="AJ214" s="241">
        <v>19</v>
      </c>
      <c r="AK214" s="241">
        <v>27</v>
      </c>
      <c r="AL214" s="242">
        <v>0.91800000000000004</v>
      </c>
      <c r="AM214" s="241">
        <v>106</v>
      </c>
      <c r="AN214" s="242">
        <v>0.89600000000000002</v>
      </c>
      <c r="AO214" s="242">
        <v>0.35799999999999998</v>
      </c>
      <c r="AP214" s="241" t="s">
        <v>491</v>
      </c>
      <c r="AQ214" s="241" t="s">
        <v>460</v>
      </c>
      <c r="AR214" s="241" t="s">
        <v>472</v>
      </c>
      <c r="AS214" s="195"/>
      <c r="AT214" s="195"/>
      <c r="AU214" s="195"/>
      <c r="AV214" s="247">
        <v>44348</v>
      </c>
      <c r="AW214" s="241" t="s">
        <v>501</v>
      </c>
      <c r="AX214" s="195"/>
      <c r="AY214" s="241">
        <v>77</v>
      </c>
      <c r="AZ214" s="241" t="s">
        <v>757</v>
      </c>
      <c r="BA214" s="241">
        <v>6</v>
      </c>
      <c r="BB214" s="195"/>
      <c r="BC214" s="195"/>
      <c r="BD214" s="265"/>
      <c r="BE214" s="279" t="s">
        <v>166</v>
      </c>
      <c r="BF214" s="278" t="s">
        <v>166</v>
      </c>
      <c r="BG214" s="278" t="s">
        <v>166</v>
      </c>
      <c r="BH214" s="280" t="s">
        <v>166</v>
      </c>
      <c r="BI214" s="252"/>
      <c r="BJ214" s="195"/>
      <c r="BK214" s="195"/>
      <c r="BL214" s="255">
        <v>0.86</v>
      </c>
      <c r="BM214" s="255">
        <v>0.84</v>
      </c>
      <c r="BN214" s="255">
        <v>0.59</v>
      </c>
      <c r="BO214" s="256">
        <v>0.53</v>
      </c>
    </row>
    <row r="215" spans="1:67" ht="18.75" customHeight="1">
      <c r="A215" s="228" t="s">
        <v>1437</v>
      </c>
      <c r="B215" s="229" t="s">
        <v>1438</v>
      </c>
      <c r="C215" s="229" t="s">
        <v>1439</v>
      </c>
      <c r="D215" s="230" t="s">
        <v>506</v>
      </c>
      <c r="E215" s="281" t="s">
        <v>507</v>
      </c>
      <c r="F215" s="271" t="s">
        <v>477</v>
      </c>
      <c r="G215" s="258"/>
      <c r="H215" s="259">
        <v>106</v>
      </c>
      <c r="I215" s="260" t="s">
        <v>451</v>
      </c>
      <c r="J215" s="260">
        <v>55</v>
      </c>
      <c r="K215" s="261">
        <v>21</v>
      </c>
      <c r="L215" s="262">
        <v>35123</v>
      </c>
      <c r="M215" s="238">
        <v>0.78</v>
      </c>
      <c r="N215" s="229">
        <v>2812</v>
      </c>
      <c r="O215" s="229">
        <v>83</v>
      </c>
      <c r="P215" s="239">
        <v>0.08</v>
      </c>
      <c r="Q215" s="229">
        <v>225</v>
      </c>
      <c r="R215" s="240">
        <v>57600</v>
      </c>
      <c r="S215" s="241" t="s">
        <v>497</v>
      </c>
      <c r="T215" s="242">
        <v>0.08</v>
      </c>
      <c r="U215" s="243">
        <v>12508</v>
      </c>
      <c r="V215" s="244">
        <v>0.22</v>
      </c>
      <c r="W215" s="243">
        <v>45092</v>
      </c>
      <c r="X215" s="241" t="s">
        <v>570</v>
      </c>
      <c r="Y215" s="241" t="s">
        <v>1440</v>
      </c>
      <c r="Z215" s="245" t="s">
        <v>1441</v>
      </c>
      <c r="AA215" s="246" t="s">
        <v>456</v>
      </c>
      <c r="AB215" s="241">
        <v>540</v>
      </c>
      <c r="AC215" s="241">
        <v>650</v>
      </c>
      <c r="AD215" s="241">
        <v>560</v>
      </c>
      <c r="AE215" s="241">
        <v>690</v>
      </c>
      <c r="AF215" s="241">
        <v>21</v>
      </c>
      <c r="AG215" s="241">
        <v>28</v>
      </c>
      <c r="AH215" s="241">
        <v>21</v>
      </c>
      <c r="AI215" s="241" t="s">
        <v>523</v>
      </c>
      <c r="AJ215" s="241">
        <v>23</v>
      </c>
      <c r="AK215" s="241">
        <v>30</v>
      </c>
      <c r="AL215" s="242">
        <v>0.83599999999999997</v>
      </c>
      <c r="AM215" s="277">
        <v>2049</v>
      </c>
      <c r="AN215" s="242">
        <v>0.60299999999999998</v>
      </c>
      <c r="AO215" s="242">
        <v>0.218</v>
      </c>
      <c r="AP215" s="241" t="s">
        <v>509</v>
      </c>
      <c r="AQ215" s="241" t="s">
        <v>460</v>
      </c>
      <c r="AR215" s="241" t="s">
        <v>472</v>
      </c>
      <c r="AS215" s="195"/>
      <c r="AT215" s="195"/>
      <c r="AU215" s="195"/>
      <c r="AV215" s="247">
        <v>44317</v>
      </c>
      <c r="AW215" s="247">
        <v>44317</v>
      </c>
      <c r="AX215" s="195"/>
      <c r="AY215" s="241">
        <v>70</v>
      </c>
      <c r="AZ215" s="241" t="s">
        <v>1442</v>
      </c>
      <c r="BA215" s="241">
        <v>6</v>
      </c>
      <c r="BB215" s="195"/>
      <c r="BC215" s="241" t="s">
        <v>1041</v>
      </c>
      <c r="BD215" s="248" t="s">
        <v>1110</v>
      </c>
      <c r="BE215" s="279" t="s">
        <v>166</v>
      </c>
      <c r="BF215" s="278" t="s">
        <v>166</v>
      </c>
      <c r="BG215" s="267" t="s">
        <v>126</v>
      </c>
      <c r="BH215" s="280" t="s">
        <v>166</v>
      </c>
      <c r="BI215" s="269" t="s">
        <v>166</v>
      </c>
      <c r="BJ215" s="253" t="s">
        <v>166</v>
      </c>
      <c r="BK215" s="243">
        <v>3075</v>
      </c>
      <c r="BL215" s="255">
        <v>0.88</v>
      </c>
      <c r="BM215" s="255">
        <v>0.83</v>
      </c>
      <c r="BN215" s="255">
        <v>0.69</v>
      </c>
      <c r="BO215" s="256">
        <v>0.64</v>
      </c>
    </row>
    <row r="216" spans="1:67" ht="18.75" customHeight="1">
      <c r="A216" s="228" t="s">
        <v>1443</v>
      </c>
      <c r="B216" s="229" t="s">
        <v>1444</v>
      </c>
      <c r="C216" s="229" t="s">
        <v>1445</v>
      </c>
      <c r="D216" s="230" t="s">
        <v>958</v>
      </c>
      <c r="E216" s="281" t="s">
        <v>507</v>
      </c>
      <c r="F216" s="271" t="s">
        <v>477</v>
      </c>
      <c r="G216" s="258"/>
      <c r="H216" s="259">
        <v>152</v>
      </c>
      <c r="I216" s="260" t="s">
        <v>451</v>
      </c>
      <c r="J216" s="260">
        <v>87</v>
      </c>
      <c r="K216" s="261">
        <v>44</v>
      </c>
      <c r="L216" s="262">
        <v>23044</v>
      </c>
      <c r="M216" s="238">
        <v>0.84</v>
      </c>
      <c r="N216" s="229">
        <v>669</v>
      </c>
      <c r="O216" s="229">
        <v>79</v>
      </c>
      <c r="P216" s="239">
        <v>2.9000000000000001E-2</v>
      </c>
      <c r="Q216" s="229">
        <v>195</v>
      </c>
      <c r="R216" s="240">
        <v>45000</v>
      </c>
      <c r="S216" s="241" t="s">
        <v>452</v>
      </c>
      <c r="T216" s="242">
        <v>0.29099999999999998</v>
      </c>
      <c r="U216" s="243">
        <v>10211</v>
      </c>
      <c r="V216" s="244">
        <v>0.23</v>
      </c>
      <c r="W216" s="243">
        <v>34789</v>
      </c>
      <c r="X216" s="241" t="s">
        <v>469</v>
      </c>
      <c r="Y216" s="241" t="s">
        <v>490</v>
      </c>
      <c r="Z216" s="263"/>
      <c r="AA216" s="246" t="s">
        <v>456</v>
      </c>
      <c r="AB216" s="241">
        <v>560</v>
      </c>
      <c r="AC216" s="241">
        <v>640</v>
      </c>
      <c r="AD216" s="241">
        <v>550</v>
      </c>
      <c r="AE216" s="241">
        <v>640</v>
      </c>
      <c r="AF216" s="241">
        <v>23</v>
      </c>
      <c r="AG216" s="241">
        <v>29</v>
      </c>
      <c r="AH216" s="241">
        <v>23</v>
      </c>
      <c r="AI216" s="241">
        <v>30</v>
      </c>
      <c r="AJ216" s="241">
        <v>22</v>
      </c>
      <c r="AK216" s="241">
        <v>28</v>
      </c>
      <c r="AL216" s="242">
        <v>0.66</v>
      </c>
      <c r="AM216" s="241">
        <v>537</v>
      </c>
      <c r="AN216" s="242">
        <v>0.26800000000000002</v>
      </c>
      <c r="AO216" s="242">
        <v>0.38200000000000001</v>
      </c>
      <c r="AP216" s="241" t="s">
        <v>491</v>
      </c>
      <c r="AQ216" s="241" t="s">
        <v>460</v>
      </c>
      <c r="AR216" s="241" t="s">
        <v>472</v>
      </c>
      <c r="AS216" s="195"/>
      <c r="AT216" s="195"/>
      <c r="AU216" s="247">
        <v>44501</v>
      </c>
      <c r="AV216" s="247">
        <v>44501</v>
      </c>
      <c r="AW216" s="247">
        <v>44409</v>
      </c>
      <c r="AX216" s="195"/>
      <c r="AY216" s="241">
        <v>79</v>
      </c>
      <c r="AZ216" s="241" t="s">
        <v>1277</v>
      </c>
      <c r="BA216" s="241">
        <v>6.5</v>
      </c>
      <c r="BB216" s="241" t="s">
        <v>166</v>
      </c>
      <c r="BC216" s="241" t="s">
        <v>1446</v>
      </c>
      <c r="BD216" s="248" t="s">
        <v>852</v>
      </c>
      <c r="BE216" s="279" t="s">
        <v>166</v>
      </c>
      <c r="BF216" s="278" t="s">
        <v>166</v>
      </c>
      <c r="BG216" s="278" t="s">
        <v>166</v>
      </c>
      <c r="BH216" s="280" t="s">
        <v>166</v>
      </c>
      <c r="BI216" s="252"/>
      <c r="BJ216" s="253" t="s">
        <v>166</v>
      </c>
      <c r="BK216" s="243">
        <v>5832</v>
      </c>
      <c r="BL216" s="255">
        <v>0.94</v>
      </c>
      <c r="BM216" s="255">
        <v>0.82</v>
      </c>
      <c r="BN216" s="255">
        <v>0.78</v>
      </c>
      <c r="BO216" s="256">
        <v>0.62</v>
      </c>
    </row>
    <row r="217" spans="1:67" ht="18.75" customHeight="1">
      <c r="A217" s="228" t="s">
        <v>1447</v>
      </c>
      <c r="B217" s="229" t="s">
        <v>1448</v>
      </c>
      <c r="C217" s="229" t="s">
        <v>1449</v>
      </c>
      <c r="D217" s="230" t="s">
        <v>630</v>
      </c>
      <c r="E217" s="281" t="s">
        <v>507</v>
      </c>
      <c r="F217" s="271" t="s">
        <v>477</v>
      </c>
      <c r="G217" s="258"/>
      <c r="H217" s="259">
        <v>22</v>
      </c>
      <c r="I217" s="260" t="s">
        <v>451</v>
      </c>
      <c r="J217" s="260">
        <v>3</v>
      </c>
      <c r="K217" s="261">
        <v>2</v>
      </c>
      <c r="L217" s="262">
        <v>30574</v>
      </c>
      <c r="M217" s="238">
        <v>0.73</v>
      </c>
      <c r="N217" s="229">
        <v>3771</v>
      </c>
      <c r="O217" s="272"/>
      <c r="P217" s="239">
        <v>0.123</v>
      </c>
      <c r="Q217" s="272"/>
      <c r="R217" s="240">
        <v>69700</v>
      </c>
      <c r="S217" s="241" t="s">
        <v>515</v>
      </c>
      <c r="T217" s="195"/>
      <c r="U217" s="195"/>
      <c r="V217" s="195"/>
      <c r="W217" s="243">
        <v>69700</v>
      </c>
      <c r="X217" s="195"/>
      <c r="Y217" s="241" t="s">
        <v>490</v>
      </c>
      <c r="Z217" s="263"/>
      <c r="AA217" s="264"/>
      <c r="AB217" s="241">
        <v>650</v>
      </c>
      <c r="AC217" s="241">
        <v>750</v>
      </c>
      <c r="AD217" s="241">
        <v>650</v>
      </c>
      <c r="AE217" s="241">
        <v>780</v>
      </c>
      <c r="AF217" s="241">
        <v>29</v>
      </c>
      <c r="AG217" s="241">
        <v>34</v>
      </c>
      <c r="AH217" s="241">
        <v>28</v>
      </c>
      <c r="AI217" s="241">
        <v>35</v>
      </c>
      <c r="AJ217" s="241">
        <v>27</v>
      </c>
      <c r="AK217" s="241">
        <v>35</v>
      </c>
      <c r="AL217" s="242">
        <v>0.17100000000000001</v>
      </c>
      <c r="AM217" s="195"/>
      <c r="AN217" s="195"/>
      <c r="AO217" s="195"/>
      <c r="AP217" s="241" t="s">
        <v>491</v>
      </c>
      <c r="AQ217" s="241" t="s">
        <v>491</v>
      </c>
      <c r="AR217" s="241" t="s">
        <v>492</v>
      </c>
      <c r="AS217" s="195"/>
      <c r="AT217" s="195"/>
      <c r="AU217" s="195"/>
      <c r="AV217" s="195"/>
      <c r="AW217" s="247">
        <v>44530</v>
      </c>
      <c r="AX217" s="195"/>
      <c r="AY217" s="241">
        <v>80</v>
      </c>
      <c r="AZ217" s="195"/>
      <c r="BA217" s="241">
        <v>6.5</v>
      </c>
      <c r="BB217" s="195"/>
      <c r="BC217" s="195"/>
      <c r="BD217" s="265"/>
      <c r="BE217" s="266" t="s">
        <v>126</v>
      </c>
      <c r="BF217" s="267" t="s">
        <v>126</v>
      </c>
      <c r="BG217" s="267" t="s">
        <v>126</v>
      </c>
      <c r="BH217" s="268" t="s">
        <v>126</v>
      </c>
      <c r="BI217" s="252"/>
      <c r="BJ217" s="195"/>
      <c r="BK217" s="195"/>
      <c r="BL217" s="270"/>
      <c r="BM217" s="255">
        <v>0.97</v>
      </c>
      <c r="BN217" s="270"/>
      <c r="BO217" s="256">
        <v>0.91</v>
      </c>
    </row>
    <row r="218" spans="1:67" ht="18.75" customHeight="1">
      <c r="A218" s="228" t="s">
        <v>1450</v>
      </c>
      <c r="B218" s="229" t="s">
        <v>1451</v>
      </c>
      <c r="C218" s="229" t="s">
        <v>1452</v>
      </c>
      <c r="D218" s="230" t="s">
        <v>630</v>
      </c>
      <c r="E218" s="281" t="s">
        <v>507</v>
      </c>
      <c r="F218" s="271" t="s">
        <v>477</v>
      </c>
      <c r="G218" s="258"/>
      <c r="H218" s="259">
        <v>38</v>
      </c>
      <c r="I218" s="260" t="s">
        <v>451</v>
      </c>
      <c r="J218" s="260">
        <v>32</v>
      </c>
      <c r="K218" s="261" t="s">
        <v>451</v>
      </c>
      <c r="L218" s="262">
        <v>30145</v>
      </c>
      <c r="M218" s="238">
        <v>0.81</v>
      </c>
      <c r="N218" s="229">
        <v>4713</v>
      </c>
      <c r="O218" s="272"/>
      <c r="P218" s="239">
        <v>0.156</v>
      </c>
      <c r="Q218" s="229">
        <v>168</v>
      </c>
      <c r="R218" s="240">
        <v>68600</v>
      </c>
      <c r="S218" s="241" t="s">
        <v>452</v>
      </c>
      <c r="T218" s="242">
        <v>3.5999999999999997E-2</v>
      </c>
      <c r="U218" s="243">
        <v>10362</v>
      </c>
      <c r="V218" s="244">
        <v>0.15</v>
      </c>
      <c r="W218" s="243">
        <v>58238</v>
      </c>
      <c r="X218" s="241" t="s">
        <v>544</v>
      </c>
      <c r="Y218" s="243">
        <v>7500</v>
      </c>
      <c r="Z218" s="245" t="s">
        <v>1453</v>
      </c>
      <c r="AA218" s="246" t="s">
        <v>456</v>
      </c>
      <c r="AB218" s="241">
        <v>550</v>
      </c>
      <c r="AC218" s="241">
        <v>650</v>
      </c>
      <c r="AD218" s="241">
        <v>570</v>
      </c>
      <c r="AE218" s="241">
        <v>710</v>
      </c>
      <c r="AF218" s="241">
        <v>25</v>
      </c>
      <c r="AG218" s="241">
        <v>31</v>
      </c>
      <c r="AH218" s="241">
        <v>22</v>
      </c>
      <c r="AI218" s="241" t="s">
        <v>523</v>
      </c>
      <c r="AJ218" s="241">
        <v>24</v>
      </c>
      <c r="AK218" s="241" t="s">
        <v>522</v>
      </c>
      <c r="AL218" s="242">
        <v>0.435</v>
      </c>
      <c r="AM218" s="195"/>
      <c r="AN218" s="195"/>
      <c r="AO218" s="195"/>
      <c r="AP218" s="241" t="s">
        <v>491</v>
      </c>
      <c r="AQ218" s="241" t="s">
        <v>491</v>
      </c>
      <c r="AR218" s="241" t="s">
        <v>471</v>
      </c>
      <c r="AS218" s="195"/>
      <c r="AT218" s="195"/>
      <c r="AU218" s="195"/>
      <c r="AV218" s="195"/>
      <c r="AW218" s="247">
        <v>44530</v>
      </c>
      <c r="AX218" s="195"/>
      <c r="AY218" s="241">
        <v>80</v>
      </c>
      <c r="AZ218" s="195"/>
      <c r="BA218" s="195"/>
      <c r="BB218" s="195"/>
      <c r="BC218" s="241" t="s">
        <v>1454</v>
      </c>
      <c r="BD218" s="265"/>
      <c r="BE218" s="266" t="s">
        <v>126</v>
      </c>
      <c r="BF218" s="267" t="s">
        <v>126</v>
      </c>
      <c r="BG218" s="267" t="s">
        <v>126</v>
      </c>
      <c r="BH218" s="280" t="s">
        <v>166</v>
      </c>
      <c r="BI218" s="269" t="s">
        <v>166</v>
      </c>
      <c r="BJ218" s="253" t="s">
        <v>166</v>
      </c>
      <c r="BK218" s="254" t="s">
        <v>462</v>
      </c>
      <c r="BL218" s="270"/>
      <c r="BM218" s="255">
        <v>0.93</v>
      </c>
      <c r="BN218" s="270"/>
      <c r="BO218" s="256">
        <v>0.85</v>
      </c>
    </row>
    <row r="219" spans="1:67" ht="18.75" customHeight="1">
      <c r="A219" s="228" t="s">
        <v>1455</v>
      </c>
      <c r="B219" s="229" t="s">
        <v>1456</v>
      </c>
      <c r="C219" s="229" t="s">
        <v>1457</v>
      </c>
      <c r="D219" s="230" t="s">
        <v>630</v>
      </c>
      <c r="E219" s="281" t="s">
        <v>507</v>
      </c>
      <c r="F219" s="271" t="s">
        <v>477</v>
      </c>
      <c r="G219" s="258"/>
      <c r="H219" s="259">
        <v>33</v>
      </c>
      <c r="I219" s="260" t="s">
        <v>451</v>
      </c>
      <c r="J219" s="260">
        <v>43</v>
      </c>
      <c r="K219" s="261">
        <v>35</v>
      </c>
      <c r="L219" s="262">
        <v>29307</v>
      </c>
      <c r="M219" s="238">
        <v>0.83</v>
      </c>
      <c r="N219" s="229">
        <v>4906</v>
      </c>
      <c r="O219" s="272"/>
      <c r="P219" s="239">
        <v>0.16700000000000001</v>
      </c>
      <c r="Q219" s="229">
        <v>27</v>
      </c>
      <c r="R219" s="240">
        <v>66600</v>
      </c>
      <c r="S219" s="241" t="s">
        <v>452</v>
      </c>
      <c r="T219" s="242">
        <v>6.0000000000000001E-3</v>
      </c>
      <c r="U219" s="243">
        <v>18504</v>
      </c>
      <c r="V219" s="244">
        <v>0.28000000000000003</v>
      </c>
      <c r="W219" s="243">
        <v>48096</v>
      </c>
      <c r="X219" s="241" t="s">
        <v>654</v>
      </c>
      <c r="Y219" s="241" t="s">
        <v>490</v>
      </c>
      <c r="Z219" s="245" t="s">
        <v>1458</v>
      </c>
      <c r="AA219" s="246" t="s">
        <v>456</v>
      </c>
      <c r="AB219" s="241">
        <v>580</v>
      </c>
      <c r="AC219" s="241">
        <v>680</v>
      </c>
      <c r="AD219" s="241">
        <v>590</v>
      </c>
      <c r="AE219" s="241">
        <v>730</v>
      </c>
      <c r="AF219" s="195"/>
      <c r="AG219" s="195"/>
      <c r="AH219" s="241">
        <v>23</v>
      </c>
      <c r="AI219" s="241" t="s">
        <v>522</v>
      </c>
      <c r="AJ219" s="241">
        <v>25</v>
      </c>
      <c r="AK219" s="241">
        <v>32</v>
      </c>
      <c r="AL219" s="242">
        <v>0.36499999999999999</v>
      </c>
      <c r="AM219" s="195"/>
      <c r="AN219" s="195"/>
      <c r="AO219" s="195"/>
      <c r="AP219" s="241" t="s">
        <v>491</v>
      </c>
      <c r="AQ219" s="241" t="s">
        <v>491</v>
      </c>
      <c r="AR219" s="241" t="s">
        <v>471</v>
      </c>
      <c r="AS219" s="195"/>
      <c r="AT219" s="195"/>
      <c r="AU219" s="195"/>
      <c r="AV219" s="247">
        <v>44530</v>
      </c>
      <c r="AW219" s="247">
        <v>44530</v>
      </c>
      <c r="AX219" s="195"/>
      <c r="AY219" s="241">
        <v>80</v>
      </c>
      <c r="AZ219" s="195"/>
      <c r="BA219" s="241">
        <v>6.5</v>
      </c>
      <c r="BB219" s="195"/>
      <c r="BC219" s="241" t="s">
        <v>1454</v>
      </c>
      <c r="BD219" s="248" t="s">
        <v>1459</v>
      </c>
      <c r="BE219" s="266" t="s">
        <v>126</v>
      </c>
      <c r="BF219" s="267" t="s">
        <v>126</v>
      </c>
      <c r="BG219" s="267" t="s">
        <v>126</v>
      </c>
      <c r="BH219" s="268" t="s">
        <v>126</v>
      </c>
      <c r="BI219" s="269" t="s">
        <v>166</v>
      </c>
      <c r="BJ219" s="195"/>
      <c r="BK219" s="195"/>
      <c r="BL219" s="255">
        <v>0.95</v>
      </c>
      <c r="BM219" s="255">
        <v>0.94</v>
      </c>
      <c r="BN219" s="255">
        <v>0.77</v>
      </c>
      <c r="BO219" s="256">
        <v>0.85</v>
      </c>
    </row>
    <row r="220" spans="1:67" ht="18.75" customHeight="1">
      <c r="A220" s="228" t="s">
        <v>1460</v>
      </c>
      <c r="B220" s="229" t="s">
        <v>1461</v>
      </c>
      <c r="C220" s="229" t="s">
        <v>653</v>
      </c>
      <c r="D220" s="230" t="s">
        <v>630</v>
      </c>
      <c r="E220" s="281" t="s">
        <v>507</v>
      </c>
      <c r="F220" s="271" t="s">
        <v>477</v>
      </c>
      <c r="G220" s="258"/>
      <c r="H220" s="259">
        <v>19</v>
      </c>
      <c r="I220" s="260" t="s">
        <v>451</v>
      </c>
      <c r="J220" s="260">
        <v>18</v>
      </c>
      <c r="K220" s="261" t="s">
        <v>451</v>
      </c>
      <c r="L220" s="262">
        <v>31002</v>
      </c>
      <c r="M220" s="238">
        <v>0.68</v>
      </c>
      <c r="N220" s="229">
        <v>3637</v>
      </c>
      <c r="O220" s="229">
        <v>85</v>
      </c>
      <c r="P220" s="239">
        <v>0.11700000000000001</v>
      </c>
      <c r="Q220" s="229">
        <v>105</v>
      </c>
      <c r="R220" s="240">
        <v>66700</v>
      </c>
      <c r="S220" s="241" t="s">
        <v>488</v>
      </c>
      <c r="T220" s="242">
        <v>2.9000000000000001E-2</v>
      </c>
      <c r="U220" s="243">
        <v>27447</v>
      </c>
      <c r="V220" s="244">
        <v>0.41</v>
      </c>
      <c r="W220" s="243">
        <v>39253</v>
      </c>
      <c r="X220" s="241" t="s">
        <v>798</v>
      </c>
      <c r="Y220" s="241" t="s">
        <v>490</v>
      </c>
      <c r="Z220" s="263"/>
      <c r="AA220" s="290" t="s">
        <v>456</v>
      </c>
      <c r="AB220" s="241">
        <v>630</v>
      </c>
      <c r="AC220" s="241">
        <v>740</v>
      </c>
      <c r="AD220" s="241">
        <v>610</v>
      </c>
      <c r="AE220" s="241">
        <v>760</v>
      </c>
      <c r="AF220" s="241">
        <v>27</v>
      </c>
      <c r="AG220" s="241">
        <v>33</v>
      </c>
      <c r="AH220" s="241">
        <v>27</v>
      </c>
      <c r="AI220" s="241">
        <v>35</v>
      </c>
      <c r="AJ220" s="241">
        <v>26</v>
      </c>
      <c r="AK220" s="241">
        <v>34</v>
      </c>
      <c r="AL220" s="242">
        <v>0.14000000000000001</v>
      </c>
      <c r="AM220" s="277">
        <v>17715</v>
      </c>
      <c r="AN220" s="242">
        <v>0.13</v>
      </c>
      <c r="AO220" s="242">
        <v>0.27900000000000003</v>
      </c>
      <c r="AP220" s="241" t="s">
        <v>491</v>
      </c>
      <c r="AQ220" s="241" t="s">
        <v>491</v>
      </c>
      <c r="AR220" s="241" t="s">
        <v>471</v>
      </c>
      <c r="AS220" s="195"/>
      <c r="AT220" s="195"/>
      <c r="AU220" s="195"/>
      <c r="AV220" s="195"/>
      <c r="AW220" s="247">
        <v>44530</v>
      </c>
      <c r="AX220" s="195"/>
      <c r="AY220" s="241" t="s">
        <v>462</v>
      </c>
      <c r="AZ220" s="241" t="s">
        <v>1462</v>
      </c>
      <c r="BA220" s="241">
        <v>7</v>
      </c>
      <c r="BB220" s="195"/>
      <c r="BC220" s="195"/>
      <c r="BD220" s="265"/>
      <c r="BE220" s="266" t="s">
        <v>126</v>
      </c>
      <c r="BF220" s="267" t="s">
        <v>126</v>
      </c>
      <c r="BG220" s="267" t="s">
        <v>126</v>
      </c>
      <c r="BH220" s="268" t="s">
        <v>126</v>
      </c>
      <c r="BI220" s="252"/>
      <c r="BJ220" s="195"/>
      <c r="BK220" s="195"/>
      <c r="BL220" s="255">
        <v>0.96</v>
      </c>
      <c r="BM220" s="255">
        <v>0.97</v>
      </c>
      <c r="BN220" s="255">
        <v>0.88</v>
      </c>
      <c r="BO220" s="256">
        <v>0.91</v>
      </c>
    </row>
    <row r="221" spans="1:67" ht="18.75" customHeight="1">
      <c r="A221" s="228" t="s">
        <v>1463</v>
      </c>
      <c r="B221" s="229" t="s">
        <v>1464</v>
      </c>
      <c r="C221" s="229" t="s">
        <v>1465</v>
      </c>
      <c r="D221" s="230" t="s">
        <v>630</v>
      </c>
      <c r="E221" s="281" t="s">
        <v>507</v>
      </c>
      <c r="F221" s="271" t="s">
        <v>477</v>
      </c>
      <c r="G221" s="258"/>
      <c r="H221" s="259">
        <v>136</v>
      </c>
      <c r="I221" s="260" t="s">
        <v>451</v>
      </c>
      <c r="J221" s="260">
        <v>167</v>
      </c>
      <c r="K221" s="261" t="s">
        <v>451</v>
      </c>
      <c r="L221" s="262">
        <v>6237</v>
      </c>
      <c r="M221" s="238">
        <v>0.78</v>
      </c>
      <c r="N221" s="229">
        <v>545</v>
      </c>
      <c r="O221" s="272"/>
      <c r="P221" s="239">
        <v>8.6999999999999994E-2</v>
      </c>
      <c r="Q221" s="229">
        <v>12</v>
      </c>
      <c r="R221" s="240">
        <v>68400</v>
      </c>
      <c r="S221" s="241" t="s">
        <v>497</v>
      </c>
      <c r="T221" s="242">
        <v>2.1999999999999999E-2</v>
      </c>
      <c r="U221" s="243">
        <v>5000</v>
      </c>
      <c r="V221" s="244">
        <v>7.0000000000000007E-2</v>
      </c>
      <c r="W221" s="243">
        <v>63400</v>
      </c>
      <c r="X221" s="241" t="s">
        <v>1466</v>
      </c>
      <c r="Y221" s="241" t="s">
        <v>490</v>
      </c>
      <c r="Z221" s="263"/>
      <c r="AA221" s="246" t="s">
        <v>456</v>
      </c>
      <c r="AB221" s="241">
        <v>460</v>
      </c>
      <c r="AC221" s="241">
        <v>550</v>
      </c>
      <c r="AD221" s="241">
        <v>450</v>
      </c>
      <c r="AE221" s="241">
        <v>570</v>
      </c>
      <c r="AF221" s="241">
        <v>18</v>
      </c>
      <c r="AG221" s="241">
        <v>23</v>
      </c>
      <c r="AH221" s="241">
        <v>16</v>
      </c>
      <c r="AI221" s="241" t="s">
        <v>470</v>
      </c>
      <c r="AJ221" s="241">
        <v>16</v>
      </c>
      <c r="AK221" s="241" t="s">
        <v>784</v>
      </c>
      <c r="AL221" s="242">
        <v>0.69199999999999995</v>
      </c>
      <c r="AM221" s="195"/>
      <c r="AN221" s="195"/>
      <c r="AO221" s="195"/>
      <c r="AP221" s="241" t="s">
        <v>491</v>
      </c>
      <c r="AQ221" s="241" t="s">
        <v>460</v>
      </c>
      <c r="AR221" s="241" t="s">
        <v>471</v>
      </c>
      <c r="AS221" s="195"/>
      <c r="AT221" s="195"/>
      <c r="AU221" s="195"/>
      <c r="AV221" s="195"/>
      <c r="AW221" s="247">
        <v>44530</v>
      </c>
      <c r="AX221" s="195"/>
      <c r="AY221" s="241">
        <v>80</v>
      </c>
      <c r="AZ221" s="195"/>
      <c r="BA221" s="241">
        <v>6.5</v>
      </c>
      <c r="BB221" s="195"/>
      <c r="BC221" s="195"/>
      <c r="BD221" s="265"/>
      <c r="BE221" s="266" t="s">
        <v>126</v>
      </c>
      <c r="BF221" s="267" t="s">
        <v>126</v>
      </c>
      <c r="BG221" s="267" t="s">
        <v>126</v>
      </c>
      <c r="BH221" s="268" t="s">
        <v>126</v>
      </c>
      <c r="BI221" s="252"/>
      <c r="BJ221" s="195"/>
      <c r="BK221" s="195"/>
      <c r="BL221" s="255">
        <v>0.82</v>
      </c>
      <c r="BM221" s="255">
        <v>0.84</v>
      </c>
      <c r="BN221" s="255">
        <v>0.63</v>
      </c>
      <c r="BO221" s="256">
        <v>0.66</v>
      </c>
    </row>
    <row r="222" spans="1:67" ht="18.75" customHeight="1">
      <c r="A222" s="228" t="s">
        <v>1467</v>
      </c>
      <c r="B222" s="229" t="s">
        <v>1468</v>
      </c>
      <c r="C222" s="229" t="s">
        <v>1469</v>
      </c>
      <c r="D222" s="230" t="s">
        <v>630</v>
      </c>
      <c r="E222" s="281" t="s">
        <v>507</v>
      </c>
      <c r="F222" s="271" t="s">
        <v>477</v>
      </c>
      <c r="G222" s="258"/>
      <c r="H222" s="259">
        <v>85</v>
      </c>
      <c r="I222" s="260" t="s">
        <v>451</v>
      </c>
      <c r="J222" s="260">
        <v>87</v>
      </c>
      <c r="K222" s="261">
        <v>87</v>
      </c>
      <c r="L222" s="262">
        <v>20069</v>
      </c>
      <c r="M222" s="238">
        <v>0.86</v>
      </c>
      <c r="N222" s="229">
        <v>580</v>
      </c>
      <c r="O222" s="229">
        <v>56</v>
      </c>
      <c r="P222" s="239">
        <v>2.9000000000000001E-2</v>
      </c>
      <c r="Q222" s="229">
        <v>209</v>
      </c>
      <c r="R222" s="240">
        <v>67500</v>
      </c>
      <c r="S222" s="241" t="s">
        <v>452</v>
      </c>
      <c r="T222" s="242">
        <v>0.36</v>
      </c>
      <c r="U222" s="243">
        <v>17280</v>
      </c>
      <c r="V222" s="244">
        <v>0.26</v>
      </c>
      <c r="W222" s="243">
        <v>50220</v>
      </c>
      <c r="X222" s="241" t="s">
        <v>538</v>
      </c>
      <c r="Y222" s="241" t="s">
        <v>490</v>
      </c>
      <c r="Z222" s="263"/>
      <c r="AA222" s="246" t="s">
        <v>456</v>
      </c>
      <c r="AB222" s="241">
        <v>550</v>
      </c>
      <c r="AC222" s="241">
        <v>640</v>
      </c>
      <c r="AD222" s="241">
        <v>540</v>
      </c>
      <c r="AE222" s="241">
        <v>660</v>
      </c>
      <c r="AF222" s="241">
        <v>23</v>
      </c>
      <c r="AG222" s="241">
        <v>29</v>
      </c>
      <c r="AH222" s="241">
        <v>22</v>
      </c>
      <c r="AI222" s="241">
        <v>29</v>
      </c>
      <c r="AJ222" s="241">
        <v>22</v>
      </c>
      <c r="AK222" s="241">
        <v>28</v>
      </c>
      <c r="AL222" s="242">
        <v>0.57199999999999995</v>
      </c>
      <c r="AM222" s="277">
        <v>3645</v>
      </c>
      <c r="AN222" s="242">
        <v>0.55300000000000005</v>
      </c>
      <c r="AO222" s="242">
        <v>6.5000000000000002E-2</v>
      </c>
      <c r="AP222" s="241" t="s">
        <v>491</v>
      </c>
      <c r="AQ222" s="241" t="s">
        <v>491</v>
      </c>
      <c r="AR222" s="241" t="s">
        <v>471</v>
      </c>
      <c r="AS222" s="195"/>
      <c r="AT222" s="195"/>
      <c r="AU222" s="195"/>
      <c r="AV222" s="195"/>
      <c r="AW222" s="247">
        <v>44530</v>
      </c>
      <c r="AX222" s="195"/>
      <c r="AY222" s="241">
        <v>80</v>
      </c>
      <c r="AZ222" s="241" t="s">
        <v>868</v>
      </c>
      <c r="BA222" s="241">
        <v>6.5</v>
      </c>
      <c r="BB222" s="195"/>
      <c r="BC222" s="241" t="s">
        <v>1470</v>
      </c>
      <c r="BD222" s="248" t="s">
        <v>1471</v>
      </c>
      <c r="BE222" s="266" t="s">
        <v>126</v>
      </c>
      <c r="BF222" s="267" t="s">
        <v>126</v>
      </c>
      <c r="BG222" s="267" t="s">
        <v>126</v>
      </c>
      <c r="BH222" s="268" t="s">
        <v>126</v>
      </c>
      <c r="BI222" s="269" t="s">
        <v>166</v>
      </c>
      <c r="BJ222" s="253" t="s">
        <v>166</v>
      </c>
      <c r="BK222" s="254" t="s">
        <v>462</v>
      </c>
      <c r="BL222" s="255">
        <v>0.89</v>
      </c>
      <c r="BM222" s="255">
        <v>0.89</v>
      </c>
      <c r="BN222" s="255">
        <v>0.59</v>
      </c>
      <c r="BO222" s="256">
        <v>0.75</v>
      </c>
    </row>
    <row r="223" spans="1:67" ht="18.75" customHeight="1">
      <c r="A223" s="228" t="s">
        <v>1472</v>
      </c>
      <c r="B223" s="229" t="s">
        <v>1473</v>
      </c>
      <c r="C223" s="229" t="s">
        <v>1474</v>
      </c>
      <c r="D223" s="230" t="s">
        <v>630</v>
      </c>
      <c r="E223" s="281" t="s">
        <v>507</v>
      </c>
      <c r="F223" s="271" t="s">
        <v>477</v>
      </c>
      <c r="G223" s="258"/>
      <c r="H223" s="259">
        <v>41</v>
      </c>
      <c r="I223" s="260" t="s">
        <v>451</v>
      </c>
      <c r="J223" s="260">
        <v>18</v>
      </c>
      <c r="K223" s="261">
        <v>44</v>
      </c>
      <c r="L223" s="262">
        <v>28587</v>
      </c>
      <c r="M223" s="238">
        <v>0.8</v>
      </c>
      <c r="N223" s="229">
        <v>5588</v>
      </c>
      <c r="O223" s="229">
        <v>80</v>
      </c>
      <c r="P223" s="239">
        <v>0.19500000000000001</v>
      </c>
      <c r="Q223" s="229">
        <v>21</v>
      </c>
      <c r="R223" s="240">
        <v>65100</v>
      </c>
      <c r="S223" s="241" t="s">
        <v>452</v>
      </c>
      <c r="T223" s="242">
        <v>4.0000000000000001E-3</v>
      </c>
      <c r="U223" s="243">
        <v>4088</v>
      </c>
      <c r="V223" s="244">
        <v>0.06</v>
      </c>
      <c r="W223" s="243">
        <v>61012</v>
      </c>
      <c r="X223" s="241" t="s">
        <v>1466</v>
      </c>
      <c r="Y223" s="241" t="s">
        <v>490</v>
      </c>
      <c r="Z223" s="263"/>
      <c r="AA223" s="286" t="s">
        <v>456</v>
      </c>
      <c r="AB223" s="241">
        <v>550</v>
      </c>
      <c r="AC223" s="241">
        <v>660</v>
      </c>
      <c r="AD223" s="241">
        <v>590</v>
      </c>
      <c r="AE223" s="241">
        <v>720</v>
      </c>
      <c r="AF223" s="241">
        <v>26</v>
      </c>
      <c r="AG223" s="241">
        <v>32</v>
      </c>
      <c r="AH223" s="241">
        <v>22</v>
      </c>
      <c r="AI223" s="241" t="s">
        <v>523</v>
      </c>
      <c r="AJ223" s="241">
        <v>25</v>
      </c>
      <c r="AK223" s="241">
        <v>32</v>
      </c>
      <c r="AL223" s="242">
        <v>0.34200000000000003</v>
      </c>
      <c r="AM223" s="277">
        <v>17991</v>
      </c>
      <c r="AN223" s="242">
        <v>0.32900000000000001</v>
      </c>
      <c r="AO223" s="242">
        <v>0.17799999999999999</v>
      </c>
      <c r="AP223" s="241" t="s">
        <v>491</v>
      </c>
      <c r="AQ223" s="241" t="s">
        <v>491</v>
      </c>
      <c r="AR223" s="241" t="s">
        <v>492</v>
      </c>
      <c r="AS223" s="195"/>
      <c r="AT223" s="195"/>
      <c r="AU223" s="195"/>
      <c r="AV223" s="195"/>
      <c r="AW223" s="247">
        <v>44530</v>
      </c>
      <c r="AX223" s="195"/>
      <c r="AY223" s="241">
        <v>80</v>
      </c>
      <c r="AZ223" s="195"/>
      <c r="BA223" s="241">
        <v>6.5</v>
      </c>
      <c r="BB223" s="195"/>
      <c r="BC223" s="195"/>
      <c r="BD223" s="265"/>
      <c r="BE223" s="266" t="s">
        <v>126</v>
      </c>
      <c r="BF223" s="278" t="s">
        <v>166</v>
      </c>
      <c r="BG223" s="278" t="s">
        <v>166</v>
      </c>
      <c r="BH223" s="280" t="s">
        <v>166</v>
      </c>
      <c r="BI223" s="252"/>
      <c r="BJ223" s="195"/>
      <c r="BK223" s="195"/>
      <c r="BL223" s="255">
        <v>0.94</v>
      </c>
      <c r="BM223" s="255">
        <v>0.94</v>
      </c>
      <c r="BN223" s="255">
        <v>0.77</v>
      </c>
      <c r="BO223" s="256">
        <v>0.84</v>
      </c>
    </row>
    <row r="224" spans="1:67" ht="18.75" customHeight="1">
      <c r="A224" s="228" t="s">
        <v>1475</v>
      </c>
      <c r="B224" s="229" t="s">
        <v>1476</v>
      </c>
      <c r="C224" s="229" t="s">
        <v>1477</v>
      </c>
      <c r="D224" s="230" t="s">
        <v>630</v>
      </c>
      <c r="E224" s="281" t="s">
        <v>507</v>
      </c>
      <c r="F224" s="271" t="s">
        <v>477</v>
      </c>
      <c r="G224" s="258"/>
      <c r="H224" s="259">
        <v>30</v>
      </c>
      <c r="I224" s="260" t="s">
        <v>451</v>
      </c>
      <c r="J224" s="260">
        <v>32</v>
      </c>
      <c r="K224" s="261" t="s">
        <v>451</v>
      </c>
      <c r="L224" s="262">
        <v>22186</v>
      </c>
      <c r="M224" s="238">
        <v>0.89</v>
      </c>
      <c r="N224" s="229">
        <v>2185</v>
      </c>
      <c r="O224" s="272"/>
      <c r="P224" s="239">
        <v>9.8000000000000004E-2</v>
      </c>
      <c r="Q224" s="229">
        <v>46</v>
      </c>
      <c r="R224" s="240">
        <v>67600</v>
      </c>
      <c r="S224" s="241" t="s">
        <v>452</v>
      </c>
      <c r="T224" s="242">
        <v>2.1000000000000001E-2</v>
      </c>
      <c r="U224" s="243">
        <v>30297</v>
      </c>
      <c r="V224" s="244">
        <v>0.45</v>
      </c>
      <c r="W224" s="243">
        <v>37303</v>
      </c>
      <c r="X224" s="241" t="s">
        <v>1002</v>
      </c>
      <c r="Y224" s="241" t="s">
        <v>490</v>
      </c>
      <c r="Z224" s="263"/>
      <c r="AA224" s="246" t="s">
        <v>456</v>
      </c>
      <c r="AB224" s="241">
        <v>620</v>
      </c>
      <c r="AC224" s="241">
        <v>710</v>
      </c>
      <c r="AD224" s="241">
        <v>620</v>
      </c>
      <c r="AE224" s="241">
        <v>760</v>
      </c>
      <c r="AF224" s="241">
        <v>26</v>
      </c>
      <c r="AG224" s="241">
        <v>32</v>
      </c>
      <c r="AH224" s="241">
        <v>25</v>
      </c>
      <c r="AI224" s="241">
        <v>34</v>
      </c>
      <c r="AJ224" s="241">
        <v>25</v>
      </c>
      <c r="AK224" s="241">
        <v>32</v>
      </c>
      <c r="AL224" s="242">
        <v>0.32700000000000001</v>
      </c>
      <c r="AM224" s="195"/>
      <c r="AN224" s="195"/>
      <c r="AO224" s="195"/>
      <c r="AP224" s="241" t="s">
        <v>491</v>
      </c>
      <c r="AQ224" s="241" t="s">
        <v>491</v>
      </c>
      <c r="AR224" s="241" t="s">
        <v>948</v>
      </c>
      <c r="AS224" s="195"/>
      <c r="AT224" s="195"/>
      <c r="AU224" s="195"/>
      <c r="AV224" s="195"/>
      <c r="AW224" s="247">
        <v>44530</v>
      </c>
      <c r="AX224" s="195"/>
      <c r="AY224" s="241">
        <v>80</v>
      </c>
      <c r="AZ224" s="195"/>
      <c r="BA224" s="241">
        <v>6.5</v>
      </c>
      <c r="BB224" s="195"/>
      <c r="BC224" s="195"/>
      <c r="BD224" s="265"/>
      <c r="BE224" s="273" t="s">
        <v>462</v>
      </c>
      <c r="BF224" s="274" t="s">
        <v>462</v>
      </c>
      <c r="BG224" s="274" t="s">
        <v>462</v>
      </c>
      <c r="BH224" s="275" t="s">
        <v>462</v>
      </c>
      <c r="BI224" s="252"/>
      <c r="BJ224" s="195"/>
      <c r="BK224" s="195"/>
      <c r="BL224" s="270"/>
      <c r="BM224" s="255">
        <v>0.92</v>
      </c>
      <c r="BN224" s="270"/>
      <c r="BO224" s="256">
        <v>0.87</v>
      </c>
    </row>
    <row r="225" spans="1:67" ht="18.75" customHeight="1">
      <c r="A225" s="228" t="s">
        <v>1478</v>
      </c>
      <c r="B225" s="229" t="s">
        <v>1479</v>
      </c>
      <c r="C225" s="229" t="s">
        <v>1480</v>
      </c>
      <c r="D225" s="230" t="s">
        <v>630</v>
      </c>
      <c r="E225" s="281" t="s">
        <v>507</v>
      </c>
      <c r="F225" s="271" t="s">
        <v>477</v>
      </c>
      <c r="G225" s="258"/>
      <c r="H225" s="259">
        <v>70</v>
      </c>
      <c r="I225" s="260" t="s">
        <v>451</v>
      </c>
      <c r="J225" s="260">
        <v>104</v>
      </c>
      <c r="K225" s="261" t="s">
        <v>451</v>
      </c>
      <c r="L225" s="262">
        <v>17577</v>
      </c>
      <c r="M225" s="238">
        <v>0.9</v>
      </c>
      <c r="N225" s="229">
        <v>1090</v>
      </c>
      <c r="O225" s="229">
        <v>55</v>
      </c>
      <c r="P225" s="239">
        <v>6.2E-2</v>
      </c>
      <c r="Q225" s="229">
        <v>816</v>
      </c>
      <c r="R225" s="240">
        <v>68100</v>
      </c>
      <c r="S225" s="241" t="s">
        <v>452</v>
      </c>
      <c r="T225" s="242">
        <v>0.749</v>
      </c>
      <c r="U225" s="243">
        <v>4624</v>
      </c>
      <c r="V225" s="244">
        <v>7.0000000000000007E-2</v>
      </c>
      <c r="W225" s="243">
        <v>63476</v>
      </c>
      <c r="X225" s="241" t="s">
        <v>850</v>
      </c>
      <c r="Y225" s="241" t="s">
        <v>490</v>
      </c>
      <c r="Z225" s="263"/>
      <c r="AA225" s="246" t="s">
        <v>456</v>
      </c>
      <c r="AB225" s="241">
        <v>580</v>
      </c>
      <c r="AC225" s="241">
        <v>680</v>
      </c>
      <c r="AD225" s="241">
        <v>580</v>
      </c>
      <c r="AE225" s="241">
        <v>690</v>
      </c>
      <c r="AF225" s="241">
        <v>24</v>
      </c>
      <c r="AG225" s="241">
        <v>30</v>
      </c>
      <c r="AH225" s="241">
        <v>23</v>
      </c>
      <c r="AI225" s="241" t="s">
        <v>522</v>
      </c>
      <c r="AJ225" s="241">
        <v>24</v>
      </c>
      <c r="AK225" s="241">
        <v>30</v>
      </c>
      <c r="AL225" s="242">
        <v>0.51400000000000001</v>
      </c>
      <c r="AM225" s="277">
        <v>6468</v>
      </c>
      <c r="AN225" s="242">
        <v>0.748</v>
      </c>
      <c r="AO225" s="242">
        <v>8.2000000000000003E-2</v>
      </c>
      <c r="AP225" s="241" t="s">
        <v>491</v>
      </c>
      <c r="AQ225" s="241" t="s">
        <v>491</v>
      </c>
      <c r="AR225" s="241" t="s">
        <v>472</v>
      </c>
      <c r="AS225" s="195"/>
      <c r="AT225" s="195"/>
      <c r="AU225" s="195"/>
      <c r="AV225" s="195"/>
      <c r="AW225" s="247">
        <v>44530</v>
      </c>
      <c r="AX225" s="195"/>
      <c r="AY225" s="241">
        <v>80</v>
      </c>
      <c r="AZ225" s="241" t="s">
        <v>906</v>
      </c>
      <c r="BA225" s="241">
        <v>6.5</v>
      </c>
      <c r="BB225" s="195"/>
      <c r="BC225" s="241" t="s">
        <v>1470</v>
      </c>
      <c r="BD225" s="248" t="s">
        <v>1471</v>
      </c>
      <c r="BE225" s="266" t="s">
        <v>126</v>
      </c>
      <c r="BF225" s="267" t="s">
        <v>126</v>
      </c>
      <c r="BG225" s="267" t="s">
        <v>126</v>
      </c>
      <c r="BH225" s="280" t="s">
        <v>166</v>
      </c>
      <c r="BI225" s="252"/>
      <c r="BJ225" s="195"/>
      <c r="BK225" s="195"/>
      <c r="BL225" s="255">
        <v>0.94</v>
      </c>
      <c r="BM225" s="255">
        <v>0.9</v>
      </c>
      <c r="BN225" s="255">
        <v>0.86</v>
      </c>
      <c r="BO225" s="256">
        <v>0.77</v>
      </c>
    </row>
    <row r="226" spans="1:67" ht="18.75" customHeight="1">
      <c r="A226" s="228" t="s">
        <v>1481</v>
      </c>
      <c r="B226" s="229" t="s">
        <v>1482</v>
      </c>
      <c r="C226" s="229" t="s">
        <v>1483</v>
      </c>
      <c r="D226" s="230" t="s">
        <v>856</v>
      </c>
      <c r="E226" s="281" t="s">
        <v>507</v>
      </c>
      <c r="F226" s="271" t="s">
        <v>477</v>
      </c>
      <c r="G226" s="258"/>
      <c r="H226" s="259">
        <v>165</v>
      </c>
      <c r="I226" s="260" t="s">
        <v>451</v>
      </c>
      <c r="J226" s="260">
        <v>80</v>
      </c>
      <c r="K226" s="261">
        <v>127</v>
      </c>
      <c r="L226" s="262">
        <v>56972</v>
      </c>
      <c r="M226" s="238">
        <v>0.86</v>
      </c>
      <c r="N226" s="229">
        <v>1320</v>
      </c>
      <c r="O226" s="229">
        <v>117</v>
      </c>
      <c r="P226" s="239">
        <v>2.3E-2</v>
      </c>
      <c r="Q226" s="229">
        <v>56</v>
      </c>
      <c r="R226" s="240">
        <v>42200</v>
      </c>
      <c r="S226" s="241" t="s">
        <v>497</v>
      </c>
      <c r="T226" s="242">
        <v>4.2000000000000003E-2</v>
      </c>
      <c r="U226" s="243">
        <v>1279</v>
      </c>
      <c r="V226" s="244">
        <v>0.03</v>
      </c>
      <c r="W226" s="243">
        <v>40921</v>
      </c>
      <c r="X226" s="241" t="s">
        <v>1466</v>
      </c>
      <c r="Y226" s="241" t="s">
        <v>490</v>
      </c>
      <c r="Z226" s="263"/>
      <c r="AA226" s="246" t="s">
        <v>456</v>
      </c>
      <c r="AB226" s="241">
        <v>580</v>
      </c>
      <c r="AC226" s="241">
        <v>660</v>
      </c>
      <c r="AD226" s="241">
        <v>570</v>
      </c>
      <c r="AE226" s="241">
        <v>660</v>
      </c>
      <c r="AF226" s="241">
        <v>24</v>
      </c>
      <c r="AG226" s="241">
        <v>29</v>
      </c>
      <c r="AH226" s="241">
        <v>23</v>
      </c>
      <c r="AI226" s="241">
        <v>30</v>
      </c>
      <c r="AJ226" s="241">
        <v>22</v>
      </c>
      <c r="AK226" s="241">
        <v>27</v>
      </c>
      <c r="AL226" s="242">
        <v>0.499</v>
      </c>
      <c r="AM226" s="277">
        <v>1375</v>
      </c>
      <c r="AN226" s="242">
        <v>0.14499999999999999</v>
      </c>
      <c r="AO226" s="242">
        <v>0.22600000000000001</v>
      </c>
      <c r="AP226" s="241" t="s">
        <v>491</v>
      </c>
      <c r="AQ226" s="241" t="s">
        <v>460</v>
      </c>
      <c r="AR226" s="241" t="s">
        <v>472</v>
      </c>
      <c r="AS226" s="195"/>
      <c r="AT226" s="195"/>
      <c r="AU226" s="195"/>
      <c r="AV226" s="247">
        <v>44197</v>
      </c>
      <c r="AW226" s="247">
        <v>44317</v>
      </c>
      <c r="AX226" s="195"/>
      <c r="AY226" s="241">
        <v>80</v>
      </c>
      <c r="AZ226" s="241" t="s">
        <v>511</v>
      </c>
      <c r="BA226" s="241">
        <v>6.5</v>
      </c>
      <c r="BB226" s="195"/>
      <c r="BC226" s="241" t="s">
        <v>1484</v>
      </c>
      <c r="BD226" s="248" t="s">
        <v>846</v>
      </c>
      <c r="BE226" s="279" t="s">
        <v>166</v>
      </c>
      <c r="BF226" s="278" t="s">
        <v>166</v>
      </c>
      <c r="BG226" s="278" t="s">
        <v>166</v>
      </c>
      <c r="BH226" s="280" t="s">
        <v>166</v>
      </c>
      <c r="BI226" s="269" t="s">
        <v>166</v>
      </c>
      <c r="BJ226" s="253" t="s">
        <v>166</v>
      </c>
      <c r="BK226" s="243">
        <v>5940</v>
      </c>
      <c r="BL226" s="255">
        <v>0.83</v>
      </c>
      <c r="BM226" s="255">
        <v>0.9</v>
      </c>
      <c r="BN226" s="255">
        <v>0.71</v>
      </c>
      <c r="BO226" s="256">
        <v>0.7</v>
      </c>
    </row>
    <row r="227" spans="1:67" ht="18.75" customHeight="1">
      <c r="A227" s="228" t="s">
        <v>1485</v>
      </c>
      <c r="B227" s="229" t="s">
        <v>1486</v>
      </c>
      <c r="C227" s="229" t="s">
        <v>807</v>
      </c>
      <c r="D227" s="230" t="s">
        <v>808</v>
      </c>
      <c r="E227" s="231" t="s">
        <v>448</v>
      </c>
      <c r="F227" s="271" t="s">
        <v>477</v>
      </c>
      <c r="G227" s="258"/>
      <c r="H227" s="259">
        <v>3</v>
      </c>
      <c r="I227" s="260" t="s">
        <v>451</v>
      </c>
      <c r="J227" s="260" t="s">
        <v>451</v>
      </c>
      <c r="K227" s="261" t="s">
        <v>451</v>
      </c>
      <c r="L227" s="262">
        <v>6264</v>
      </c>
      <c r="M227" s="238">
        <v>0.46</v>
      </c>
      <c r="N227" s="229">
        <v>821</v>
      </c>
      <c r="O227" s="272"/>
      <c r="P227" s="239">
        <v>0.13100000000000001</v>
      </c>
      <c r="Q227" s="229">
        <v>150</v>
      </c>
      <c r="R227" s="240">
        <v>81800</v>
      </c>
      <c r="S227" s="241" t="s">
        <v>452</v>
      </c>
      <c r="T227" s="242">
        <v>0.183</v>
      </c>
      <c r="U227" s="243">
        <v>58416</v>
      </c>
      <c r="V227" s="244">
        <v>0.71</v>
      </c>
      <c r="W227" s="243">
        <v>23384</v>
      </c>
      <c r="X227" s="241" t="s">
        <v>1487</v>
      </c>
      <c r="Y227" s="241" t="s">
        <v>1488</v>
      </c>
      <c r="Z227" s="263"/>
      <c r="AA227" s="246" t="s">
        <v>456</v>
      </c>
      <c r="AB227" s="241">
        <v>730</v>
      </c>
      <c r="AC227" s="241">
        <v>780</v>
      </c>
      <c r="AD227" s="241">
        <v>750</v>
      </c>
      <c r="AE227" s="241">
        <v>800</v>
      </c>
      <c r="AF227" s="241">
        <v>32</v>
      </c>
      <c r="AG227" s="241">
        <v>35</v>
      </c>
      <c r="AH227" s="241">
        <v>33</v>
      </c>
      <c r="AI227" s="241">
        <v>35</v>
      </c>
      <c r="AJ227" s="241">
        <v>31</v>
      </c>
      <c r="AK227" s="241">
        <v>35</v>
      </c>
      <c r="AL227" s="242">
        <v>7.1999999999999995E-2</v>
      </c>
      <c r="AM227" s="195"/>
      <c r="AN227" s="195"/>
      <c r="AO227" s="195"/>
      <c r="AP227" s="241" t="s">
        <v>491</v>
      </c>
      <c r="AQ227" s="241" t="s">
        <v>460</v>
      </c>
      <c r="AR227" s="241" t="s">
        <v>471</v>
      </c>
      <c r="AS227" s="247">
        <v>44501</v>
      </c>
      <c r="AT227" s="247">
        <v>44211</v>
      </c>
      <c r="AU227" s="247">
        <v>44501</v>
      </c>
      <c r="AV227" s="247">
        <v>44501</v>
      </c>
      <c r="AW227" s="247">
        <v>44198</v>
      </c>
      <c r="AX227" s="195"/>
      <c r="AY227" s="241">
        <v>100</v>
      </c>
      <c r="AZ227" s="195"/>
      <c r="BA227" s="241">
        <v>7</v>
      </c>
      <c r="BB227" s="195"/>
      <c r="BC227" s="195"/>
      <c r="BD227" s="265"/>
      <c r="BE227" s="266" t="s">
        <v>126</v>
      </c>
      <c r="BF227" s="267" t="s">
        <v>126</v>
      </c>
      <c r="BG227" s="267" t="s">
        <v>126</v>
      </c>
      <c r="BH227" s="268" t="s">
        <v>126</v>
      </c>
      <c r="BI227" s="252"/>
      <c r="BJ227" s="253" t="s">
        <v>166</v>
      </c>
      <c r="BK227" s="254" t="s">
        <v>462</v>
      </c>
      <c r="BL227" s="270"/>
      <c r="BM227" s="255">
        <v>0.99</v>
      </c>
      <c r="BN227" s="270"/>
      <c r="BO227" s="256">
        <v>0.93</v>
      </c>
    </row>
    <row r="228" spans="1:67" ht="18.75" customHeight="1">
      <c r="A228" s="228" t="s">
        <v>1489</v>
      </c>
      <c r="B228" s="229" t="s">
        <v>1490</v>
      </c>
      <c r="C228" s="229" t="s">
        <v>1491</v>
      </c>
      <c r="D228" s="230" t="s">
        <v>683</v>
      </c>
      <c r="E228" s="281" t="s">
        <v>507</v>
      </c>
      <c r="F228" s="271" t="s">
        <v>477</v>
      </c>
      <c r="G228" s="258"/>
      <c r="H228" s="259">
        <v>147</v>
      </c>
      <c r="I228" s="260" t="s">
        <v>451</v>
      </c>
      <c r="J228" s="260">
        <v>87</v>
      </c>
      <c r="K228" s="261">
        <v>87</v>
      </c>
      <c r="L228" s="262">
        <v>26608</v>
      </c>
      <c r="M228" s="238">
        <v>0.72</v>
      </c>
      <c r="N228" s="229">
        <v>1141</v>
      </c>
      <c r="O228" s="229">
        <v>69</v>
      </c>
      <c r="P228" s="239">
        <v>4.2999999999999997E-2</v>
      </c>
      <c r="Q228" s="229">
        <v>480</v>
      </c>
      <c r="R228" s="240">
        <v>48500</v>
      </c>
      <c r="S228" s="241" t="s">
        <v>497</v>
      </c>
      <c r="T228" s="242">
        <v>0.42099999999999999</v>
      </c>
      <c r="U228" s="243">
        <v>11189</v>
      </c>
      <c r="V228" s="244">
        <v>0.23</v>
      </c>
      <c r="W228" s="243">
        <v>37311</v>
      </c>
      <c r="X228" s="241" t="s">
        <v>707</v>
      </c>
      <c r="Y228" s="241" t="s">
        <v>1492</v>
      </c>
      <c r="Z228" s="245" t="s">
        <v>1493</v>
      </c>
      <c r="AA228" s="246" t="s">
        <v>456</v>
      </c>
      <c r="AB228" s="241">
        <v>560</v>
      </c>
      <c r="AC228" s="241">
        <v>660</v>
      </c>
      <c r="AD228" s="241">
        <v>560</v>
      </c>
      <c r="AE228" s="241">
        <v>680</v>
      </c>
      <c r="AF228" s="241">
        <v>23</v>
      </c>
      <c r="AG228" s="241">
        <v>28</v>
      </c>
      <c r="AH228" s="241">
        <v>22</v>
      </c>
      <c r="AI228" s="241">
        <v>29</v>
      </c>
      <c r="AJ228" s="241">
        <v>23</v>
      </c>
      <c r="AK228" s="241">
        <v>28</v>
      </c>
      <c r="AL228" s="242">
        <v>0.76500000000000001</v>
      </c>
      <c r="AM228" s="277">
        <v>1442</v>
      </c>
      <c r="AN228" s="242">
        <v>0.67</v>
      </c>
      <c r="AO228" s="242">
        <v>0.17599999999999999</v>
      </c>
      <c r="AP228" s="241" t="s">
        <v>459</v>
      </c>
      <c r="AQ228" s="241" t="s">
        <v>460</v>
      </c>
      <c r="AR228" s="241" t="s">
        <v>472</v>
      </c>
      <c r="AS228" s="195"/>
      <c r="AT228" s="195"/>
      <c r="AU228" s="247">
        <v>44531</v>
      </c>
      <c r="AV228" s="247">
        <v>44531</v>
      </c>
      <c r="AW228" s="247">
        <v>44256</v>
      </c>
      <c r="AX228" s="195"/>
      <c r="AY228" s="241">
        <v>79</v>
      </c>
      <c r="AZ228" s="241" t="s">
        <v>1494</v>
      </c>
      <c r="BA228" s="241">
        <v>6.5</v>
      </c>
      <c r="BB228" s="195"/>
      <c r="BC228" s="241" t="s">
        <v>1484</v>
      </c>
      <c r="BD228" s="248" t="s">
        <v>846</v>
      </c>
      <c r="BE228" s="279" t="s">
        <v>166</v>
      </c>
      <c r="BF228" s="278" t="s">
        <v>166</v>
      </c>
      <c r="BG228" s="278" t="s">
        <v>166</v>
      </c>
      <c r="BH228" s="280" t="s">
        <v>166</v>
      </c>
      <c r="BI228" s="269" t="s">
        <v>166</v>
      </c>
      <c r="BJ228" s="195"/>
      <c r="BK228" s="195"/>
      <c r="BL228" s="255">
        <v>0.92</v>
      </c>
      <c r="BM228" s="255">
        <v>0.86</v>
      </c>
      <c r="BN228" s="255">
        <v>0.72</v>
      </c>
      <c r="BO228" s="256">
        <v>0.69</v>
      </c>
    </row>
    <row r="229" spans="1:67" ht="18.75" customHeight="1">
      <c r="A229" s="228" t="s">
        <v>1495</v>
      </c>
      <c r="B229" s="229" t="s">
        <v>1496</v>
      </c>
      <c r="C229" s="229" t="s">
        <v>1497</v>
      </c>
      <c r="D229" s="230" t="s">
        <v>743</v>
      </c>
      <c r="E229" s="281" t="s">
        <v>507</v>
      </c>
      <c r="F229" s="271" t="s">
        <v>477</v>
      </c>
      <c r="G229" s="258"/>
      <c r="H229" s="259">
        <v>96</v>
      </c>
      <c r="I229" s="260" t="s">
        <v>451</v>
      </c>
      <c r="J229" s="260">
        <v>32</v>
      </c>
      <c r="K229" s="261">
        <v>35</v>
      </c>
      <c r="L229" s="262">
        <v>29091</v>
      </c>
      <c r="M229" s="238">
        <v>0.83</v>
      </c>
      <c r="N229" s="229">
        <v>2063</v>
      </c>
      <c r="O229" s="229">
        <v>82</v>
      </c>
      <c r="P229" s="239">
        <v>7.0999999999999994E-2</v>
      </c>
      <c r="Q229" s="229">
        <v>119</v>
      </c>
      <c r="R229" s="240">
        <v>60200</v>
      </c>
      <c r="S229" s="241" t="s">
        <v>497</v>
      </c>
      <c r="T229" s="242">
        <v>5.8000000000000003E-2</v>
      </c>
      <c r="U229" s="243">
        <v>19715</v>
      </c>
      <c r="V229" s="244">
        <v>0.33</v>
      </c>
      <c r="W229" s="243">
        <v>40485</v>
      </c>
      <c r="X229" s="241" t="s">
        <v>1498</v>
      </c>
      <c r="Y229" s="241" t="s">
        <v>490</v>
      </c>
      <c r="Z229" s="263"/>
      <c r="AA229" s="246" t="s">
        <v>456</v>
      </c>
      <c r="AB229" s="241">
        <v>580</v>
      </c>
      <c r="AC229" s="241">
        <v>665</v>
      </c>
      <c r="AD229" s="241">
        <v>570</v>
      </c>
      <c r="AE229" s="241">
        <v>680</v>
      </c>
      <c r="AF229" s="241">
        <v>25</v>
      </c>
      <c r="AG229" s="241">
        <v>30</v>
      </c>
      <c r="AH229" s="241">
        <v>24</v>
      </c>
      <c r="AI229" s="241">
        <v>31</v>
      </c>
      <c r="AJ229" s="241">
        <v>24</v>
      </c>
      <c r="AK229" s="241">
        <v>29</v>
      </c>
      <c r="AL229" s="242">
        <v>0.79800000000000004</v>
      </c>
      <c r="AM229" s="277">
        <v>3065</v>
      </c>
      <c r="AN229" s="242">
        <v>0.85099999999999998</v>
      </c>
      <c r="AO229" s="242">
        <v>0.123</v>
      </c>
      <c r="AP229" s="241" t="s">
        <v>491</v>
      </c>
      <c r="AQ229" s="241" t="s">
        <v>460</v>
      </c>
      <c r="AR229" s="241" t="s">
        <v>472</v>
      </c>
      <c r="AS229" s="195"/>
      <c r="AT229" s="195"/>
      <c r="AU229" s="247">
        <v>44515</v>
      </c>
      <c r="AV229" s="247">
        <v>44515</v>
      </c>
      <c r="AW229" s="247">
        <v>44211</v>
      </c>
      <c r="AX229" s="195"/>
      <c r="AY229" s="241">
        <v>75</v>
      </c>
      <c r="AZ229" s="241" t="s">
        <v>1499</v>
      </c>
      <c r="BA229" s="241">
        <v>6.5</v>
      </c>
      <c r="BB229" s="195"/>
      <c r="BC229" s="195"/>
      <c r="BD229" s="265"/>
      <c r="BE229" s="266" t="s">
        <v>126</v>
      </c>
      <c r="BF229" s="278" t="s">
        <v>166</v>
      </c>
      <c r="BG229" s="278" t="s">
        <v>166</v>
      </c>
      <c r="BH229" s="268" t="s">
        <v>126</v>
      </c>
      <c r="BI229" s="269" t="s">
        <v>166</v>
      </c>
      <c r="BJ229" s="253" t="s">
        <v>166</v>
      </c>
      <c r="BK229" s="243">
        <v>1784</v>
      </c>
      <c r="BL229" s="255">
        <v>0.92</v>
      </c>
      <c r="BM229" s="255">
        <v>0.88</v>
      </c>
      <c r="BN229" s="255">
        <v>0.73</v>
      </c>
      <c r="BO229" s="256">
        <v>0.69</v>
      </c>
    </row>
    <row r="230" spans="1:67" ht="18.75" customHeight="1">
      <c r="A230" s="228" t="s">
        <v>1500</v>
      </c>
      <c r="B230" s="229" t="s">
        <v>1501</v>
      </c>
      <c r="C230" s="229" t="s">
        <v>1502</v>
      </c>
      <c r="D230" s="230" t="s">
        <v>743</v>
      </c>
      <c r="E230" s="281" t="s">
        <v>507</v>
      </c>
      <c r="F230" s="271" t="s">
        <v>477</v>
      </c>
      <c r="G230" s="258"/>
      <c r="H230" s="259">
        <v>205</v>
      </c>
      <c r="I230" s="260" t="s">
        <v>451</v>
      </c>
      <c r="J230" s="260">
        <v>167</v>
      </c>
      <c r="K230" s="261">
        <v>127</v>
      </c>
      <c r="L230" s="262">
        <v>15586</v>
      </c>
      <c r="M230" s="238">
        <v>0.63</v>
      </c>
      <c r="N230" s="229">
        <v>890</v>
      </c>
      <c r="O230" s="272"/>
      <c r="P230" s="239">
        <v>5.7000000000000002E-2</v>
      </c>
      <c r="Q230" s="229">
        <v>236</v>
      </c>
      <c r="R230" s="240">
        <v>50300</v>
      </c>
      <c r="S230" s="241" t="s">
        <v>497</v>
      </c>
      <c r="T230" s="242">
        <v>0.26500000000000001</v>
      </c>
      <c r="U230" s="243">
        <v>2430</v>
      </c>
      <c r="V230" s="244">
        <v>0.05</v>
      </c>
      <c r="W230" s="243">
        <v>47870</v>
      </c>
      <c r="X230" s="241" t="s">
        <v>1130</v>
      </c>
      <c r="Y230" s="241" t="s">
        <v>490</v>
      </c>
      <c r="Z230" s="263"/>
      <c r="AA230" s="246" t="s">
        <v>456</v>
      </c>
      <c r="AB230" s="241">
        <v>540</v>
      </c>
      <c r="AC230" s="241">
        <v>640</v>
      </c>
      <c r="AD230" s="241">
        <v>520</v>
      </c>
      <c r="AE230" s="241">
        <v>640</v>
      </c>
      <c r="AF230" s="241">
        <v>21</v>
      </c>
      <c r="AG230" s="241">
        <v>27</v>
      </c>
      <c r="AH230" s="241">
        <v>20</v>
      </c>
      <c r="AI230" s="241">
        <v>26</v>
      </c>
      <c r="AJ230" s="241">
        <v>19</v>
      </c>
      <c r="AK230" s="241">
        <v>26</v>
      </c>
      <c r="AL230" s="242">
        <v>0.65300000000000002</v>
      </c>
      <c r="AM230" s="195"/>
      <c r="AN230" s="195"/>
      <c r="AO230" s="195"/>
      <c r="AP230" s="241" t="s">
        <v>491</v>
      </c>
      <c r="AQ230" s="241" t="s">
        <v>460</v>
      </c>
      <c r="AR230" s="241" t="s">
        <v>472</v>
      </c>
      <c r="AS230" s="195"/>
      <c r="AT230" s="195"/>
      <c r="AU230" s="195"/>
      <c r="AV230" s="247">
        <v>44409</v>
      </c>
      <c r="AW230" s="241" t="s">
        <v>501</v>
      </c>
      <c r="AX230" s="195"/>
      <c r="AY230" s="195"/>
      <c r="AZ230" s="195"/>
      <c r="BA230" s="195"/>
      <c r="BB230" s="195"/>
      <c r="BC230" s="195"/>
      <c r="BD230" s="265"/>
      <c r="BE230" s="279" t="s">
        <v>166</v>
      </c>
      <c r="BF230" s="278" t="s">
        <v>166</v>
      </c>
      <c r="BG230" s="278" t="s">
        <v>166</v>
      </c>
      <c r="BH230" s="280" t="s">
        <v>166</v>
      </c>
      <c r="BI230" s="252"/>
      <c r="BJ230" s="195"/>
      <c r="BK230" s="195"/>
      <c r="BL230" s="255">
        <v>0.81</v>
      </c>
      <c r="BM230" s="255">
        <v>0.67</v>
      </c>
      <c r="BN230" s="255">
        <v>0.43</v>
      </c>
      <c r="BO230" s="256">
        <v>0.45</v>
      </c>
    </row>
    <row r="231" spans="1:67" ht="18.75" customHeight="1">
      <c r="A231" s="228" t="s">
        <v>1503</v>
      </c>
      <c r="B231" s="229" t="s">
        <v>1504</v>
      </c>
      <c r="C231" s="229" t="s">
        <v>1505</v>
      </c>
      <c r="D231" s="230" t="s">
        <v>764</v>
      </c>
      <c r="E231" s="281" t="s">
        <v>507</v>
      </c>
      <c r="F231" s="271" t="s">
        <v>477</v>
      </c>
      <c r="G231" s="258"/>
      <c r="H231" s="259">
        <v>63</v>
      </c>
      <c r="I231" s="260" t="s">
        <v>451</v>
      </c>
      <c r="J231" s="260">
        <v>67</v>
      </c>
      <c r="K231" s="261">
        <v>62</v>
      </c>
      <c r="L231" s="262">
        <v>19241</v>
      </c>
      <c r="M231" s="238">
        <v>0.7</v>
      </c>
      <c r="N231" s="229">
        <v>1618</v>
      </c>
      <c r="O231" s="229">
        <v>63</v>
      </c>
      <c r="P231" s="239">
        <v>8.4000000000000005E-2</v>
      </c>
      <c r="Q231" s="272"/>
      <c r="R231" s="240">
        <v>59500</v>
      </c>
      <c r="S231" s="241" t="s">
        <v>917</v>
      </c>
      <c r="T231" s="195"/>
      <c r="U231" s="195"/>
      <c r="V231" s="195"/>
      <c r="W231" s="243">
        <v>59500</v>
      </c>
      <c r="X231" s="195"/>
      <c r="Y231" s="241" t="s">
        <v>490</v>
      </c>
      <c r="Z231" s="245" t="s">
        <v>1506</v>
      </c>
      <c r="AA231" s="246" t="s">
        <v>456</v>
      </c>
      <c r="AB231" s="241">
        <v>600</v>
      </c>
      <c r="AC231" s="241">
        <v>680</v>
      </c>
      <c r="AD231" s="241">
        <v>610</v>
      </c>
      <c r="AE231" s="241">
        <v>710</v>
      </c>
      <c r="AF231" s="241">
        <v>26</v>
      </c>
      <c r="AG231" s="241">
        <v>31</v>
      </c>
      <c r="AH231" s="241">
        <v>25</v>
      </c>
      <c r="AI231" s="241">
        <v>33</v>
      </c>
      <c r="AJ231" s="241">
        <v>26</v>
      </c>
      <c r="AK231" s="241">
        <v>32</v>
      </c>
      <c r="AL231" s="242">
        <v>0.47799999999999998</v>
      </c>
      <c r="AM231" s="277">
        <v>4621</v>
      </c>
      <c r="AN231" s="242">
        <v>0.65100000000000002</v>
      </c>
      <c r="AO231" s="242">
        <v>0.17100000000000001</v>
      </c>
      <c r="AP231" s="241" t="s">
        <v>491</v>
      </c>
      <c r="AQ231" s="241" t="s">
        <v>460</v>
      </c>
      <c r="AR231" s="241" t="s">
        <v>472</v>
      </c>
      <c r="AS231" s="195"/>
      <c r="AT231" s="195"/>
      <c r="AU231" s="195"/>
      <c r="AV231" s="247">
        <v>44531</v>
      </c>
      <c r="AW231" s="247">
        <v>44211</v>
      </c>
      <c r="AX231" s="195"/>
      <c r="AY231" s="241">
        <v>79</v>
      </c>
      <c r="AZ231" s="241" t="s">
        <v>844</v>
      </c>
      <c r="BA231" s="241">
        <v>6.5</v>
      </c>
      <c r="BB231" s="195"/>
      <c r="BC231" s="195"/>
      <c r="BD231" s="265"/>
      <c r="BE231" s="279" t="s">
        <v>166</v>
      </c>
      <c r="BF231" s="278" t="s">
        <v>166</v>
      </c>
      <c r="BG231" s="278" t="s">
        <v>166</v>
      </c>
      <c r="BH231" s="280" t="s">
        <v>166</v>
      </c>
      <c r="BI231" s="252"/>
      <c r="BJ231" s="253" t="s">
        <v>166</v>
      </c>
      <c r="BK231" s="243">
        <v>2315</v>
      </c>
      <c r="BL231" s="255">
        <v>0.94</v>
      </c>
      <c r="BM231" s="255">
        <v>0.93</v>
      </c>
      <c r="BN231" s="255">
        <v>0.79</v>
      </c>
      <c r="BO231" s="256">
        <v>0.81</v>
      </c>
    </row>
    <row r="232" spans="1:67" ht="18.75" customHeight="1">
      <c r="A232" s="228" t="s">
        <v>1507</v>
      </c>
      <c r="B232" s="229" t="s">
        <v>1508</v>
      </c>
      <c r="C232" s="229" t="s">
        <v>1509</v>
      </c>
      <c r="D232" s="230" t="s">
        <v>683</v>
      </c>
      <c r="E232" s="231" t="s">
        <v>448</v>
      </c>
      <c r="F232" s="271" t="s">
        <v>477</v>
      </c>
      <c r="G232" s="233" t="s">
        <v>726</v>
      </c>
      <c r="H232" s="259">
        <v>127</v>
      </c>
      <c r="I232" s="260" t="s">
        <v>451</v>
      </c>
      <c r="J232" s="260" t="s">
        <v>451</v>
      </c>
      <c r="K232" s="261">
        <v>172</v>
      </c>
      <c r="L232" s="262">
        <v>8499</v>
      </c>
      <c r="M232" s="238">
        <v>0.78</v>
      </c>
      <c r="N232" s="229">
        <v>611</v>
      </c>
      <c r="O232" s="272"/>
      <c r="P232" s="239">
        <v>7.1999999999999995E-2</v>
      </c>
      <c r="Q232" s="229">
        <v>235</v>
      </c>
      <c r="R232" s="240">
        <v>64900</v>
      </c>
      <c r="S232" s="241" t="s">
        <v>452</v>
      </c>
      <c r="T232" s="242">
        <v>0.38500000000000001</v>
      </c>
      <c r="U232" s="243">
        <v>13142</v>
      </c>
      <c r="V232" s="244">
        <v>0.2</v>
      </c>
      <c r="W232" s="243">
        <v>51758</v>
      </c>
      <c r="X232" s="241" t="s">
        <v>528</v>
      </c>
      <c r="Y232" s="241" t="s">
        <v>490</v>
      </c>
      <c r="Z232" s="263"/>
      <c r="AA232" s="246" t="s">
        <v>456</v>
      </c>
      <c r="AB232" s="241">
        <v>550</v>
      </c>
      <c r="AC232" s="241">
        <v>650</v>
      </c>
      <c r="AD232" s="241">
        <v>550</v>
      </c>
      <c r="AE232" s="241">
        <v>660</v>
      </c>
      <c r="AF232" s="241">
        <v>24</v>
      </c>
      <c r="AG232" s="241">
        <v>29</v>
      </c>
      <c r="AH232" s="241">
        <v>23</v>
      </c>
      <c r="AI232" s="241">
        <v>30</v>
      </c>
      <c r="AJ232" s="241">
        <v>24</v>
      </c>
      <c r="AK232" s="241">
        <v>28</v>
      </c>
      <c r="AL232" s="242">
        <v>0.71699999999999997</v>
      </c>
      <c r="AM232" s="195"/>
      <c r="AN232" s="195"/>
      <c r="AO232" s="195"/>
      <c r="AP232" s="241" t="s">
        <v>491</v>
      </c>
      <c r="AQ232" s="241" t="s">
        <v>460</v>
      </c>
      <c r="AR232" s="241" t="s">
        <v>472</v>
      </c>
      <c r="AS232" s="195"/>
      <c r="AT232" s="195"/>
      <c r="AU232" s="247">
        <v>44545</v>
      </c>
      <c r="AV232" s="247">
        <v>44545</v>
      </c>
      <c r="AW232" s="247">
        <v>44256</v>
      </c>
      <c r="AX232" s="195"/>
      <c r="AY232" s="241">
        <v>80</v>
      </c>
      <c r="AZ232" s="241" t="s">
        <v>1510</v>
      </c>
      <c r="BA232" s="241">
        <v>6.5</v>
      </c>
      <c r="BB232" s="195"/>
      <c r="BC232" s="241" t="s">
        <v>1511</v>
      </c>
      <c r="BD232" s="248" t="s">
        <v>1197</v>
      </c>
      <c r="BE232" s="279" t="s">
        <v>166</v>
      </c>
      <c r="BF232" s="278" t="s">
        <v>166</v>
      </c>
      <c r="BG232" s="278" t="s">
        <v>166</v>
      </c>
      <c r="BH232" s="280" t="s">
        <v>166</v>
      </c>
      <c r="BI232" s="269" t="s">
        <v>166</v>
      </c>
      <c r="BJ232" s="253" t="s">
        <v>166</v>
      </c>
      <c r="BK232" s="254" t="s">
        <v>462</v>
      </c>
      <c r="BL232" s="255">
        <v>0.77</v>
      </c>
      <c r="BM232" s="255">
        <v>0.9</v>
      </c>
      <c r="BN232" s="255">
        <v>0.6</v>
      </c>
      <c r="BO232" s="256">
        <v>0.79</v>
      </c>
    </row>
    <row r="233" spans="1:67" ht="18.75" customHeight="1">
      <c r="A233" s="228" t="s">
        <v>1512</v>
      </c>
      <c r="B233" s="229" t="s">
        <v>1513</v>
      </c>
      <c r="C233" s="229" t="s">
        <v>1152</v>
      </c>
      <c r="D233" s="230" t="s">
        <v>1514</v>
      </c>
      <c r="E233" s="281" t="s">
        <v>507</v>
      </c>
      <c r="F233" s="271" t="s">
        <v>477</v>
      </c>
      <c r="G233" s="258"/>
      <c r="H233" s="259">
        <v>89</v>
      </c>
      <c r="I233" s="260" t="s">
        <v>451</v>
      </c>
      <c r="J233" s="260">
        <v>55</v>
      </c>
      <c r="K233" s="261">
        <v>87</v>
      </c>
      <c r="L233" s="262">
        <v>18946</v>
      </c>
      <c r="M233" s="238">
        <v>0.82</v>
      </c>
      <c r="N233" s="229">
        <v>909</v>
      </c>
      <c r="O233" s="229">
        <v>41</v>
      </c>
      <c r="P233" s="239">
        <v>4.8000000000000001E-2</v>
      </c>
      <c r="Q233" s="229">
        <v>37</v>
      </c>
      <c r="R233" s="240">
        <v>55500</v>
      </c>
      <c r="S233" s="241" t="s">
        <v>497</v>
      </c>
      <c r="T233" s="242">
        <v>4.1000000000000002E-2</v>
      </c>
      <c r="U233" s="243">
        <v>5225</v>
      </c>
      <c r="V233" s="244">
        <v>0.09</v>
      </c>
      <c r="W233" s="243">
        <v>50275</v>
      </c>
      <c r="X233" s="195"/>
      <c r="Y233" s="241" t="s">
        <v>1515</v>
      </c>
      <c r="Z233" s="245" t="s">
        <v>1516</v>
      </c>
      <c r="AA233" s="246" t="s">
        <v>456</v>
      </c>
      <c r="AB233" s="241">
        <v>580</v>
      </c>
      <c r="AC233" s="241">
        <v>660</v>
      </c>
      <c r="AD233" s="241">
        <v>570</v>
      </c>
      <c r="AE233" s="241">
        <v>670</v>
      </c>
      <c r="AF233" s="241">
        <v>25</v>
      </c>
      <c r="AG233" s="241">
        <v>29</v>
      </c>
      <c r="AH233" s="241">
        <v>24</v>
      </c>
      <c r="AI233" s="241">
        <v>31</v>
      </c>
      <c r="AJ233" s="241">
        <v>24</v>
      </c>
      <c r="AK233" s="241">
        <v>29</v>
      </c>
      <c r="AL233" s="242">
        <v>0.59899999999999998</v>
      </c>
      <c r="AM233" s="277">
        <v>2170</v>
      </c>
      <c r="AN233" s="242">
        <v>0.40200000000000002</v>
      </c>
      <c r="AO233" s="242">
        <v>0.26500000000000001</v>
      </c>
      <c r="AP233" s="241" t="s">
        <v>491</v>
      </c>
      <c r="AQ233" s="241" t="s">
        <v>460</v>
      </c>
      <c r="AR233" s="241" t="s">
        <v>471</v>
      </c>
      <c r="AS233" s="195"/>
      <c r="AT233" s="195"/>
      <c r="AU233" s="195"/>
      <c r="AV233" s="195"/>
      <c r="AW233" s="247">
        <v>44211</v>
      </c>
      <c r="AX233" s="195"/>
      <c r="AY233" s="241">
        <v>90</v>
      </c>
      <c r="AZ233" s="195"/>
      <c r="BA233" s="241">
        <v>6.5</v>
      </c>
      <c r="BB233" s="195"/>
      <c r="BC233" s="195"/>
      <c r="BD233" s="265"/>
      <c r="BE233" s="266" t="s">
        <v>126</v>
      </c>
      <c r="BF233" s="267" t="s">
        <v>126</v>
      </c>
      <c r="BG233" s="267" t="s">
        <v>126</v>
      </c>
      <c r="BH233" s="268" t="s">
        <v>126</v>
      </c>
      <c r="BI233" s="252"/>
      <c r="BJ233" s="195"/>
      <c r="BK233" s="195"/>
      <c r="BL233" s="255">
        <v>0.93</v>
      </c>
      <c r="BM233" s="255">
        <v>0.92</v>
      </c>
      <c r="BN233" s="255">
        <v>0.77</v>
      </c>
      <c r="BO233" s="256">
        <v>0.83</v>
      </c>
    </row>
    <row r="234" spans="1:67" ht="18.75" customHeight="1">
      <c r="A234" s="228" t="s">
        <v>1517</v>
      </c>
      <c r="B234" s="229" t="s">
        <v>1518</v>
      </c>
      <c r="C234" s="229" t="s">
        <v>1502</v>
      </c>
      <c r="D234" s="230" t="s">
        <v>743</v>
      </c>
      <c r="E234" s="231" t="s">
        <v>448</v>
      </c>
      <c r="F234" s="271" t="s">
        <v>477</v>
      </c>
      <c r="G234" s="258"/>
      <c r="H234" s="259">
        <v>96</v>
      </c>
      <c r="I234" s="260" t="s">
        <v>451</v>
      </c>
      <c r="J234" s="260">
        <v>179</v>
      </c>
      <c r="K234" s="261">
        <v>87</v>
      </c>
      <c r="L234" s="262">
        <v>5765</v>
      </c>
      <c r="M234" s="238">
        <v>0.5</v>
      </c>
      <c r="N234" s="229">
        <v>438</v>
      </c>
      <c r="O234" s="229">
        <v>51</v>
      </c>
      <c r="P234" s="239">
        <v>7.5999999999999998E-2</v>
      </c>
      <c r="Q234" s="229">
        <v>290</v>
      </c>
      <c r="R234" s="240">
        <v>71300</v>
      </c>
      <c r="S234" s="241" t="s">
        <v>497</v>
      </c>
      <c r="T234" s="242">
        <v>0.66200000000000003</v>
      </c>
      <c r="U234" s="243">
        <v>26539</v>
      </c>
      <c r="V234" s="244">
        <v>0.37</v>
      </c>
      <c r="W234" s="243">
        <v>44761</v>
      </c>
      <c r="X234" s="241" t="s">
        <v>816</v>
      </c>
      <c r="Y234" s="243">
        <v>26000</v>
      </c>
      <c r="Z234" s="263"/>
      <c r="AA234" s="282" t="s">
        <v>456</v>
      </c>
      <c r="AB234" s="241">
        <v>590</v>
      </c>
      <c r="AC234" s="241">
        <v>680</v>
      </c>
      <c r="AD234" s="241">
        <v>570</v>
      </c>
      <c r="AE234" s="241">
        <v>670</v>
      </c>
      <c r="AF234" s="241">
        <v>25</v>
      </c>
      <c r="AG234" s="241">
        <v>30</v>
      </c>
      <c r="AH234" s="241">
        <v>24</v>
      </c>
      <c r="AI234" s="241">
        <v>31</v>
      </c>
      <c r="AJ234" s="241">
        <v>24</v>
      </c>
      <c r="AK234" s="241">
        <v>28</v>
      </c>
      <c r="AL234" s="242">
        <v>0.57999999999999996</v>
      </c>
      <c r="AM234" s="277">
        <v>2233</v>
      </c>
      <c r="AN234" s="242">
        <v>0.37</v>
      </c>
      <c r="AO234" s="242">
        <v>0.11899999999999999</v>
      </c>
      <c r="AP234" s="241" t="s">
        <v>491</v>
      </c>
      <c r="AQ234" s="241" t="s">
        <v>460</v>
      </c>
      <c r="AR234" s="241" t="s">
        <v>471</v>
      </c>
      <c r="AS234" s="247">
        <v>44501</v>
      </c>
      <c r="AT234" s="247">
        <v>44211</v>
      </c>
      <c r="AU234" s="247">
        <v>44501</v>
      </c>
      <c r="AV234" s="195"/>
      <c r="AW234" s="247">
        <v>44211</v>
      </c>
      <c r="AX234" s="242">
        <v>0.46300000000000002</v>
      </c>
      <c r="AY234" s="241">
        <v>80</v>
      </c>
      <c r="AZ234" s="241" t="s">
        <v>1519</v>
      </c>
      <c r="BA234" s="241">
        <v>6.5</v>
      </c>
      <c r="BB234" s="241" t="s">
        <v>166</v>
      </c>
      <c r="BC234" s="195"/>
      <c r="BD234" s="265"/>
      <c r="BE234" s="266" t="s">
        <v>126</v>
      </c>
      <c r="BF234" s="278" t="s">
        <v>166</v>
      </c>
      <c r="BG234" s="267" t="s">
        <v>126</v>
      </c>
      <c r="BH234" s="268" t="s">
        <v>126</v>
      </c>
      <c r="BI234" s="269" t="s">
        <v>166</v>
      </c>
      <c r="BJ234" s="195"/>
      <c r="BK234" s="195"/>
      <c r="BL234" s="255">
        <v>0.9</v>
      </c>
      <c r="BM234" s="255">
        <v>0.87</v>
      </c>
      <c r="BN234" s="255">
        <v>0.67</v>
      </c>
      <c r="BO234" s="256">
        <v>0.75</v>
      </c>
    </row>
    <row r="235" spans="1:67" ht="18.75" customHeight="1">
      <c r="A235" s="228" t="s">
        <v>1520</v>
      </c>
      <c r="B235" s="229" t="s">
        <v>1521</v>
      </c>
      <c r="C235" s="229" t="s">
        <v>1522</v>
      </c>
      <c r="D235" s="230" t="s">
        <v>856</v>
      </c>
      <c r="E235" s="281" t="s">
        <v>507</v>
      </c>
      <c r="F235" s="271" t="s">
        <v>477</v>
      </c>
      <c r="G235" s="258"/>
      <c r="H235" s="259">
        <v>35</v>
      </c>
      <c r="I235" s="260" t="s">
        <v>451</v>
      </c>
      <c r="J235" s="260">
        <v>32</v>
      </c>
      <c r="K235" s="261">
        <v>30</v>
      </c>
      <c r="L235" s="262">
        <v>35247</v>
      </c>
      <c r="M235" s="238">
        <v>0.67</v>
      </c>
      <c r="N235" s="229">
        <v>887</v>
      </c>
      <c r="O235" s="229">
        <v>96</v>
      </c>
      <c r="P235" s="239">
        <v>2.5000000000000001E-2</v>
      </c>
      <c r="Q235" s="272"/>
      <c r="R235" s="240">
        <v>48600</v>
      </c>
      <c r="S235" s="241" t="s">
        <v>515</v>
      </c>
      <c r="T235" s="195"/>
      <c r="U235" s="195"/>
      <c r="V235" s="195"/>
      <c r="W235" s="243">
        <v>48600</v>
      </c>
      <c r="X235" s="195"/>
      <c r="Y235" s="241" t="s">
        <v>490</v>
      </c>
      <c r="Z235" s="263"/>
      <c r="AA235" s="264"/>
      <c r="AB235" s="241">
        <v>620</v>
      </c>
      <c r="AC235" s="241">
        <v>710</v>
      </c>
      <c r="AD235" s="241">
        <v>620</v>
      </c>
      <c r="AE235" s="241">
        <v>690</v>
      </c>
      <c r="AF235" s="241">
        <v>28</v>
      </c>
      <c r="AG235" s="241">
        <v>32</v>
      </c>
      <c r="AH235" s="241">
        <v>27</v>
      </c>
      <c r="AI235" s="241">
        <v>34</v>
      </c>
      <c r="AJ235" s="241">
        <v>26</v>
      </c>
      <c r="AK235" s="241">
        <v>31</v>
      </c>
      <c r="AL235" s="242">
        <v>0.42</v>
      </c>
      <c r="AM235" s="277">
        <v>1301</v>
      </c>
      <c r="AN235" s="242">
        <v>0.35399999999999998</v>
      </c>
      <c r="AO235" s="242">
        <v>0.191</v>
      </c>
      <c r="AP235" s="241" t="s">
        <v>491</v>
      </c>
      <c r="AQ235" s="241" t="s">
        <v>460</v>
      </c>
      <c r="AR235" s="241" t="s">
        <v>1523</v>
      </c>
      <c r="AS235" s="195"/>
      <c r="AT235" s="195"/>
      <c r="AU235" s="195"/>
      <c r="AV235" s="247">
        <v>44501</v>
      </c>
      <c r="AW235" s="247">
        <v>44256</v>
      </c>
      <c r="AX235" s="195"/>
      <c r="AY235" s="241">
        <v>80</v>
      </c>
      <c r="AZ235" s="241" t="s">
        <v>1372</v>
      </c>
      <c r="BA235" s="241">
        <v>6</v>
      </c>
      <c r="BB235" s="195"/>
      <c r="BC235" s="195"/>
      <c r="BD235" s="265"/>
      <c r="BE235" s="279" t="s">
        <v>166</v>
      </c>
      <c r="BF235" s="278" t="s">
        <v>166</v>
      </c>
      <c r="BG235" s="278" t="s">
        <v>166</v>
      </c>
      <c r="BH235" s="268" t="s">
        <v>126</v>
      </c>
      <c r="BI235" s="252"/>
      <c r="BJ235" s="195"/>
      <c r="BK235" s="195"/>
      <c r="BL235" s="255">
        <v>0.94</v>
      </c>
      <c r="BM235" s="270"/>
      <c r="BN235" s="255">
        <v>0.82</v>
      </c>
      <c r="BO235" s="256">
        <v>0.87</v>
      </c>
    </row>
    <row r="236" spans="1:67" ht="18.75" customHeight="1">
      <c r="A236" s="228" t="s">
        <v>1524</v>
      </c>
      <c r="B236" s="229" t="s">
        <v>1525</v>
      </c>
      <c r="C236" s="229" t="s">
        <v>1526</v>
      </c>
      <c r="D236" s="230" t="s">
        <v>447</v>
      </c>
      <c r="E236" s="281" t="s">
        <v>507</v>
      </c>
      <c r="F236" s="271" t="s">
        <v>477</v>
      </c>
      <c r="G236" s="258"/>
      <c r="H236" s="259">
        <v>46</v>
      </c>
      <c r="I236" s="260" t="s">
        <v>451</v>
      </c>
      <c r="J236" s="260">
        <v>116</v>
      </c>
      <c r="K236" s="261">
        <v>21</v>
      </c>
      <c r="L236" s="262">
        <v>28848</v>
      </c>
      <c r="M236" s="238">
        <v>0.77</v>
      </c>
      <c r="N236" s="229">
        <v>516</v>
      </c>
      <c r="O236" s="229">
        <v>98</v>
      </c>
      <c r="P236" s="239">
        <v>1.7999999999999999E-2</v>
      </c>
      <c r="Q236" s="272"/>
      <c r="R236" s="240">
        <v>50500</v>
      </c>
      <c r="S236" s="241" t="s">
        <v>497</v>
      </c>
      <c r="T236" s="195"/>
      <c r="U236" s="195"/>
      <c r="V236" s="195"/>
      <c r="W236" s="243">
        <v>50500</v>
      </c>
      <c r="X236" s="195"/>
      <c r="Y236" s="241" t="s">
        <v>1527</v>
      </c>
      <c r="Z236" s="245" t="s">
        <v>1528</v>
      </c>
      <c r="AA236" s="246" t="s">
        <v>456</v>
      </c>
      <c r="AB236" s="241">
        <v>610</v>
      </c>
      <c r="AC236" s="241">
        <v>690</v>
      </c>
      <c r="AD236" s="241">
        <v>590</v>
      </c>
      <c r="AE236" s="241">
        <v>680</v>
      </c>
      <c r="AF236" s="241">
        <v>26</v>
      </c>
      <c r="AG236" s="241">
        <v>31</v>
      </c>
      <c r="AH236" s="241">
        <v>26</v>
      </c>
      <c r="AI236" s="241">
        <v>33</v>
      </c>
      <c r="AJ236" s="241">
        <v>25</v>
      </c>
      <c r="AK236" s="241">
        <v>30</v>
      </c>
      <c r="AL236" s="242">
        <v>0.54</v>
      </c>
      <c r="AM236" s="277">
        <v>1219</v>
      </c>
      <c r="AN236" s="242">
        <v>0.33700000000000002</v>
      </c>
      <c r="AO236" s="242">
        <v>0.17</v>
      </c>
      <c r="AP236" s="241" t="s">
        <v>491</v>
      </c>
      <c r="AQ236" s="241" t="s">
        <v>460</v>
      </c>
      <c r="AR236" s="241" t="s">
        <v>510</v>
      </c>
      <c r="AS236" s="195"/>
      <c r="AT236" s="195"/>
      <c r="AU236" s="247">
        <v>44484</v>
      </c>
      <c r="AV236" s="247">
        <v>44484</v>
      </c>
      <c r="AW236" s="247">
        <v>44197</v>
      </c>
      <c r="AX236" s="195"/>
      <c r="AY236" s="241">
        <v>80</v>
      </c>
      <c r="AZ236" s="195"/>
      <c r="BA236" s="241">
        <v>6.5</v>
      </c>
      <c r="BB236" s="195"/>
      <c r="BC236" s="241" t="s">
        <v>1529</v>
      </c>
      <c r="BD236" s="248" t="s">
        <v>922</v>
      </c>
      <c r="BE236" s="266" t="s">
        <v>126</v>
      </c>
      <c r="BF236" s="278" t="s">
        <v>166</v>
      </c>
      <c r="BG236" s="267" t="s">
        <v>126</v>
      </c>
      <c r="BH236" s="268" t="s">
        <v>126</v>
      </c>
      <c r="BI236" s="269" t="s">
        <v>166</v>
      </c>
      <c r="BJ236" s="195"/>
      <c r="BK236" s="195"/>
      <c r="BL236" s="255">
        <v>0.93</v>
      </c>
      <c r="BM236" s="255">
        <v>0.96</v>
      </c>
      <c r="BN236" s="255">
        <v>0.78</v>
      </c>
      <c r="BO236" s="256">
        <v>0.85</v>
      </c>
    </row>
    <row r="237" spans="1:67" ht="18.75" customHeight="1">
      <c r="A237" s="228" t="s">
        <v>1530</v>
      </c>
      <c r="B237" s="229" t="s">
        <v>1531</v>
      </c>
      <c r="C237" s="229" t="s">
        <v>1532</v>
      </c>
      <c r="D237" s="230" t="s">
        <v>1533</v>
      </c>
      <c r="E237" s="281" t="s">
        <v>507</v>
      </c>
      <c r="F237" s="271" t="s">
        <v>477</v>
      </c>
      <c r="G237" s="258"/>
      <c r="H237" s="259">
        <v>157</v>
      </c>
      <c r="I237" s="260" t="s">
        <v>451</v>
      </c>
      <c r="J237" s="260">
        <v>146</v>
      </c>
      <c r="K237" s="261">
        <v>108</v>
      </c>
      <c r="L237" s="262">
        <v>12881</v>
      </c>
      <c r="M237" s="238">
        <v>0.73</v>
      </c>
      <c r="N237" s="229">
        <v>458</v>
      </c>
      <c r="O237" s="229">
        <v>66</v>
      </c>
      <c r="P237" s="239">
        <v>3.5999999999999997E-2</v>
      </c>
      <c r="Q237" s="229">
        <v>225</v>
      </c>
      <c r="R237" s="240">
        <v>57500</v>
      </c>
      <c r="S237" s="241" t="s">
        <v>452</v>
      </c>
      <c r="T237" s="242">
        <v>0.49099999999999999</v>
      </c>
      <c r="U237" s="243">
        <v>24636</v>
      </c>
      <c r="V237" s="244">
        <v>0.43</v>
      </c>
      <c r="W237" s="243">
        <v>32864</v>
      </c>
      <c r="X237" s="241" t="s">
        <v>561</v>
      </c>
      <c r="Y237" s="241" t="s">
        <v>490</v>
      </c>
      <c r="Z237" s="263"/>
      <c r="AA237" s="286" t="s">
        <v>456</v>
      </c>
      <c r="AB237" s="241">
        <v>530</v>
      </c>
      <c r="AC237" s="241">
        <v>620</v>
      </c>
      <c r="AD237" s="241">
        <v>520</v>
      </c>
      <c r="AE237" s="241">
        <v>620</v>
      </c>
      <c r="AF237" s="241">
        <v>21</v>
      </c>
      <c r="AG237" s="241">
        <v>26</v>
      </c>
      <c r="AH237" s="241">
        <v>20</v>
      </c>
      <c r="AI237" s="241">
        <v>26</v>
      </c>
      <c r="AJ237" s="241">
        <v>21</v>
      </c>
      <c r="AK237" s="241">
        <v>26</v>
      </c>
      <c r="AL237" s="242">
        <v>0.82899999999999996</v>
      </c>
      <c r="AM237" s="241">
        <v>187</v>
      </c>
      <c r="AN237" s="242">
        <v>0.71699999999999997</v>
      </c>
      <c r="AO237" s="242">
        <v>0.33600000000000002</v>
      </c>
      <c r="AP237" s="241" t="s">
        <v>491</v>
      </c>
      <c r="AQ237" s="241" t="s">
        <v>460</v>
      </c>
      <c r="AR237" s="241" t="s">
        <v>472</v>
      </c>
      <c r="AS237" s="195"/>
      <c r="AT237" s="195"/>
      <c r="AU237" s="195"/>
      <c r="AV237" s="247">
        <v>44201</v>
      </c>
      <c r="AW237" s="247">
        <v>44256</v>
      </c>
      <c r="AX237" s="195"/>
      <c r="AY237" s="241">
        <v>100</v>
      </c>
      <c r="AZ237" s="195"/>
      <c r="BA237" s="241">
        <v>7</v>
      </c>
      <c r="BB237" s="241" t="s">
        <v>166</v>
      </c>
      <c r="BC237" s="195"/>
      <c r="BD237" s="265"/>
      <c r="BE237" s="266" t="s">
        <v>126</v>
      </c>
      <c r="BF237" s="278" t="s">
        <v>166</v>
      </c>
      <c r="BG237" s="278" t="s">
        <v>166</v>
      </c>
      <c r="BH237" s="280" t="s">
        <v>166</v>
      </c>
      <c r="BI237" s="269" t="s">
        <v>166</v>
      </c>
      <c r="BJ237" s="253" t="s">
        <v>166</v>
      </c>
      <c r="BK237" s="254" t="s">
        <v>462</v>
      </c>
      <c r="BL237" s="255">
        <v>0.88</v>
      </c>
      <c r="BM237" s="255">
        <v>0.79</v>
      </c>
      <c r="BN237" s="255">
        <v>0.74</v>
      </c>
      <c r="BO237" s="256">
        <v>0.6</v>
      </c>
    </row>
    <row r="238" spans="1:67" ht="18.75" customHeight="1">
      <c r="A238" s="228" t="s">
        <v>1534</v>
      </c>
      <c r="B238" s="229" t="s">
        <v>1535</v>
      </c>
      <c r="C238" s="229" t="s">
        <v>1237</v>
      </c>
      <c r="D238" s="230" t="s">
        <v>519</v>
      </c>
      <c r="E238" s="281" t="s">
        <v>507</v>
      </c>
      <c r="F238" s="271" t="s">
        <v>477</v>
      </c>
      <c r="G238" s="258"/>
      <c r="H238" s="259">
        <v>171</v>
      </c>
      <c r="I238" s="260" t="s">
        <v>451</v>
      </c>
      <c r="J238" s="260">
        <v>87</v>
      </c>
      <c r="K238" s="261">
        <v>87</v>
      </c>
      <c r="L238" s="262">
        <v>37215</v>
      </c>
      <c r="M238" s="238">
        <v>0.82</v>
      </c>
      <c r="N238" s="229">
        <v>1538</v>
      </c>
      <c r="O238" s="229">
        <v>106</v>
      </c>
      <c r="P238" s="239">
        <v>4.1000000000000002E-2</v>
      </c>
      <c r="Q238" s="229">
        <v>260</v>
      </c>
      <c r="R238" s="240">
        <v>42100</v>
      </c>
      <c r="S238" s="241" t="s">
        <v>452</v>
      </c>
      <c r="T238" s="242">
        <v>0.16900000000000001</v>
      </c>
      <c r="U238" s="243">
        <v>3446</v>
      </c>
      <c r="V238" s="244">
        <v>0.08</v>
      </c>
      <c r="W238" s="243">
        <v>38654</v>
      </c>
      <c r="X238" s="241" t="s">
        <v>959</v>
      </c>
      <c r="Y238" s="241" t="s">
        <v>490</v>
      </c>
      <c r="Z238" s="263"/>
      <c r="AA238" s="246" t="s">
        <v>456</v>
      </c>
      <c r="AB238" s="241">
        <v>560</v>
      </c>
      <c r="AC238" s="241">
        <v>640</v>
      </c>
      <c r="AD238" s="241">
        <v>550</v>
      </c>
      <c r="AE238" s="241">
        <v>640</v>
      </c>
      <c r="AF238" s="241">
        <v>23</v>
      </c>
      <c r="AG238" s="241">
        <v>27</v>
      </c>
      <c r="AH238" s="241">
        <v>21</v>
      </c>
      <c r="AI238" s="241">
        <v>27</v>
      </c>
      <c r="AJ238" s="241">
        <v>22</v>
      </c>
      <c r="AK238" s="241">
        <v>27</v>
      </c>
      <c r="AL238" s="242">
        <v>0.61099999999999999</v>
      </c>
      <c r="AM238" s="241">
        <v>983</v>
      </c>
      <c r="AN238" s="242">
        <v>0.64300000000000002</v>
      </c>
      <c r="AO238" s="242">
        <v>0.223</v>
      </c>
      <c r="AP238" s="241" t="s">
        <v>510</v>
      </c>
      <c r="AQ238" s="241" t="s">
        <v>460</v>
      </c>
      <c r="AR238" s="241" t="s">
        <v>472</v>
      </c>
      <c r="AS238" s="195"/>
      <c r="AT238" s="195"/>
      <c r="AU238" s="195"/>
      <c r="AV238" s="247">
        <v>44515</v>
      </c>
      <c r="AW238" s="247">
        <v>44362</v>
      </c>
      <c r="AX238" s="195"/>
      <c r="AY238" s="241">
        <v>79</v>
      </c>
      <c r="AZ238" s="195"/>
      <c r="BA238" s="241">
        <v>6.5</v>
      </c>
      <c r="BB238" s="195"/>
      <c r="BC238" s="241" t="s">
        <v>1536</v>
      </c>
      <c r="BD238" s="248" t="s">
        <v>1537</v>
      </c>
      <c r="BE238" s="279" t="s">
        <v>166</v>
      </c>
      <c r="BF238" s="278" t="s">
        <v>166</v>
      </c>
      <c r="BG238" s="278" t="s">
        <v>166</v>
      </c>
      <c r="BH238" s="280" t="s">
        <v>166</v>
      </c>
      <c r="BI238" s="252"/>
      <c r="BJ238" s="195"/>
      <c r="BK238" s="195"/>
      <c r="BL238" s="255">
        <v>0.87</v>
      </c>
      <c r="BM238" s="255">
        <v>0.85</v>
      </c>
      <c r="BN238" s="255">
        <v>0.59</v>
      </c>
      <c r="BO238" s="256">
        <v>0.54</v>
      </c>
    </row>
    <row r="239" spans="1:67" ht="18.75" customHeight="1">
      <c r="A239" s="228" t="s">
        <v>1538</v>
      </c>
      <c r="B239" s="229" t="s">
        <v>1539</v>
      </c>
      <c r="C239" s="229" t="s">
        <v>807</v>
      </c>
      <c r="D239" s="230" t="s">
        <v>808</v>
      </c>
      <c r="E239" s="281" t="s">
        <v>507</v>
      </c>
      <c r="F239" s="271" t="s">
        <v>477</v>
      </c>
      <c r="G239" s="258"/>
      <c r="H239" s="259">
        <v>129</v>
      </c>
      <c r="I239" s="260" t="s">
        <v>451</v>
      </c>
      <c r="J239" s="260">
        <v>75</v>
      </c>
      <c r="K239" s="261">
        <v>87</v>
      </c>
      <c r="L239" s="262">
        <v>19448</v>
      </c>
      <c r="M239" s="238">
        <v>0.64</v>
      </c>
      <c r="N239" s="229">
        <v>936</v>
      </c>
      <c r="O239" s="229">
        <v>73</v>
      </c>
      <c r="P239" s="239">
        <v>4.8000000000000001E-2</v>
      </c>
      <c r="Q239" s="229">
        <v>19</v>
      </c>
      <c r="R239" s="240">
        <v>48500</v>
      </c>
      <c r="S239" s="241" t="s">
        <v>497</v>
      </c>
      <c r="T239" s="242">
        <v>0.02</v>
      </c>
      <c r="U239" s="243">
        <v>4310</v>
      </c>
      <c r="V239" s="244">
        <v>0.09</v>
      </c>
      <c r="W239" s="243">
        <v>44190</v>
      </c>
      <c r="X239" s="241" t="s">
        <v>1466</v>
      </c>
      <c r="Y239" s="241" t="s">
        <v>1540</v>
      </c>
      <c r="Z239" s="245" t="s">
        <v>1541</v>
      </c>
      <c r="AA239" s="246" t="s">
        <v>456</v>
      </c>
      <c r="AB239" s="241">
        <v>530</v>
      </c>
      <c r="AC239" s="241">
        <v>650</v>
      </c>
      <c r="AD239" s="241">
        <v>550</v>
      </c>
      <c r="AE239" s="241">
        <v>680</v>
      </c>
      <c r="AF239" s="241">
        <v>20</v>
      </c>
      <c r="AG239" s="241">
        <v>26</v>
      </c>
      <c r="AH239" s="241">
        <v>20</v>
      </c>
      <c r="AI239" s="241">
        <v>26</v>
      </c>
      <c r="AJ239" s="241">
        <v>20</v>
      </c>
      <c r="AK239" s="241">
        <v>26</v>
      </c>
      <c r="AL239" s="242">
        <v>0.77100000000000002</v>
      </c>
      <c r="AM239" s="195"/>
      <c r="AN239" s="195"/>
      <c r="AO239" s="195"/>
      <c r="AP239" s="241" t="s">
        <v>491</v>
      </c>
      <c r="AQ239" s="241" t="s">
        <v>460</v>
      </c>
      <c r="AR239" s="241" t="s">
        <v>472</v>
      </c>
      <c r="AS239" s="195"/>
      <c r="AT239" s="195"/>
      <c r="AU239" s="247">
        <v>44501</v>
      </c>
      <c r="AV239" s="195"/>
      <c r="AW239" s="247">
        <v>44211</v>
      </c>
      <c r="AX239" s="195"/>
      <c r="AY239" s="241">
        <v>80</v>
      </c>
      <c r="AZ239" s="195"/>
      <c r="BA239" s="241">
        <v>6.5</v>
      </c>
      <c r="BB239" s="195"/>
      <c r="BC239" s="241" t="s">
        <v>1196</v>
      </c>
      <c r="BD239" s="248" t="s">
        <v>1197</v>
      </c>
      <c r="BE239" s="279" t="s">
        <v>166</v>
      </c>
      <c r="BF239" s="278" t="s">
        <v>166</v>
      </c>
      <c r="BG239" s="267" t="s">
        <v>126</v>
      </c>
      <c r="BH239" s="280" t="s">
        <v>166</v>
      </c>
      <c r="BI239" s="269" t="s">
        <v>166</v>
      </c>
      <c r="BJ239" s="195"/>
      <c r="BK239" s="195"/>
      <c r="BL239" s="255">
        <v>0.84</v>
      </c>
      <c r="BM239" s="255">
        <v>0.8</v>
      </c>
      <c r="BN239" s="270"/>
      <c r="BO239" s="256">
        <v>0.56999999999999995</v>
      </c>
    </row>
    <row r="240" spans="1:67" ht="18.75" customHeight="1">
      <c r="A240" s="228" t="s">
        <v>1542</v>
      </c>
      <c r="B240" s="229" t="s">
        <v>1543</v>
      </c>
      <c r="C240" s="229" t="s">
        <v>1544</v>
      </c>
      <c r="D240" s="230" t="s">
        <v>808</v>
      </c>
      <c r="E240" s="281" t="s">
        <v>507</v>
      </c>
      <c r="F240" s="271" t="s">
        <v>477</v>
      </c>
      <c r="G240" s="258"/>
      <c r="H240" s="259">
        <v>46</v>
      </c>
      <c r="I240" s="260" t="s">
        <v>451</v>
      </c>
      <c r="J240" s="260">
        <v>6</v>
      </c>
      <c r="K240" s="261">
        <v>18</v>
      </c>
      <c r="L240" s="262">
        <v>33955</v>
      </c>
      <c r="M240" s="238">
        <v>0.7</v>
      </c>
      <c r="N240" s="229">
        <v>5297</v>
      </c>
      <c r="O240" s="272"/>
      <c r="P240" s="239">
        <v>0.156</v>
      </c>
      <c r="Q240" s="229">
        <v>13</v>
      </c>
      <c r="R240" s="240">
        <v>52500</v>
      </c>
      <c r="S240" s="241" t="s">
        <v>452</v>
      </c>
      <c r="T240" s="242">
        <v>2E-3</v>
      </c>
      <c r="U240" s="243">
        <v>8697</v>
      </c>
      <c r="V240" s="244">
        <v>0.17</v>
      </c>
      <c r="W240" s="243">
        <v>43803</v>
      </c>
      <c r="X240" s="241" t="s">
        <v>1466</v>
      </c>
      <c r="Y240" s="243">
        <v>2000</v>
      </c>
      <c r="Z240" s="245" t="s">
        <v>1545</v>
      </c>
      <c r="AA240" s="246" t="s">
        <v>456</v>
      </c>
      <c r="AB240" s="241">
        <v>630</v>
      </c>
      <c r="AC240" s="241">
        <v>710</v>
      </c>
      <c r="AD240" s="241">
        <v>710</v>
      </c>
      <c r="AE240" s="241">
        <v>790</v>
      </c>
      <c r="AF240" s="241">
        <v>32</v>
      </c>
      <c r="AG240" s="241">
        <v>35</v>
      </c>
      <c r="AH240" s="241">
        <v>25</v>
      </c>
      <c r="AI240" s="241">
        <v>33</v>
      </c>
      <c r="AJ240" s="241">
        <v>25</v>
      </c>
      <c r="AK240" s="241">
        <v>33</v>
      </c>
      <c r="AL240" s="242">
        <v>0.61499999999999999</v>
      </c>
      <c r="AM240" s="195"/>
      <c r="AN240" s="195"/>
      <c r="AO240" s="195"/>
      <c r="AP240" s="241" t="s">
        <v>491</v>
      </c>
      <c r="AQ240" s="241" t="s">
        <v>460</v>
      </c>
      <c r="AR240" s="241" t="s">
        <v>472</v>
      </c>
      <c r="AS240" s="195"/>
      <c r="AT240" s="195"/>
      <c r="AU240" s="247">
        <v>44501</v>
      </c>
      <c r="AV240" s="247">
        <v>44501</v>
      </c>
      <c r="AW240" s="247">
        <v>44531</v>
      </c>
      <c r="AX240" s="195"/>
      <c r="AY240" s="195"/>
      <c r="AZ240" s="241" t="s">
        <v>1546</v>
      </c>
      <c r="BA240" s="195"/>
      <c r="BB240" s="195"/>
      <c r="BC240" s="195"/>
      <c r="BD240" s="265"/>
      <c r="BE240" s="266" t="s">
        <v>126</v>
      </c>
      <c r="BF240" s="278" t="s">
        <v>166</v>
      </c>
      <c r="BG240" s="278" t="s">
        <v>166</v>
      </c>
      <c r="BH240" s="280" t="s">
        <v>166</v>
      </c>
      <c r="BI240" s="269" t="s">
        <v>166</v>
      </c>
      <c r="BJ240" s="195"/>
      <c r="BK240" s="195"/>
      <c r="BL240" s="270"/>
      <c r="BM240" s="255">
        <v>0.93</v>
      </c>
      <c r="BN240" s="270"/>
      <c r="BO240" s="256">
        <v>0.84</v>
      </c>
    </row>
    <row r="241" spans="1:67" ht="18.75" customHeight="1">
      <c r="A241" s="228" t="s">
        <v>1547</v>
      </c>
      <c r="B241" s="229" t="s">
        <v>1548</v>
      </c>
      <c r="C241" s="229" t="s">
        <v>1549</v>
      </c>
      <c r="D241" s="230" t="s">
        <v>822</v>
      </c>
      <c r="E241" s="281" t="s">
        <v>507</v>
      </c>
      <c r="F241" s="271" t="s">
        <v>477</v>
      </c>
      <c r="G241" s="258"/>
      <c r="H241" s="259">
        <v>89</v>
      </c>
      <c r="I241" s="260" t="s">
        <v>451</v>
      </c>
      <c r="J241" s="260">
        <v>67</v>
      </c>
      <c r="K241" s="261">
        <v>35</v>
      </c>
      <c r="L241" s="262">
        <v>24503</v>
      </c>
      <c r="M241" s="238">
        <v>0.76</v>
      </c>
      <c r="N241" s="229">
        <v>2107</v>
      </c>
      <c r="O241" s="229">
        <v>54</v>
      </c>
      <c r="P241" s="239">
        <v>8.5999999999999993E-2</v>
      </c>
      <c r="Q241" s="229">
        <v>921</v>
      </c>
      <c r="R241" s="240">
        <v>51100</v>
      </c>
      <c r="S241" s="241" t="s">
        <v>452</v>
      </c>
      <c r="T241" s="242">
        <v>0.437</v>
      </c>
      <c r="U241" s="243">
        <v>5080</v>
      </c>
      <c r="V241" s="244">
        <v>0.1</v>
      </c>
      <c r="W241" s="243">
        <v>46020</v>
      </c>
      <c r="X241" s="241" t="s">
        <v>626</v>
      </c>
      <c r="Y241" s="241" t="s">
        <v>1550</v>
      </c>
      <c r="Z241" s="245" t="s">
        <v>1551</v>
      </c>
      <c r="AA241" s="246" t="s">
        <v>456</v>
      </c>
      <c r="AB241" s="241">
        <v>570</v>
      </c>
      <c r="AC241" s="241">
        <v>680</v>
      </c>
      <c r="AD241" s="241">
        <v>570</v>
      </c>
      <c r="AE241" s="241">
        <v>690</v>
      </c>
      <c r="AF241" s="241">
        <v>23</v>
      </c>
      <c r="AG241" s="241">
        <v>28</v>
      </c>
      <c r="AH241" s="241">
        <v>22</v>
      </c>
      <c r="AI241" s="241">
        <v>29</v>
      </c>
      <c r="AJ241" s="241">
        <v>22</v>
      </c>
      <c r="AK241" s="241">
        <v>28</v>
      </c>
      <c r="AL241" s="242">
        <v>0.86</v>
      </c>
      <c r="AM241" s="277">
        <v>3755</v>
      </c>
      <c r="AN241" s="242">
        <v>0.80700000000000005</v>
      </c>
      <c r="AO241" s="242">
        <v>5.3999999999999999E-2</v>
      </c>
      <c r="AP241" s="241" t="s">
        <v>509</v>
      </c>
      <c r="AQ241" s="241" t="s">
        <v>460</v>
      </c>
      <c r="AR241" s="241" t="s">
        <v>472</v>
      </c>
      <c r="AS241" s="195"/>
      <c r="AT241" s="195"/>
      <c r="AU241" s="195"/>
      <c r="AV241" s="195"/>
      <c r="AW241" s="247">
        <v>44317</v>
      </c>
      <c r="AX241" s="195"/>
      <c r="AY241" s="241">
        <v>80</v>
      </c>
      <c r="AZ241" s="241" t="s">
        <v>1552</v>
      </c>
      <c r="BA241" s="241">
        <v>6.5</v>
      </c>
      <c r="BB241" s="241" t="s">
        <v>166</v>
      </c>
      <c r="BC241" s="241" t="s">
        <v>483</v>
      </c>
      <c r="BD241" s="248" t="s">
        <v>1110</v>
      </c>
      <c r="BE241" s="279" t="s">
        <v>166</v>
      </c>
      <c r="BF241" s="278" t="s">
        <v>166</v>
      </c>
      <c r="BG241" s="267" t="s">
        <v>126</v>
      </c>
      <c r="BH241" s="268" t="s">
        <v>126</v>
      </c>
      <c r="BI241" s="269" t="s">
        <v>166</v>
      </c>
      <c r="BJ241" s="253" t="s">
        <v>166</v>
      </c>
      <c r="BK241" s="243">
        <v>7455</v>
      </c>
      <c r="BL241" s="255">
        <v>0.91</v>
      </c>
      <c r="BM241" s="255">
        <v>0.89</v>
      </c>
      <c r="BN241" s="255">
        <v>0.75</v>
      </c>
      <c r="BO241" s="256">
        <v>0.7</v>
      </c>
    </row>
    <row r="242" spans="1:67" ht="18.75" customHeight="1">
      <c r="A242" s="228" t="s">
        <v>1553</v>
      </c>
      <c r="B242" s="229" t="s">
        <v>1554</v>
      </c>
      <c r="C242" s="229" t="s">
        <v>1037</v>
      </c>
      <c r="D242" s="230" t="s">
        <v>1010</v>
      </c>
      <c r="E242" s="281" t="s">
        <v>507</v>
      </c>
      <c r="F242" s="271" t="s">
        <v>477</v>
      </c>
      <c r="G242" s="258"/>
      <c r="H242" s="259">
        <v>129</v>
      </c>
      <c r="I242" s="260" t="s">
        <v>451</v>
      </c>
      <c r="J242" s="260">
        <v>80</v>
      </c>
      <c r="K242" s="261">
        <v>62</v>
      </c>
      <c r="L242" s="262">
        <v>19338</v>
      </c>
      <c r="M242" s="238">
        <v>0.7</v>
      </c>
      <c r="N242" s="229">
        <v>1202</v>
      </c>
      <c r="O242" s="229">
        <v>76</v>
      </c>
      <c r="P242" s="239">
        <v>6.2E-2</v>
      </c>
      <c r="Q242" s="229">
        <v>128</v>
      </c>
      <c r="R242" s="240">
        <v>46900</v>
      </c>
      <c r="S242" s="241" t="s">
        <v>497</v>
      </c>
      <c r="T242" s="242">
        <v>0.106</v>
      </c>
      <c r="U242" s="243">
        <v>14146</v>
      </c>
      <c r="V242" s="244">
        <v>0.3</v>
      </c>
      <c r="W242" s="243">
        <v>32754</v>
      </c>
      <c r="X242" s="241" t="s">
        <v>453</v>
      </c>
      <c r="Y242" s="241" t="s">
        <v>1059</v>
      </c>
      <c r="Z242" s="245" t="s">
        <v>1555</v>
      </c>
      <c r="AA242" s="246" t="s">
        <v>456</v>
      </c>
      <c r="AB242" s="195"/>
      <c r="AC242" s="195"/>
      <c r="AD242" s="195"/>
      <c r="AE242" s="195"/>
      <c r="AF242" s="241">
        <v>23</v>
      </c>
      <c r="AG242" s="241">
        <v>28</v>
      </c>
      <c r="AH242" s="241">
        <v>22</v>
      </c>
      <c r="AI242" s="241">
        <v>29</v>
      </c>
      <c r="AJ242" s="241">
        <v>22</v>
      </c>
      <c r="AK242" s="241">
        <v>28</v>
      </c>
      <c r="AL242" s="242">
        <v>0.93400000000000005</v>
      </c>
      <c r="AM242" s="241">
        <v>402</v>
      </c>
      <c r="AN242" s="242">
        <v>0.96799999999999997</v>
      </c>
      <c r="AO242" s="242">
        <v>0.375</v>
      </c>
      <c r="AP242" s="241" t="s">
        <v>471</v>
      </c>
      <c r="AQ242" s="241" t="s">
        <v>460</v>
      </c>
      <c r="AR242" s="241" t="s">
        <v>472</v>
      </c>
      <c r="AS242" s="195"/>
      <c r="AT242" s="195"/>
      <c r="AU242" s="195"/>
      <c r="AV242" s="247">
        <v>44501</v>
      </c>
      <c r="AW242" s="247">
        <v>44421</v>
      </c>
      <c r="AX242" s="195"/>
      <c r="AY242" s="241">
        <v>79</v>
      </c>
      <c r="AZ242" s="241" t="s">
        <v>1164</v>
      </c>
      <c r="BA242" s="241">
        <v>6.5</v>
      </c>
      <c r="BB242" s="195"/>
      <c r="BC242" s="241" t="s">
        <v>1556</v>
      </c>
      <c r="BD242" s="248" t="s">
        <v>1557</v>
      </c>
      <c r="BE242" s="266" t="s">
        <v>126</v>
      </c>
      <c r="BF242" s="278" t="s">
        <v>166</v>
      </c>
      <c r="BG242" s="267" t="s">
        <v>126</v>
      </c>
      <c r="BH242" s="268" t="s">
        <v>126</v>
      </c>
      <c r="BI242" s="269" t="s">
        <v>166</v>
      </c>
      <c r="BJ242" s="253" t="s">
        <v>166</v>
      </c>
      <c r="BK242" s="243">
        <v>5760</v>
      </c>
      <c r="BL242" s="255">
        <v>0.93</v>
      </c>
      <c r="BM242" s="255">
        <v>0.83</v>
      </c>
      <c r="BN242" s="255">
        <v>0.73</v>
      </c>
      <c r="BO242" s="256">
        <v>0.63</v>
      </c>
    </row>
    <row r="243" spans="1:67" ht="18.75" customHeight="1">
      <c r="A243" s="228" t="s">
        <v>1558</v>
      </c>
      <c r="B243" s="229" t="s">
        <v>1559</v>
      </c>
      <c r="C243" s="229" t="s">
        <v>1560</v>
      </c>
      <c r="D243" s="230" t="s">
        <v>574</v>
      </c>
      <c r="E243" s="281" t="s">
        <v>507</v>
      </c>
      <c r="F243" s="271" t="s">
        <v>477</v>
      </c>
      <c r="G243" s="258"/>
      <c r="H243" s="259">
        <v>147</v>
      </c>
      <c r="I243" s="260" t="s">
        <v>451</v>
      </c>
      <c r="J243" s="260">
        <v>87</v>
      </c>
      <c r="K243" s="261">
        <v>62</v>
      </c>
      <c r="L243" s="262">
        <v>22425</v>
      </c>
      <c r="M243" s="238">
        <v>0.76</v>
      </c>
      <c r="N243" s="229">
        <v>581</v>
      </c>
      <c r="O243" s="229">
        <v>104</v>
      </c>
      <c r="P243" s="239">
        <v>2.5999999999999999E-2</v>
      </c>
      <c r="Q243" s="229">
        <v>285</v>
      </c>
      <c r="R243" s="240">
        <v>50900</v>
      </c>
      <c r="S243" s="241" t="s">
        <v>497</v>
      </c>
      <c r="T243" s="242">
        <v>0.49099999999999999</v>
      </c>
      <c r="U243" s="243">
        <v>14566</v>
      </c>
      <c r="V243" s="244">
        <v>0.28999999999999998</v>
      </c>
      <c r="W243" s="243">
        <v>36334</v>
      </c>
      <c r="X243" s="241" t="s">
        <v>1046</v>
      </c>
      <c r="Y243" s="241" t="s">
        <v>1561</v>
      </c>
      <c r="Z243" s="245" t="s">
        <v>1562</v>
      </c>
      <c r="AA243" s="246" t="s">
        <v>456</v>
      </c>
      <c r="AB243" s="241">
        <v>550</v>
      </c>
      <c r="AC243" s="241">
        <v>660</v>
      </c>
      <c r="AD243" s="241">
        <v>530</v>
      </c>
      <c r="AE243" s="241">
        <v>630</v>
      </c>
      <c r="AF243" s="241">
        <v>22</v>
      </c>
      <c r="AG243" s="241">
        <v>28</v>
      </c>
      <c r="AH243" s="241">
        <v>22</v>
      </c>
      <c r="AI243" s="241">
        <v>30</v>
      </c>
      <c r="AJ243" s="241">
        <v>21</v>
      </c>
      <c r="AK243" s="241">
        <v>28</v>
      </c>
      <c r="AL243" s="242">
        <v>0.95799999999999996</v>
      </c>
      <c r="AM243" s="241">
        <v>253</v>
      </c>
      <c r="AN243" s="242">
        <v>0.82199999999999995</v>
      </c>
      <c r="AO243" s="242">
        <v>0.33700000000000002</v>
      </c>
      <c r="AP243" s="241" t="s">
        <v>491</v>
      </c>
      <c r="AQ243" s="241" t="s">
        <v>460</v>
      </c>
      <c r="AR243" s="241" t="s">
        <v>472</v>
      </c>
      <c r="AS243" s="195"/>
      <c r="AT243" s="195"/>
      <c r="AU243" s="247">
        <v>44531</v>
      </c>
      <c r="AV243" s="247">
        <v>44242</v>
      </c>
      <c r="AW243" s="247">
        <v>44242</v>
      </c>
      <c r="AX243" s="195"/>
      <c r="AY243" s="241">
        <v>71</v>
      </c>
      <c r="AZ243" s="195"/>
      <c r="BA243" s="241">
        <v>6</v>
      </c>
      <c r="BB243" s="195"/>
      <c r="BC243" s="195"/>
      <c r="BD243" s="265"/>
      <c r="BE243" s="266" t="s">
        <v>126</v>
      </c>
      <c r="BF243" s="278" t="s">
        <v>166</v>
      </c>
      <c r="BG243" s="267" t="s">
        <v>126</v>
      </c>
      <c r="BH243" s="268" t="s">
        <v>126</v>
      </c>
      <c r="BI243" s="269" t="s">
        <v>166</v>
      </c>
      <c r="BJ243" s="253" t="s">
        <v>166</v>
      </c>
      <c r="BK243" s="254" t="s">
        <v>462</v>
      </c>
      <c r="BL243" s="255">
        <v>0.87</v>
      </c>
      <c r="BM243" s="255">
        <v>0.83</v>
      </c>
      <c r="BN243" s="270"/>
      <c r="BO243" s="256">
        <v>0.65</v>
      </c>
    </row>
    <row r="244" spans="1:67" ht="18.75" customHeight="1">
      <c r="A244" s="228" t="s">
        <v>1563</v>
      </c>
      <c r="B244" s="229" t="s">
        <v>1564</v>
      </c>
      <c r="C244" s="229" t="s">
        <v>1000</v>
      </c>
      <c r="D244" s="230" t="s">
        <v>1001</v>
      </c>
      <c r="E244" s="281" t="s">
        <v>507</v>
      </c>
      <c r="F244" s="271" t="s">
        <v>477</v>
      </c>
      <c r="G244" s="258"/>
      <c r="H244" s="259">
        <v>165</v>
      </c>
      <c r="I244" s="260" t="s">
        <v>451</v>
      </c>
      <c r="J244" s="260">
        <v>87</v>
      </c>
      <c r="K244" s="261" t="s">
        <v>451</v>
      </c>
      <c r="L244" s="262">
        <v>11234</v>
      </c>
      <c r="M244" s="238">
        <v>0.82</v>
      </c>
      <c r="N244" s="229">
        <v>454</v>
      </c>
      <c r="O244" s="272"/>
      <c r="P244" s="239">
        <v>0.04</v>
      </c>
      <c r="Q244" s="229">
        <v>88</v>
      </c>
      <c r="R244" s="240">
        <v>47500</v>
      </c>
      <c r="S244" s="241" t="s">
        <v>497</v>
      </c>
      <c r="T244" s="242">
        <v>0.19400000000000001</v>
      </c>
      <c r="U244" s="243">
        <v>13306</v>
      </c>
      <c r="V244" s="244">
        <v>0.28000000000000003</v>
      </c>
      <c r="W244" s="243">
        <v>34194</v>
      </c>
      <c r="X244" s="241" t="s">
        <v>703</v>
      </c>
      <c r="Y244" s="243">
        <v>22000</v>
      </c>
      <c r="Z244" s="263"/>
      <c r="AA244" s="246" t="s">
        <v>456</v>
      </c>
      <c r="AB244" s="241">
        <v>550</v>
      </c>
      <c r="AC244" s="241">
        <v>670</v>
      </c>
      <c r="AD244" s="241">
        <v>590</v>
      </c>
      <c r="AE244" s="241">
        <v>690</v>
      </c>
      <c r="AF244" s="241">
        <v>24</v>
      </c>
      <c r="AG244" s="241">
        <v>29</v>
      </c>
      <c r="AH244" s="241">
        <v>23</v>
      </c>
      <c r="AI244" s="241">
        <v>30</v>
      </c>
      <c r="AJ244" s="241">
        <v>23</v>
      </c>
      <c r="AK244" s="241">
        <v>29</v>
      </c>
      <c r="AL244" s="242">
        <v>0.60199999999999998</v>
      </c>
      <c r="AM244" s="241">
        <v>770</v>
      </c>
      <c r="AN244" s="242">
        <v>0.309</v>
      </c>
      <c r="AO244" s="242">
        <v>0.23100000000000001</v>
      </c>
      <c r="AP244" s="241" t="s">
        <v>491</v>
      </c>
      <c r="AQ244" s="241" t="s">
        <v>460</v>
      </c>
      <c r="AR244" s="241" t="s">
        <v>472</v>
      </c>
      <c r="AS244" s="195"/>
      <c r="AT244" s="195"/>
      <c r="AU244" s="247">
        <v>44501</v>
      </c>
      <c r="AV244" s="247">
        <v>44501</v>
      </c>
      <c r="AW244" s="247">
        <v>44228</v>
      </c>
      <c r="AX244" s="195"/>
      <c r="AY244" s="241">
        <v>80</v>
      </c>
      <c r="AZ244" s="195"/>
      <c r="BA244" s="241">
        <v>6.5</v>
      </c>
      <c r="BB244" s="195"/>
      <c r="BC244" s="241" t="s">
        <v>907</v>
      </c>
      <c r="BD244" s="265"/>
      <c r="BE244" s="279" t="s">
        <v>166</v>
      </c>
      <c r="BF244" s="278" t="s">
        <v>166</v>
      </c>
      <c r="BG244" s="278" t="s">
        <v>166</v>
      </c>
      <c r="BH244" s="280" t="s">
        <v>166</v>
      </c>
      <c r="BI244" s="269" t="s">
        <v>166</v>
      </c>
      <c r="BJ244" s="195"/>
      <c r="BK244" s="195"/>
      <c r="BL244" s="255">
        <v>0.87</v>
      </c>
      <c r="BM244" s="255">
        <v>0.88</v>
      </c>
      <c r="BN244" s="270"/>
      <c r="BO244" s="256">
        <v>0.64</v>
      </c>
    </row>
    <row r="245" spans="1:67" ht="18.75" customHeight="1">
      <c r="A245" s="228" t="s">
        <v>1565</v>
      </c>
      <c r="B245" s="229" t="s">
        <v>1566</v>
      </c>
      <c r="C245" s="229" t="s">
        <v>1567</v>
      </c>
      <c r="D245" s="230" t="s">
        <v>1001</v>
      </c>
      <c r="E245" s="281" t="s">
        <v>507</v>
      </c>
      <c r="F245" s="271" t="s">
        <v>477</v>
      </c>
      <c r="G245" s="258"/>
      <c r="H245" s="259">
        <v>63</v>
      </c>
      <c r="I245" s="260" t="s">
        <v>451</v>
      </c>
      <c r="J245" s="260">
        <v>24</v>
      </c>
      <c r="K245" s="261">
        <v>21</v>
      </c>
      <c r="L245" s="262">
        <v>29868</v>
      </c>
      <c r="M245" s="238">
        <v>0.74</v>
      </c>
      <c r="N245" s="229">
        <v>1527</v>
      </c>
      <c r="O245" s="272"/>
      <c r="P245" s="239">
        <v>5.0999999999999997E-2</v>
      </c>
      <c r="Q245" s="272"/>
      <c r="R245" s="240">
        <v>56000</v>
      </c>
      <c r="S245" s="241" t="s">
        <v>515</v>
      </c>
      <c r="T245" s="195"/>
      <c r="U245" s="195"/>
      <c r="V245" s="195"/>
      <c r="W245" s="243">
        <v>56000</v>
      </c>
      <c r="X245" s="195"/>
      <c r="Y245" s="241" t="s">
        <v>490</v>
      </c>
      <c r="Z245" s="263"/>
      <c r="AA245" s="264"/>
      <c r="AB245" s="241">
        <v>640</v>
      </c>
      <c r="AC245" s="241">
        <v>720</v>
      </c>
      <c r="AD245" s="241">
        <v>650</v>
      </c>
      <c r="AE245" s="241">
        <v>750</v>
      </c>
      <c r="AF245" s="241">
        <v>29</v>
      </c>
      <c r="AG245" s="241">
        <v>33</v>
      </c>
      <c r="AH245" s="241">
        <v>28</v>
      </c>
      <c r="AI245" s="241">
        <v>34</v>
      </c>
      <c r="AJ245" s="241">
        <v>27</v>
      </c>
      <c r="AK245" s="241">
        <v>33</v>
      </c>
      <c r="AL245" s="242">
        <v>0.44500000000000001</v>
      </c>
      <c r="AM245" s="195"/>
      <c r="AN245" s="195"/>
      <c r="AO245" s="195"/>
      <c r="AP245" s="241" t="s">
        <v>491</v>
      </c>
      <c r="AQ245" s="241" t="s">
        <v>460</v>
      </c>
      <c r="AR245" s="241" t="s">
        <v>471</v>
      </c>
      <c r="AS245" s="195"/>
      <c r="AT245" s="195"/>
      <c r="AU245" s="247">
        <v>44501</v>
      </c>
      <c r="AV245" s="247">
        <v>44501</v>
      </c>
      <c r="AW245" s="247">
        <v>44216</v>
      </c>
      <c r="AX245" s="195"/>
      <c r="AY245" s="241">
        <v>100</v>
      </c>
      <c r="AZ245" s="195"/>
      <c r="BA245" s="241">
        <v>7</v>
      </c>
      <c r="BB245" s="195"/>
      <c r="BC245" s="195"/>
      <c r="BD245" s="265"/>
      <c r="BE245" s="266" t="s">
        <v>126</v>
      </c>
      <c r="BF245" s="278" t="s">
        <v>166</v>
      </c>
      <c r="BG245" s="267" t="s">
        <v>126</v>
      </c>
      <c r="BH245" s="268" t="s">
        <v>126</v>
      </c>
      <c r="BI245" s="252"/>
      <c r="BJ245" s="195"/>
      <c r="BK245" s="195"/>
      <c r="BL245" s="255">
        <v>0.93</v>
      </c>
      <c r="BM245" s="255">
        <v>0.96</v>
      </c>
      <c r="BN245" s="255">
        <v>0.86</v>
      </c>
      <c r="BO245" s="256">
        <v>0.85</v>
      </c>
    </row>
    <row r="246" spans="1:67" ht="18.75" customHeight="1">
      <c r="A246" s="228" t="s">
        <v>1568</v>
      </c>
      <c r="B246" s="229" t="s">
        <v>1569</v>
      </c>
      <c r="C246" s="229" t="s">
        <v>486</v>
      </c>
      <c r="D246" s="230" t="s">
        <v>466</v>
      </c>
      <c r="E246" s="281" t="s">
        <v>507</v>
      </c>
      <c r="F246" s="271" t="s">
        <v>477</v>
      </c>
      <c r="G246" s="258"/>
      <c r="H246" s="259">
        <v>70</v>
      </c>
      <c r="I246" s="260" t="s">
        <v>451</v>
      </c>
      <c r="J246" s="260">
        <v>59</v>
      </c>
      <c r="K246" s="261">
        <v>44</v>
      </c>
      <c r="L246" s="262">
        <v>23388</v>
      </c>
      <c r="M246" s="238">
        <v>0.77</v>
      </c>
      <c r="N246" s="229">
        <v>1456</v>
      </c>
      <c r="O246" s="229">
        <v>78</v>
      </c>
      <c r="P246" s="239">
        <v>6.2E-2</v>
      </c>
      <c r="Q246" s="229">
        <v>860</v>
      </c>
      <c r="R246" s="240">
        <v>55700</v>
      </c>
      <c r="S246" s="241" t="s">
        <v>497</v>
      </c>
      <c r="T246" s="242">
        <v>0.59099999999999997</v>
      </c>
      <c r="U246" s="243">
        <v>9321</v>
      </c>
      <c r="V246" s="244">
        <v>0.17</v>
      </c>
      <c r="W246" s="243">
        <v>46379</v>
      </c>
      <c r="X246" s="241" t="s">
        <v>1124</v>
      </c>
      <c r="Y246" s="241" t="s">
        <v>490</v>
      </c>
      <c r="Z246" s="263"/>
      <c r="AA246" s="246" t="s">
        <v>456</v>
      </c>
      <c r="AB246" s="241">
        <v>590</v>
      </c>
      <c r="AC246" s="241">
        <v>670</v>
      </c>
      <c r="AD246" s="241">
        <v>590</v>
      </c>
      <c r="AE246" s="241">
        <v>690</v>
      </c>
      <c r="AF246" s="241">
        <v>26</v>
      </c>
      <c r="AG246" s="241">
        <v>31</v>
      </c>
      <c r="AH246" s="241">
        <v>24</v>
      </c>
      <c r="AI246" s="241" t="s">
        <v>540</v>
      </c>
      <c r="AJ246" s="241">
        <v>25</v>
      </c>
      <c r="AK246" s="241">
        <v>30</v>
      </c>
      <c r="AL246" s="242">
        <v>0.57499999999999996</v>
      </c>
      <c r="AM246" s="277">
        <v>5346</v>
      </c>
      <c r="AN246" s="242">
        <v>0.52800000000000002</v>
      </c>
      <c r="AO246" s="242">
        <v>0.14099999999999999</v>
      </c>
      <c r="AP246" s="241" t="s">
        <v>491</v>
      </c>
      <c r="AQ246" s="241" t="s">
        <v>492</v>
      </c>
      <c r="AR246" s="241" t="s">
        <v>472</v>
      </c>
      <c r="AS246" s="195"/>
      <c r="AT246" s="195"/>
      <c r="AU246" s="247">
        <v>44501</v>
      </c>
      <c r="AV246" s="195"/>
      <c r="AW246" s="247">
        <v>44211</v>
      </c>
      <c r="AX246" s="195"/>
      <c r="AY246" s="241">
        <v>80</v>
      </c>
      <c r="AZ246" s="241" t="s">
        <v>1570</v>
      </c>
      <c r="BA246" s="241">
        <v>6.5</v>
      </c>
      <c r="BB246" s="195"/>
      <c r="BC246" s="195"/>
      <c r="BD246" s="265"/>
      <c r="BE246" s="279" t="s">
        <v>166</v>
      </c>
      <c r="BF246" s="278" t="s">
        <v>166</v>
      </c>
      <c r="BG246" s="278" t="s">
        <v>166</v>
      </c>
      <c r="BH246" s="280" t="s">
        <v>166</v>
      </c>
      <c r="BI246" s="252"/>
      <c r="BJ246" s="195"/>
      <c r="BK246" s="195"/>
      <c r="BL246" s="255">
        <v>0.9</v>
      </c>
      <c r="BM246" s="255">
        <v>0.91</v>
      </c>
      <c r="BN246" s="255">
        <v>0.74</v>
      </c>
      <c r="BO246" s="256">
        <v>0.77</v>
      </c>
    </row>
    <row r="247" spans="1:67" ht="18.75" customHeight="1">
      <c r="A247" s="228" t="s">
        <v>1571</v>
      </c>
      <c r="B247" s="229" t="s">
        <v>1572</v>
      </c>
      <c r="C247" s="229" t="s">
        <v>590</v>
      </c>
      <c r="D247" s="230" t="s">
        <v>466</v>
      </c>
      <c r="E247" s="281" t="s">
        <v>507</v>
      </c>
      <c r="F247" s="271" t="s">
        <v>477</v>
      </c>
      <c r="G247" s="258"/>
      <c r="H247" s="259">
        <v>191</v>
      </c>
      <c r="I247" s="260" t="s">
        <v>451</v>
      </c>
      <c r="J247" s="260" t="s">
        <v>451</v>
      </c>
      <c r="K247" s="261">
        <v>147</v>
      </c>
      <c r="L247" s="262">
        <v>12660</v>
      </c>
      <c r="M247" s="238">
        <v>0.77</v>
      </c>
      <c r="N247" s="229">
        <v>1511</v>
      </c>
      <c r="O247" s="229">
        <v>90</v>
      </c>
      <c r="P247" s="239">
        <v>0.11899999999999999</v>
      </c>
      <c r="Q247" s="272"/>
      <c r="R247" s="240">
        <v>58000</v>
      </c>
      <c r="S247" s="241" t="s">
        <v>917</v>
      </c>
      <c r="T247" s="195"/>
      <c r="U247" s="195"/>
      <c r="V247" s="195"/>
      <c r="W247" s="243">
        <v>58000</v>
      </c>
      <c r="X247" s="195"/>
      <c r="Y247" s="241" t="s">
        <v>1573</v>
      </c>
      <c r="Z247" s="245" t="s">
        <v>1392</v>
      </c>
      <c r="AA247" s="246" t="s">
        <v>456</v>
      </c>
      <c r="AB247" s="241">
        <v>490</v>
      </c>
      <c r="AC247" s="241">
        <v>600</v>
      </c>
      <c r="AD247" s="241">
        <v>510</v>
      </c>
      <c r="AE247" s="241">
        <v>600</v>
      </c>
      <c r="AF247" s="241">
        <v>21</v>
      </c>
      <c r="AG247" s="241">
        <v>26</v>
      </c>
      <c r="AH247" s="241">
        <v>20</v>
      </c>
      <c r="AI247" s="241">
        <v>29</v>
      </c>
      <c r="AJ247" s="241">
        <v>21</v>
      </c>
      <c r="AK247" s="241">
        <v>26</v>
      </c>
      <c r="AL247" s="242">
        <v>0.751</v>
      </c>
      <c r="AM247" s="277">
        <v>1217</v>
      </c>
      <c r="AN247" s="242">
        <v>0.76600000000000001</v>
      </c>
      <c r="AO247" s="242">
        <v>0.26700000000000002</v>
      </c>
      <c r="AP247" s="241" t="s">
        <v>509</v>
      </c>
      <c r="AQ247" s="241" t="s">
        <v>460</v>
      </c>
      <c r="AR247" s="241" t="s">
        <v>472</v>
      </c>
      <c r="AS247" s="195"/>
      <c r="AT247" s="195"/>
      <c r="AU247" s="247">
        <v>44501</v>
      </c>
      <c r="AV247" s="247">
        <v>44501</v>
      </c>
      <c r="AW247" s="247">
        <v>44256</v>
      </c>
      <c r="AX247" s="195"/>
      <c r="AY247" s="241">
        <v>79</v>
      </c>
      <c r="AZ247" s="241" t="s">
        <v>1134</v>
      </c>
      <c r="BA247" s="241">
        <v>6</v>
      </c>
      <c r="BB247" s="241" t="s">
        <v>166</v>
      </c>
      <c r="BC247" s="241" t="s">
        <v>780</v>
      </c>
      <c r="BD247" s="248" t="s">
        <v>462</v>
      </c>
      <c r="BE247" s="266" t="s">
        <v>126</v>
      </c>
      <c r="BF247" s="267" t="s">
        <v>126</v>
      </c>
      <c r="BG247" s="267" t="s">
        <v>126</v>
      </c>
      <c r="BH247" s="280" t="s">
        <v>166</v>
      </c>
      <c r="BI247" s="252"/>
      <c r="BJ247" s="253" t="s">
        <v>166</v>
      </c>
      <c r="BK247" s="243">
        <v>3000</v>
      </c>
      <c r="BL247" s="255">
        <v>0.83</v>
      </c>
      <c r="BM247" s="255">
        <v>0.77</v>
      </c>
      <c r="BN247" s="255">
        <v>0.53</v>
      </c>
      <c r="BO247" s="256">
        <v>0.48</v>
      </c>
    </row>
    <row r="248" spans="1:67" ht="18.75" customHeight="1">
      <c r="A248" s="228" t="s">
        <v>1574</v>
      </c>
      <c r="B248" s="229" t="s">
        <v>1575</v>
      </c>
      <c r="C248" s="229" t="s">
        <v>1576</v>
      </c>
      <c r="D248" s="230" t="s">
        <v>856</v>
      </c>
      <c r="E248" s="231" t="s">
        <v>448</v>
      </c>
      <c r="F248" s="271" t="s">
        <v>477</v>
      </c>
      <c r="G248" s="258"/>
      <c r="H248" s="259">
        <v>53</v>
      </c>
      <c r="I248" s="260" t="s">
        <v>451</v>
      </c>
      <c r="J248" s="260">
        <v>104</v>
      </c>
      <c r="K248" s="261">
        <v>62</v>
      </c>
      <c r="L248" s="262">
        <v>10832</v>
      </c>
      <c r="M248" s="238">
        <v>0.64</v>
      </c>
      <c r="N248" s="229">
        <v>1551</v>
      </c>
      <c r="O248" s="229">
        <v>101</v>
      </c>
      <c r="P248" s="239">
        <v>0.14299999999999999</v>
      </c>
      <c r="Q248" s="229">
        <v>323</v>
      </c>
      <c r="R248" s="240">
        <v>72200</v>
      </c>
      <c r="S248" s="241" t="s">
        <v>452</v>
      </c>
      <c r="T248" s="242">
        <v>0.20799999999999999</v>
      </c>
      <c r="U248" s="243">
        <v>23991</v>
      </c>
      <c r="V248" s="244">
        <v>0.33</v>
      </c>
      <c r="W248" s="243">
        <v>48209</v>
      </c>
      <c r="X248" s="241" t="s">
        <v>816</v>
      </c>
      <c r="Y248" s="241" t="s">
        <v>684</v>
      </c>
      <c r="Z248" s="245" t="s">
        <v>1577</v>
      </c>
      <c r="AA248" s="246" t="s">
        <v>1578</v>
      </c>
      <c r="AB248" s="241">
        <v>610</v>
      </c>
      <c r="AC248" s="241">
        <v>690</v>
      </c>
      <c r="AD248" s="241">
        <v>610</v>
      </c>
      <c r="AE248" s="241">
        <v>720</v>
      </c>
      <c r="AF248" s="241">
        <v>28</v>
      </c>
      <c r="AG248" s="241">
        <v>32</v>
      </c>
      <c r="AH248" s="241">
        <v>28</v>
      </c>
      <c r="AI248" s="241">
        <v>34</v>
      </c>
      <c r="AJ248" s="241">
        <v>26</v>
      </c>
      <c r="AK248" s="241">
        <v>32</v>
      </c>
      <c r="AL248" s="242">
        <v>0.35699999999999998</v>
      </c>
      <c r="AM248" s="277">
        <v>6043</v>
      </c>
      <c r="AN248" s="242">
        <v>0.26200000000000001</v>
      </c>
      <c r="AO248" s="242">
        <v>0.214</v>
      </c>
      <c r="AP248" s="241" t="s">
        <v>491</v>
      </c>
      <c r="AQ248" s="241" t="s">
        <v>460</v>
      </c>
      <c r="AR248" s="241" t="s">
        <v>472</v>
      </c>
      <c r="AS248" s="247">
        <v>44501</v>
      </c>
      <c r="AT248" s="247">
        <v>44197</v>
      </c>
      <c r="AU248" s="247">
        <v>44501</v>
      </c>
      <c r="AV248" s="195"/>
      <c r="AW248" s="247">
        <v>44197</v>
      </c>
      <c r="AX248" s="242">
        <v>0.63800000000000001</v>
      </c>
      <c r="AY248" s="241">
        <v>80</v>
      </c>
      <c r="AZ248" s="241" t="s">
        <v>693</v>
      </c>
      <c r="BA248" s="241">
        <v>6</v>
      </c>
      <c r="BB248" s="241" t="s">
        <v>166</v>
      </c>
      <c r="BC248" s="195"/>
      <c r="BD248" s="265"/>
      <c r="BE248" s="266" t="s">
        <v>126</v>
      </c>
      <c r="BF248" s="278" t="s">
        <v>166</v>
      </c>
      <c r="BG248" s="267" t="s">
        <v>126</v>
      </c>
      <c r="BH248" s="268" t="s">
        <v>126</v>
      </c>
      <c r="BI248" s="269" t="s">
        <v>166</v>
      </c>
      <c r="BJ248" s="253" t="s">
        <v>166</v>
      </c>
      <c r="BK248" s="243">
        <v>3000</v>
      </c>
      <c r="BL248" s="255">
        <v>0.9</v>
      </c>
      <c r="BM248" s="255">
        <v>0.91</v>
      </c>
      <c r="BN248" s="255">
        <v>0.84</v>
      </c>
      <c r="BO248" s="256">
        <v>0.84</v>
      </c>
    </row>
    <row r="249" spans="1:67" ht="18.75" customHeight="1">
      <c r="A249" s="228" t="s">
        <v>1579</v>
      </c>
      <c r="B249" s="229" t="s">
        <v>1580</v>
      </c>
      <c r="C249" s="229" t="s">
        <v>1581</v>
      </c>
      <c r="D249" s="230" t="s">
        <v>665</v>
      </c>
      <c r="E249" s="281" t="s">
        <v>507</v>
      </c>
      <c r="F249" s="271" t="s">
        <v>477</v>
      </c>
      <c r="G249" s="258"/>
      <c r="H249" s="259">
        <v>27</v>
      </c>
      <c r="I249" s="260" t="s">
        <v>451</v>
      </c>
      <c r="J249" s="260">
        <v>6</v>
      </c>
      <c r="K249" s="261">
        <v>4</v>
      </c>
      <c r="L249" s="262">
        <v>29821</v>
      </c>
      <c r="M249" s="238">
        <v>0.67</v>
      </c>
      <c r="N249" s="229">
        <v>2157</v>
      </c>
      <c r="O249" s="229">
        <v>85</v>
      </c>
      <c r="P249" s="239">
        <v>7.1999999999999995E-2</v>
      </c>
      <c r="Q249" s="272"/>
      <c r="R249" s="240">
        <v>68700</v>
      </c>
      <c r="S249" s="241" t="s">
        <v>515</v>
      </c>
      <c r="T249" s="195"/>
      <c r="U249" s="195"/>
      <c r="V249" s="195"/>
      <c r="W249" s="243">
        <v>68700</v>
      </c>
      <c r="X249" s="195"/>
      <c r="Y249" s="241" t="s">
        <v>490</v>
      </c>
      <c r="Z249" s="263"/>
      <c r="AA249" s="264"/>
      <c r="AB249" s="241">
        <v>660</v>
      </c>
      <c r="AC249" s="241">
        <v>730</v>
      </c>
      <c r="AD249" s="241">
        <v>670</v>
      </c>
      <c r="AE249" s="241">
        <v>770</v>
      </c>
      <c r="AF249" s="241">
        <v>30</v>
      </c>
      <c r="AG249" s="241">
        <v>33</v>
      </c>
      <c r="AH249" s="241">
        <v>30</v>
      </c>
      <c r="AI249" s="241">
        <v>35</v>
      </c>
      <c r="AJ249" s="241">
        <v>28</v>
      </c>
      <c r="AK249" s="241">
        <v>34</v>
      </c>
      <c r="AL249" s="242">
        <v>0.26500000000000001</v>
      </c>
      <c r="AM249" s="277">
        <v>9123</v>
      </c>
      <c r="AN249" s="242">
        <v>0.123</v>
      </c>
      <c r="AO249" s="242">
        <v>0.27700000000000002</v>
      </c>
      <c r="AP249" s="241" t="s">
        <v>491</v>
      </c>
      <c r="AQ249" s="241" t="s">
        <v>460</v>
      </c>
      <c r="AR249" s="241" t="s">
        <v>510</v>
      </c>
      <c r="AS249" s="195"/>
      <c r="AT249" s="195"/>
      <c r="AU249" s="247">
        <v>44501</v>
      </c>
      <c r="AV249" s="247">
        <v>44501</v>
      </c>
      <c r="AW249" s="247">
        <v>44228</v>
      </c>
      <c r="AX249" s="195"/>
      <c r="AY249" s="241">
        <v>88</v>
      </c>
      <c r="AZ249" s="241" t="s">
        <v>1582</v>
      </c>
      <c r="BA249" s="195"/>
      <c r="BB249" s="195"/>
      <c r="BC249" s="195"/>
      <c r="BD249" s="265"/>
      <c r="BE249" s="266" t="s">
        <v>126</v>
      </c>
      <c r="BF249" s="278" t="s">
        <v>166</v>
      </c>
      <c r="BG249" s="267" t="s">
        <v>126</v>
      </c>
      <c r="BH249" s="268" t="s">
        <v>126</v>
      </c>
      <c r="BI249" s="252"/>
      <c r="BJ249" s="195"/>
      <c r="BK249" s="195"/>
      <c r="BL249" s="255">
        <v>0.94</v>
      </c>
      <c r="BM249" s="255">
        <v>0.97</v>
      </c>
      <c r="BN249" s="255">
        <v>0.88</v>
      </c>
      <c r="BO249" s="256">
        <v>0.91</v>
      </c>
    </row>
    <row r="250" spans="1:67" ht="18.75" customHeight="1">
      <c r="A250" s="228" t="s">
        <v>1583</v>
      </c>
      <c r="B250" s="229" t="s">
        <v>1584</v>
      </c>
      <c r="C250" s="229" t="s">
        <v>1585</v>
      </c>
      <c r="D250" s="230" t="s">
        <v>665</v>
      </c>
      <c r="E250" s="281" t="s">
        <v>507</v>
      </c>
      <c r="F250" s="257" t="s">
        <v>467</v>
      </c>
      <c r="G250" s="258"/>
      <c r="H250" s="259" t="s">
        <v>451</v>
      </c>
      <c r="I250" s="260" t="s">
        <v>451</v>
      </c>
      <c r="J250" s="260">
        <v>167</v>
      </c>
      <c r="K250" s="261">
        <v>199</v>
      </c>
      <c r="L250" s="262">
        <v>7141</v>
      </c>
      <c r="M250" s="238">
        <v>0.76</v>
      </c>
      <c r="N250" s="229">
        <v>139</v>
      </c>
      <c r="O250" s="229">
        <v>28</v>
      </c>
      <c r="P250" s="239">
        <v>1.9E-2</v>
      </c>
      <c r="Q250" s="229">
        <v>112</v>
      </c>
      <c r="R250" s="240">
        <v>49700</v>
      </c>
      <c r="S250" s="241" t="s">
        <v>497</v>
      </c>
      <c r="T250" s="242">
        <v>0.80600000000000005</v>
      </c>
      <c r="U250" s="243">
        <v>10812</v>
      </c>
      <c r="V250" s="244">
        <v>0.22</v>
      </c>
      <c r="W250" s="243">
        <v>38888</v>
      </c>
      <c r="X250" s="241" t="s">
        <v>703</v>
      </c>
      <c r="Y250" s="243">
        <v>10000</v>
      </c>
      <c r="Z250" s="245" t="s">
        <v>1586</v>
      </c>
      <c r="AA250" s="282" t="s">
        <v>456</v>
      </c>
      <c r="AB250" s="241">
        <v>530</v>
      </c>
      <c r="AC250" s="241">
        <v>640</v>
      </c>
      <c r="AD250" s="241">
        <v>530</v>
      </c>
      <c r="AE250" s="241">
        <v>650</v>
      </c>
      <c r="AF250" s="241">
        <v>22</v>
      </c>
      <c r="AG250" s="241">
        <v>28</v>
      </c>
      <c r="AH250" s="241">
        <v>22</v>
      </c>
      <c r="AI250" s="241">
        <v>29</v>
      </c>
      <c r="AJ250" s="241">
        <v>22</v>
      </c>
      <c r="AK250" s="241">
        <v>28</v>
      </c>
      <c r="AL250" s="242">
        <v>0.64300000000000002</v>
      </c>
      <c r="AM250" s="195"/>
      <c r="AN250" s="195"/>
      <c r="AO250" s="195"/>
      <c r="AP250" s="241" t="s">
        <v>491</v>
      </c>
      <c r="AQ250" s="241" t="s">
        <v>460</v>
      </c>
      <c r="AR250" s="241" t="s">
        <v>510</v>
      </c>
      <c r="AS250" s="195"/>
      <c r="AT250" s="195"/>
      <c r="AU250" s="195"/>
      <c r="AV250" s="247">
        <v>44545</v>
      </c>
      <c r="AW250" s="247">
        <v>44444</v>
      </c>
      <c r="AX250" s="195"/>
      <c r="AY250" s="241">
        <v>80</v>
      </c>
      <c r="AZ250" s="241" t="s">
        <v>1093</v>
      </c>
      <c r="BA250" s="241">
        <v>6.5</v>
      </c>
      <c r="BB250" s="195"/>
      <c r="BC250" s="195"/>
      <c r="BD250" s="265"/>
      <c r="BE250" s="279" t="s">
        <v>166</v>
      </c>
      <c r="BF250" s="278" t="s">
        <v>166</v>
      </c>
      <c r="BG250" s="278" t="s">
        <v>166</v>
      </c>
      <c r="BH250" s="280" t="s">
        <v>166</v>
      </c>
      <c r="BI250" s="252"/>
      <c r="BJ250" s="253" t="s">
        <v>166</v>
      </c>
      <c r="BK250" s="254" t="s">
        <v>462</v>
      </c>
      <c r="BL250" s="255">
        <v>1</v>
      </c>
      <c r="BM250" s="255">
        <v>0.81</v>
      </c>
      <c r="BN250" s="255">
        <v>0.75</v>
      </c>
      <c r="BO250" s="256">
        <v>0.57999999999999996</v>
      </c>
    </row>
    <row r="251" spans="1:67" ht="18.75" customHeight="1">
      <c r="A251" s="228" t="s">
        <v>1587</v>
      </c>
      <c r="B251" s="229" t="s">
        <v>1588</v>
      </c>
      <c r="C251" s="229" t="s">
        <v>1589</v>
      </c>
      <c r="D251" s="230" t="s">
        <v>673</v>
      </c>
      <c r="E251" s="281" t="s">
        <v>507</v>
      </c>
      <c r="F251" s="257" t="s">
        <v>467</v>
      </c>
      <c r="G251" s="258"/>
      <c r="H251" s="259" t="s">
        <v>451</v>
      </c>
      <c r="I251" s="260" t="s">
        <v>451</v>
      </c>
      <c r="J251" s="260">
        <v>45</v>
      </c>
      <c r="K251" s="261">
        <v>147</v>
      </c>
      <c r="L251" s="262">
        <v>10118</v>
      </c>
      <c r="M251" s="238">
        <v>0.91</v>
      </c>
      <c r="N251" s="229">
        <v>154</v>
      </c>
      <c r="O251" s="229">
        <v>34</v>
      </c>
      <c r="P251" s="239">
        <v>1.4999999999999999E-2</v>
      </c>
      <c r="Q251" s="229">
        <v>57</v>
      </c>
      <c r="R251" s="240">
        <v>36100</v>
      </c>
      <c r="S251" s="241" t="s">
        <v>497</v>
      </c>
      <c r="T251" s="242">
        <v>0.37</v>
      </c>
      <c r="U251" s="243">
        <v>10670</v>
      </c>
      <c r="V251" s="244">
        <v>0.3</v>
      </c>
      <c r="W251" s="243">
        <v>25430</v>
      </c>
      <c r="X251" s="241" t="s">
        <v>1130</v>
      </c>
      <c r="Y251" s="241" t="s">
        <v>1590</v>
      </c>
      <c r="Z251" s="245" t="s">
        <v>1591</v>
      </c>
      <c r="AA251" s="246" t="s">
        <v>456</v>
      </c>
      <c r="AB251" s="241">
        <v>520</v>
      </c>
      <c r="AC251" s="241">
        <v>640</v>
      </c>
      <c r="AD251" s="241">
        <v>530</v>
      </c>
      <c r="AE251" s="241">
        <v>640</v>
      </c>
      <c r="AF251" s="241">
        <v>22</v>
      </c>
      <c r="AG251" s="241">
        <v>26</v>
      </c>
      <c r="AH251" s="241">
        <v>21</v>
      </c>
      <c r="AI251" s="241">
        <v>26</v>
      </c>
      <c r="AJ251" s="241">
        <v>22</v>
      </c>
      <c r="AK251" s="241">
        <v>27</v>
      </c>
      <c r="AL251" s="242">
        <v>0.76600000000000001</v>
      </c>
      <c r="AM251" s="241">
        <v>350</v>
      </c>
      <c r="AN251" s="242">
        <v>0.21099999999999999</v>
      </c>
      <c r="AO251" s="242">
        <v>0.28399999999999997</v>
      </c>
      <c r="AP251" s="241" t="s">
        <v>491</v>
      </c>
      <c r="AQ251" s="241" t="s">
        <v>460</v>
      </c>
      <c r="AR251" s="241" t="s">
        <v>510</v>
      </c>
      <c r="AS251" s="195"/>
      <c r="AT251" s="195"/>
      <c r="AU251" s="195"/>
      <c r="AV251" s="247">
        <v>44531</v>
      </c>
      <c r="AW251" s="247">
        <v>44362</v>
      </c>
      <c r="AX251" s="195"/>
      <c r="AY251" s="241">
        <v>80</v>
      </c>
      <c r="AZ251" s="195"/>
      <c r="BA251" s="241">
        <v>6.5</v>
      </c>
      <c r="BB251" s="241" t="s">
        <v>166</v>
      </c>
      <c r="BC251" s="195"/>
      <c r="BD251" s="265"/>
      <c r="BE251" s="266" t="s">
        <v>126</v>
      </c>
      <c r="BF251" s="267" t="s">
        <v>126</v>
      </c>
      <c r="BG251" s="267" t="s">
        <v>126</v>
      </c>
      <c r="BH251" s="268" t="s">
        <v>126</v>
      </c>
      <c r="BI251" s="269" t="s">
        <v>166</v>
      </c>
      <c r="BJ251" s="253" t="s">
        <v>166</v>
      </c>
      <c r="BK251" s="243">
        <v>2308</v>
      </c>
      <c r="BL251" s="255">
        <v>0.83</v>
      </c>
      <c r="BM251" s="255">
        <v>0.77</v>
      </c>
      <c r="BN251" s="255">
        <v>0.53</v>
      </c>
      <c r="BO251" s="256">
        <v>0.59</v>
      </c>
    </row>
    <row r="252" spans="1:67" ht="18.75" customHeight="1">
      <c r="A252" s="228" t="s">
        <v>1592</v>
      </c>
      <c r="B252" s="229" t="s">
        <v>1593</v>
      </c>
      <c r="C252" s="229" t="s">
        <v>1594</v>
      </c>
      <c r="D252" s="230" t="s">
        <v>673</v>
      </c>
      <c r="E252" s="281" t="s">
        <v>507</v>
      </c>
      <c r="F252" s="271" t="s">
        <v>477</v>
      </c>
      <c r="G252" s="258"/>
      <c r="H252" s="259">
        <v>76</v>
      </c>
      <c r="I252" s="260" t="s">
        <v>451</v>
      </c>
      <c r="J252" s="260">
        <v>24</v>
      </c>
      <c r="K252" s="261">
        <v>18</v>
      </c>
      <c r="L252" s="262">
        <v>35433</v>
      </c>
      <c r="M252" s="238">
        <v>0.68</v>
      </c>
      <c r="N252" s="229">
        <v>2816</v>
      </c>
      <c r="O252" s="229">
        <v>95</v>
      </c>
      <c r="P252" s="239">
        <v>7.9000000000000001E-2</v>
      </c>
      <c r="Q252" s="229">
        <v>256</v>
      </c>
      <c r="R252" s="240">
        <v>46500</v>
      </c>
      <c r="S252" s="241" t="s">
        <v>452</v>
      </c>
      <c r="T252" s="242">
        <v>9.0999999999999998E-2</v>
      </c>
      <c r="U252" s="243">
        <v>3751</v>
      </c>
      <c r="V252" s="244">
        <v>0.08</v>
      </c>
      <c r="W252" s="243">
        <v>42749</v>
      </c>
      <c r="X252" s="241" t="s">
        <v>1191</v>
      </c>
      <c r="Y252" s="241" t="s">
        <v>490</v>
      </c>
      <c r="Z252" s="263"/>
      <c r="AA252" s="246" t="s">
        <v>456</v>
      </c>
      <c r="AB252" s="241">
        <v>620</v>
      </c>
      <c r="AC252" s="241">
        <v>720</v>
      </c>
      <c r="AD252" s="241">
        <v>650</v>
      </c>
      <c r="AE252" s="241">
        <v>760</v>
      </c>
      <c r="AF252" s="241">
        <v>26</v>
      </c>
      <c r="AG252" s="241">
        <v>31</v>
      </c>
      <c r="AH252" s="241">
        <v>25</v>
      </c>
      <c r="AI252" s="241">
        <v>32</v>
      </c>
      <c r="AJ252" s="241">
        <v>26</v>
      </c>
      <c r="AK252" s="241">
        <v>31</v>
      </c>
      <c r="AL252" s="242">
        <v>0.496</v>
      </c>
      <c r="AM252" s="277">
        <v>5709</v>
      </c>
      <c r="AN252" s="242">
        <v>0.34100000000000003</v>
      </c>
      <c r="AO252" s="242">
        <v>0.191</v>
      </c>
      <c r="AP252" s="241" t="s">
        <v>491</v>
      </c>
      <c r="AQ252" s="241" t="s">
        <v>492</v>
      </c>
      <c r="AR252" s="241" t="s">
        <v>510</v>
      </c>
      <c r="AS252" s="195"/>
      <c r="AT252" s="195"/>
      <c r="AU252" s="195"/>
      <c r="AV252" s="247">
        <v>44501</v>
      </c>
      <c r="AW252" s="241" t="s">
        <v>501</v>
      </c>
      <c r="AX252" s="195"/>
      <c r="AY252" s="241">
        <v>79</v>
      </c>
      <c r="AZ252" s="241" t="s">
        <v>1595</v>
      </c>
      <c r="BA252" s="241">
        <v>6.5</v>
      </c>
      <c r="BB252" s="195"/>
      <c r="BC252" s="195"/>
      <c r="BD252" s="265"/>
      <c r="BE252" s="266" t="s">
        <v>126</v>
      </c>
      <c r="BF252" s="278" t="s">
        <v>166</v>
      </c>
      <c r="BG252" s="278" t="s">
        <v>166</v>
      </c>
      <c r="BH252" s="268" t="s">
        <v>126</v>
      </c>
      <c r="BI252" s="252"/>
      <c r="BJ252" s="195"/>
      <c r="BK252" s="195"/>
      <c r="BL252" s="255">
        <v>0.93</v>
      </c>
      <c r="BM252" s="255">
        <v>0.93</v>
      </c>
      <c r="BN252" s="255">
        <v>0.84</v>
      </c>
      <c r="BO252" s="256">
        <v>0.8</v>
      </c>
    </row>
    <row r="253" spans="1:67" ht="18.75" customHeight="1">
      <c r="A253" s="228" t="s">
        <v>1596</v>
      </c>
      <c r="B253" s="229" t="s">
        <v>1597</v>
      </c>
      <c r="C253" s="229" t="s">
        <v>1598</v>
      </c>
      <c r="D253" s="230" t="s">
        <v>1129</v>
      </c>
      <c r="E253" s="281" t="s">
        <v>507</v>
      </c>
      <c r="F253" s="271" t="s">
        <v>477</v>
      </c>
      <c r="G253" s="258"/>
      <c r="H253" s="259">
        <v>152</v>
      </c>
      <c r="I253" s="260" t="s">
        <v>451</v>
      </c>
      <c r="J253" s="260" t="s">
        <v>451</v>
      </c>
      <c r="K253" s="261">
        <v>108</v>
      </c>
      <c r="L253" s="262">
        <v>18737</v>
      </c>
      <c r="M253" s="238">
        <v>0.81</v>
      </c>
      <c r="N253" s="229">
        <v>304</v>
      </c>
      <c r="O253" s="229">
        <v>52</v>
      </c>
      <c r="P253" s="239">
        <v>1.6E-2</v>
      </c>
      <c r="Q253" s="229">
        <v>184</v>
      </c>
      <c r="R253" s="240">
        <v>44100</v>
      </c>
      <c r="S253" s="241" t="s">
        <v>497</v>
      </c>
      <c r="T253" s="242">
        <v>0.60499999999999998</v>
      </c>
      <c r="U253" s="243">
        <v>20009</v>
      </c>
      <c r="V253" s="244">
        <v>0.45</v>
      </c>
      <c r="W253" s="243">
        <v>24091</v>
      </c>
      <c r="X253" s="241" t="s">
        <v>1336</v>
      </c>
      <c r="Y253" s="241" t="s">
        <v>1599</v>
      </c>
      <c r="Z253" s="263"/>
      <c r="AA253" s="246" t="s">
        <v>456</v>
      </c>
      <c r="AB253" s="241">
        <v>550</v>
      </c>
      <c r="AC253" s="241">
        <v>640</v>
      </c>
      <c r="AD253" s="241">
        <v>520</v>
      </c>
      <c r="AE253" s="241">
        <v>650</v>
      </c>
      <c r="AF253" s="241">
        <v>22</v>
      </c>
      <c r="AG253" s="241">
        <v>29</v>
      </c>
      <c r="AH253" s="241">
        <v>22</v>
      </c>
      <c r="AI253" s="241">
        <v>30</v>
      </c>
      <c r="AJ253" s="241">
        <v>21</v>
      </c>
      <c r="AK253" s="241">
        <v>27</v>
      </c>
      <c r="AL253" s="242">
        <v>0.83899999999999997</v>
      </c>
      <c r="AM253" s="195"/>
      <c r="AN253" s="195"/>
      <c r="AO253" s="195"/>
      <c r="AP253" s="241" t="s">
        <v>491</v>
      </c>
      <c r="AQ253" s="241" t="s">
        <v>460</v>
      </c>
      <c r="AR253" s="241" t="s">
        <v>510</v>
      </c>
      <c r="AS253" s="195"/>
      <c r="AT253" s="195"/>
      <c r="AU253" s="195"/>
      <c r="AV253" s="247">
        <v>44287</v>
      </c>
      <c r="AW253" s="241" t="s">
        <v>501</v>
      </c>
      <c r="AX253" s="195"/>
      <c r="AY253" s="241">
        <v>79</v>
      </c>
      <c r="AZ253" s="241" t="s">
        <v>1600</v>
      </c>
      <c r="BA253" s="241">
        <v>6</v>
      </c>
      <c r="BB253" s="241" t="s">
        <v>166</v>
      </c>
      <c r="BC253" s="195"/>
      <c r="BD253" s="265"/>
      <c r="BE253" s="266" t="s">
        <v>126</v>
      </c>
      <c r="BF253" s="278" t="s">
        <v>166</v>
      </c>
      <c r="BG253" s="267" t="s">
        <v>126</v>
      </c>
      <c r="BH253" s="268" t="s">
        <v>126</v>
      </c>
      <c r="BI253" s="269" t="s">
        <v>166</v>
      </c>
      <c r="BJ253" s="253" t="s">
        <v>166</v>
      </c>
      <c r="BK253" s="254" t="s">
        <v>462</v>
      </c>
      <c r="BL253" s="255">
        <v>0.95</v>
      </c>
      <c r="BM253" s="255">
        <v>0.85</v>
      </c>
      <c r="BN253" s="255">
        <v>0.52</v>
      </c>
      <c r="BO253" s="256">
        <v>0.6</v>
      </c>
    </row>
    <row r="254" spans="1:67" ht="18.75" customHeight="1">
      <c r="A254" s="228" t="s">
        <v>1601</v>
      </c>
      <c r="B254" s="229" t="s">
        <v>1602</v>
      </c>
      <c r="C254" s="229" t="s">
        <v>1603</v>
      </c>
      <c r="D254" s="230" t="s">
        <v>775</v>
      </c>
      <c r="E254" s="281" t="s">
        <v>507</v>
      </c>
      <c r="F254" s="271" t="s">
        <v>477</v>
      </c>
      <c r="G254" s="258"/>
      <c r="H254" s="259">
        <v>129</v>
      </c>
      <c r="I254" s="260" t="s">
        <v>451</v>
      </c>
      <c r="J254" s="260">
        <v>80</v>
      </c>
      <c r="K254" s="261">
        <v>44</v>
      </c>
      <c r="L254" s="262">
        <v>20954</v>
      </c>
      <c r="M254" s="238">
        <v>0.8</v>
      </c>
      <c r="N254" s="229">
        <v>1862</v>
      </c>
      <c r="O254" s="229">
        <v>107</v>
      </c>
      <c r="P254" s="239">
        <v>8.8999999999999996E-2</v>
      </c>
      <c r="Q254" s="229">
        <v>535</v>
      </c>
      <c r="R254" s="240">
        <v>45100</v>
      </c>
      <c r="S254" s="241" t="s">
        <v>497</v>
      </c>
      <c r="T254" s="242">
        <v>0.28699999999999998</v>
      </c>
      <c r="U254" s="243">
        <v>6661</v>
      </c>
      <c r="V254" s="244">
        <v>0.15</v>
      </c>
      <c r="W254" s="243">
        <v>38439</v>
      </c>
      <c r="X254" s="195"/>
      <c r="Y254" s="241" t="s">
        <v>490</v>
      </c>
      <c r="Z254" s="245"/>
      <c r="AA254" s="246" t="s">
        <v>456</v>
      </c>
      <c r="AB254" s="241">
        <v>550</v>
      </c>
      <c r="AC254" s="241">
        <v>680</v>
      </c>
      <c r="AD254" s="241">
        <v>550</v>
      </c>
      <c r="AE254" s="241">
        <v>700</v>
      </c>
      <c r="AF254" s="241">
        <v>22</v>
      </c>
      <c r="AG254" s="241">
        <v>29</v>
      </c>
      <c r="AH254" s="241">
        <v>21</v>
      </c>
      <c r="AI254" s="241">
        <v>29</v>
      </c>
      <c r="AJ254" s="241">
        <v>21</v>
      </c>
      <c r="AK254" s="241">
        <v>28</v>
      </c>
      <c r="AL254" s="242">
        <v>0.64400000000000002</v>
      </c>
      <c r="AM254" s="277">
        <v>1429</v>
      </c>
      <c r="AN254" s="242">
        <v>0.50700000000000001</v>
      </c>
      <c r="AO254" s="242">
        <v>0.36299999999999999</v>
      </c>
      <c r="AP254" s="241" t="s">
        <v>491</v>
      </c>
      <c r="AQ254" s="241" t="s">
        <v>460</v>
      </c>
      <c r="AR254" s="241" t="s">
        <v>472</v>
      </c>
      <c r="AS254" s="195"/>
      <c r="AT254" s="195"/>
      <c r="AU254" s="195"/>
      <c r="AV254" s="247">
        <v>44256</v>
      </c>
      <c r="AW254" s="247">
        <v>44317</v>
      </c>
      <c r="AX254" s="195"/>
      <c r="AY254" s="241">
        <v>70</v>
      </c>
      <c r="AZ254" s="241" t="s">
        <v>1604</v>
      </c>
      <c r="BA254" s="241">
        <v>6</v>
      </c>
      <c r="BB254" s="195"/>
      <c r="BC254" s="195"/>
      <c r="BD254" s="265"/>
      <c r="BE254" s="266" t="s">
        <v>126</v>
      </c>
      <c r="BF254" s="278" t="s">
        <v>166</v>
      </c>
      <c r="BG254" s="267" t="s">
        <v>126</v>
      </c>
      <c r="BH254" s="280" t="s">
        <v>166</v>
      </c>
      <c r="BI254" s="252"/>
      <c r="BJ254" s="195"/>
      <c r="BK254" s="195"/>
      <c r="BL254" s="255">
        <v>0.87</v>
      </c>
      <c r="BM254" s="255">
        <v>0.83</v>
      </c>
      <c r="BN254" s="255">
        <v>0.55000000000000004</v>
      </c>
      <c r="BO254" s="256">
        <v>0.68</v>
      </c>
    </row>
    <row r="255" spans="1:67" ht="18.75" customHeight="1">
      <c r="A255" s="228" t="s">
        <v>1605</v>
      </c>
      <c r="B255" s="229" t="s">
        <v>1606</v>
      </c>
      <c r="C255" s="229" t="s">
        <v>1607</v>
      </c>
      <c r="D255" s="230" t="s">
        <v>1608</v>
      </c>
      <c r="E255" s="281" t="s">
        <v>507</v>
      </c>
      <c r="F255" s="271" t="s">
        <v>477</v>
      </c>
      <c r="G255" s="258"/>
      <c r="H255" s="259" t="s">
        <v>468</v>
      </c>
      <c r="I255" s="260" t="s">
        <v>451</v>
      </c>
      <c r="J255" s="260">
        <v>137</v>
      </c>
      <c r="K255" s="261">
        <v>183</v>
      </c>
      <c r="L255" s="262">
        <v>25279</v>
      </c>
      <c r="M255" s="238">
        <v>0.83</v>
      </c>
      <c r="N255" s="229">
        <v>897</v>
      </c>
      <c r="O255" s="229">
        <v>67</v>
      </c>
      <c r="P255" s="239">
        <v>3.5000000000000003E-2</v>
      </c>
      <c r="Q255" s="229">
        <v>233</v>
      </c>
      <c r="R255" s="240">
        <v>42700</v>
      </c>
      <c r="S255" s="241" t="s">
        <v>497</v>
      </c>
      <c r="T255" s="242">
        <v>0.26</v>
      </c>
      <c r="U255" s="243">
        <v>11765</v>
      </c>
      <c r="V255" s="244">
        <v>0.28000000000000003</v>
      </c>
      <c r="W255" s="243">
        <v>30935</v>
      </c>
      <c r="X255" s="241" t="s">
        <v>889</v>
      </c>
      <c r="Y255" s="241" t="s">
        <v>490</v>
      </c>
      <c r="Z255" s="263"/>
      <c r="AA255" s="246" t="s">
        <v>456</v>
      </c>
      <c r="AB255" s="241">
        <v>520</v>
      </c>
      <c r="AC255" s="241">
        <v>620</v>
      </c>
      <c r="AD255" s="241">
        <v>510</v>
      </c>
      <c r="AE255" s="241">
        <v>620</v>
      </c>
      <c r="AF255" s="241">
        <v>18</v>
      </c>
      <c r="AG255" s="241">
        <v>25</v>
      </c>
      <c r="AH255" s="241">
        <v>19</v>
      </c>
      <c r="AI255" s="241">
        <v>24</v>
      </c>
      <c r="AJ255" s="241">
        <v>17</v>
      </c>
      <c r="AK255" s="241">
        <v>24</v>
      </c>
      <c r="AL255" s="242">
        <v>0.81100000000000005</v>
      </c>
      <c r="AM255" s="241">
        <v>198</v>
      </c>
      <c r="AN255" s="242">
        <v>1</v>
      </c>
      <c r="AO255" s="242">
        <v>0.48499999999999999</v>
      </c>
      <c r="AP255" s="241" t="s">
        <v>491</v>
      </c>
      <c r="AQ255" s="241" t="s">
        <v>460</v>
      </c>
      <c r="AR255" s="241" t="s">
        <v>472</v>
      </c>
      <c r="AS255" s="195"/>
      <c r="AT255" s="195"/>
      <c r="AU255" s="195"/>
      <c r="AV255" s="247">
        <v>44501</v>
      </c>
      <c r="AW255" s="247">
        <v>44378</v>
      </c>
      <c r="AX255" s="195"/>
      <c r="AY255" s="241">
        <v>61</v>
      </c>
      <c r="AZ255" s="195"/>
      <c r="BA255" s="241">
        <v>6</v>
      </c>
      <c r="BB255" s="241" t="s">
        <v>166</v>
      </c>
      <c r="BC255" s="195"/>
      <c r="BD255" s="265"/>
      <c r="BE255" s="279" t="s">
        <v>166</v>
      </c>
      <c r="BF255" s="278" t="s">
        <v>166</v>
      </c>
      <c r="BG255" s="267" t="s">
        <v>126</v>
      </c>
      <c r="BH255" s="280" t="s">
        <v>166</v>
      </c>
      <c r="BI255" s="269" t="s">
        <v>166</v>
      </c>
      <c r="BJ255" s="253" t="s">
        <v>166</v>
      </c>
      <c r="BK255" s="254" t="s">
        <v>462</v>
      </c>
      <c r="BL255" s="255">
        <v>0.87</v>
      </c>
      <c r="BM255" s="255">
        <v>0.74</v>
      </c>
      <c r="BN255" s="255">
        <v>0.56000000000000005</v>
      </c>
      <c r="BO255" s="256">
        <v>0.42</v>
      </c>
    </row>
    <row r="256" spans="1:67" ht="18.75" customHeight="1">
      <c r="A256" s="228" t="s">
        <v>1609</v>
      </c>
      <c r="B256" s="229" t="s">
        <v>1610</v>
      </c>
      <c r="C256" s="229" t="s">
        <v>834</v>
      </c>
      <c r="D256" s="230" t="s">
        <v>794</v>
      </c>
      <c r="E256" s="281" t="s">
        <v>507</v>
      </c>
      <c r="F256" s="271" t="s">
        <v>477</v>
      </c>
      <c r="G256" s="258"/>
      <c r="H256" s="259">
        <v>106</v>
      </c>
      <c r="I256" s="260" t="s">
        <v>451</v>
      </c>
      <c r="J256" s="260">
        <v>116</v>
      </c>
      <c r="K256" s="261">
        <v>147</v>
      </c>
      <c r="L256" s="262">
        <v>12967</v>
      </c>
      <c r="M256" s="238">
        <v>0.84</v>
      </c>
      <c r="N256" s="229">
        <v>487</v>
      </c>
      <c r="O256" s="229">
        <v>41</v>
      </c>
      <c r="P256" s="239">
        <v>3.7999999999999999E-2</v>
      </c>
      <c r="Q256" s="229">
        <v>72</v>
      </c>
      <c r="R256" s="240">
        <v>53900</v>
      </c>
      <c r="S256" s="241" t="s">
        <v>497</v>
      </c>
      <c r="T256" s="242">
        <v>0.14799999999999999</v>
      </c>
      <c r="U256" s="243">
        <v>30539</v>
      </c>
      <c r="V256" s="244">
        <v>0.56999999999999995</v>
      </c>
      <c r="W256" s="243">
        <v>23361</v>
      </c>
      <c r="X256" s="241" t="s">
        <v>1611</v>
      </c>
      <c r="Y256" s="243">
        <v>10000</v>
      </c>
      <c r="Z256" s="245" t="s">
        <v>521</v>
      </c>
      <c r="AA256" s="246" t="s">
        <v>456</v>
      </c>
      <c r="AB256" s="241">
        <v>550</v>
      </c>
      <c r="AC256" s="241">
        <v>630</v>
      </c>
      <c r="AD256" s="241">
        <v>530</v>
      </c>
      <c r="AE256" s="241">
        <v>630</v>
      </c>
      <c r="AF256" s="241">
        <v>23</v>
      </c>
      <c r="AG256" s="241">
        <v>28</v>
      </c>
      <c r="AH256" s="241">
        <v>22</v>
      </c>
      <c r="AI256" s="241">
        <v>28</v>
      </c>
      <c r="AJ256" s="241">
        <v>22</v>
      </c>
      <c r="AK256" s="241">
        <v>27</v>
      </c>
      <c r="AL256" s="242">
        <v>0.76500000000000001</v>
      </c>
      <c r="AM256" s="241">
        <v>548</v>
      </c>
      <c r="AN256" s="242">
        <v>0.55800000000000005</v>
      </c>
      <c r="AO256" s="242">
        <v>0.111</v>
      </c>
      <c r="AP256" s="241" t="s">
        <v>491</v>
      </c>
      <c r="AQ256" s="241" t="s">
        <v>460</v>
      </c>
      <c r="AR256" s="241" t="s">
        <v>472</v>
      </c>
      <c r="AS256" s="195"/>
      <c r="AT256" s="195"/>
      <c r="AU256" s="247">
        <v>44515</v>
      </c>
      <c r="AV256" s="195"/>
      <c r="AW256" s="247">
        <v>44228</v>
      </c>
      <c r="AX256" s="195"/>
      <c r="AY256" s="241">
        <v>80</v>
      </c>
      <c r="AZ256" s="241" t="s">
        <v>750</v>
      </c>
      <c r="BA256" s="241">
        <v>6.5</v>
      </c>
      <c r="BB256" s="195"/>
      <c r="BC256" s="195"/>
      <c r="BD256" s="265"/>
      <c r="BE256" s="266" t="s">
        <v>126</v>
      </c>
      <c r="BF256" s="267" t="s">
        <v>126</v>
      </c>
      <c r="BG256" s="267" t="s">
        <v>126</v>
      </c>
      <c r="BH256" s="268" t="s">
        <v>126</v>
      </c>
      <c r="BI256" s="252"/>
      <c r="BJ256" s="195"/>
      <c r="BK256" s="195"/>
      <c r="BL256" s="255">
        <v>0.88</v>
      </c>
      <c r="BM256" s="255">
        <v>0.86</v>
      </c>
      <c r="BN256" s="255">
        <v>0.56999999999999995</v>
      </c>
      <c r="BO256" s="256">
        <v>0.77</v>
      </c>
    </row>
    <row r="257" spans="1:67" ht="18.75" customHeight="1">
      <c r="A257" s="228" t="s">
        <v>1612</v>
      </c>
      <c r="B257" s="229" t="s">
        <v>1613</v>
      </c>
      <c r="C257" s="229" t="s">
        <v>1614</v>
      </c>
      <c r="D257" s="230" t="s">
        <v>1340</v>
      </c>
      <c r="E257" s="281" t="s">
        <v>507</v>
      </c>
      <c r="F257" s="271" t="s">
        <v>477</v>
      </c>
      <c r="G257" s="258"/>
      <c r="H257" s="259">
        <v>187</v>
      </c>
      <c r="I257" s="260" t="s">
        <v>451</v>
      </c>
      <c r="J257" s="260" t="s">
        <v>451</v>
      </c>
      <c r="K257" s="261">
        <v>127</v>
      </c>
      <c r="L257" s="262">
        <v>19516</v>
      </c>
      <c r="M257" s="238">
        <v>0.74</v>
      </c>
      <c r="N257" s="229">
        <v>520</v>
      </c>
      <c r="O257" s="272"/>
      <c r="P257" s="239">
        <v>2.7E-2</v>
      </c>
      <c r="Q257" s="229" t="s">
        <v>1615</v>
      </c>
      <c r="R257" s="240">
        <v>41700</v>
      </c>
      <c r="S257" s="241" t="s">
        <v>515</v>
      </c>
      <c r="T257" s="195"/>
      <c r="U257" s="195"/>
      <c r="V257" s="195"/>
      <c r="W257" s="243">
        <v>41700</v>
      </c>
      <c r="X257" s="241" t="s">
        <v>1616</v>
      </c>
      <c r="Y257" s="241" t="s">
        <v>490</v>
      </c>
      <c r="Z257" s="263"/>
      <c r="AA257" s="264"/>
      <c r="AB257" s="241">
        <v>460</v>
      </c>
      <c r="AC257" s="241">
        <v>590</v>
      </c>
      <c r="AD257" s="241">
        <v>470</v>
      </c>
      <c r="AE257" s="241">
        <v>580</v>
      </c>
      <c r="AF257" s="241">
        <v>19</v>
      </c>
      <c r="AG257" s="241">
        <v>25</v>
      </c>
      <c r="AH257" s="241">
        <v>18</v>
      </c>
      <c r="AI257" s="241">
        <v>25</v>
      </c>
      <c r="AJ257" s="241">
        <v>18</v>
      </c>
      <c r="AK257" s="241">
        <v>25</v>
      </c>
      <c r="AL257" s="242">
        <v>0.49399999999999999</v>
      </c>
      <c r="AM257" s="195"/>
      <c r="AN257" s="195"/>
      <c r="AO257" s="195"/>
      <c r="AP257" s="241" t="s">
        <v>491</v>
      </c>
      <c r="AQ257" s="241" t="s">
        <v>460</v>
      </c>
      <c r="AR257" s="241" t="s">
        <v>472</v>
      </c>
      <c r="AS257" s="195"/>
      <c r="AT257" s="195"/>
      <c r="AU257" s="195"/>
      <c r="AV257" s="247">
        <v>44317</v>
      </c>
      <c r="AW257" s="241" t="s">
        <v>501</v>
      </c>
      <c r="AX257" s="195"/>
      <c r="AY257" s="241">
        <v>68</v>
      </c>
      <c r="AZ257" s="195"/>
      <c r="BA257" s="241">
        <v>6</v>
      </c>
      <c r="BB257" s="241" t="s">
        <v>166</v>
      </c>
      <c r="BC257" s="241" t="s">
        <v>907</v>
      </c>
      <c r="BD257" s="248" t="s">
        <v>852</v>
      </c>
      <c r="BE257" s="279" t="s">
        <v>166</v>
      </c>
      <c r="BF257" s="278" t="s">
        <v>166</v>
      </c>
      <c r="BG257" s="267" t="s">
        <v>126</v>
      </c>
      <c r="BH257" s="280" t="s">
        <v>166</v>
      </c>
      <c r="BI257" s="252"/>
      <c r="BJ257" s="195"/>
      <c r="BK257" s="195"/>
      <c r="BL257" s="270"/>
      <c r="BM257" s="270"/>
      <c r="BN257" s="270"/>
      <c r="BO257" s="256">
        <v>0.48</v>
      </c>
    </row>
    <row r="258" spans="1:67" ht="18.75" customHeight="1">
      <c r="A258" s="228" t="s">
        <v>1617</v>
      </c>
      <c r="B258" s="229" t="s">
        <v>1618</v>
      </c>
      <c r="C258" s="229" t="s">
        <v>1619</v>
      </c>
      <c r="D258" s="230" t="s">
        <v>835</v>
      </c>
      <c r="E258" s="281" t="s">
        <v>507</v>
      </c>
      <c r="F258" s="271" t="s">
        <v>477</v>
      </c>
      <c r="G258" s="258"/>
      <c r="H258" s="259">
        <v>30</v>
      </c>
      <c r="I258" s="260" t="s">
        <v>451</v>
      </c>
      <c r="J258" s="260">
        <v>59</v>
      </c>
      <c r="K258" s="261">
        <v>8</v>
      </c>
      <c r="L258" s="262">
        <v>18862</v>
      </c>
      <c r="M258" s="238">
        <v>0.63</v>
      </c>
      <c r="N258" s="229">
        <v>509</v>
      </c>
      <c r="O258" s="229">
        <v>48</v>
      </c>
      <c r="P258" s="239">
        <v>2.7E-2</v>
      </c>
      <c r="Q258" s="272"/>
      <c r="R258" s="240">
        <v>56100</v>
      </c>
      <c r="S258" s="241" t="s">
        <v>515</v>
      </c>
      <c r="T258" s="195"/>
      <c r="U258" s="195"/>
      <c r="V258" s="195"/>
      <c r="W258" s="243">
        <v>56100</v>
      </c>
      <c r="X258" s="195"/>
      <c r="Y258" s="241" t="s">
        <v>490</v>
      </c>
      <c r="Z258" s="263"/>
      <c r="AA258" s="264"/>
      <c r="AB258" s="241">
        <v>640</v>
      </c>
      <c r="AC258" s="241">
        <v>720</v>
      </c>
      <c r="AD258" s="241">
        <v>620</v>
      </c>
      <c r="AE258" s="241">
        <v>720</v>
      </c>
      <c r="AF258" s="241">
        <v>27</v>
      </c>
      <c r="AG258" s="241">
        <v>32</v>
      </c>
      <c r="AH258" s="241">
        <v>27</v>
      </c>
      <c r="AI258" s="241">
        <v>34</v>
      </c>
      <c r="AJ258" s="241">
        <v>26</v>
      </c>
      <c r="AK258" s="241">
        <v>31</v>
      </c>
      <c r="AL258" s="242">
        <v>0.23699999999999999</v>
      </c>
      <c r="AM258" s="277">
        <v>4346</v>
      </c>
      <c r="AN258" s="242">
        <v>0.161</v>
      </c>
      <c r="AO258" s="242">
        <v>0.17299999999999999</v>
      </c>
      <c r="AP258" s="241" t="s">
        <v>491</v>
      </c>
      <c r="AQ258" s="241" t="s">
        <v>460</v>
      </c>
      <c r="AR258" s="241" t="s">
        <v>471</v>
      </c>
      <c r="AS258" s="195"/>
      <c r="AT258" s="195"/>
      <c r="AU258" s="247">
        <v>44484</v>
      </c>
      <c r="AV258" s="247">
        <v>44484</v>
      </c>
      <c r="AW258" s="247">
        <v>44211</v>
      </c>
      <c r="AX258" s="195"/>
      <c r="AY258" s="241">
        <v>100</v>
      </c>
      <c r="AZ258" s="195"/>
      <c r="BA258" s="241">
        <v>7</v>
      </c>
      <c r="BB258" s="195"/>
      <c r="BC258" s="195"/>
      <c r="BD258" s="265"/>
      <c r="BE258" s="266" t="s">
        <v>126</v>
      </c>
      <c r="BF258" s="267" t="s">
        <v>126</v>
      </c>
      <c r="BG258" s="267" t="s">
        <v>126</v>
      </c>
      <c r="BH258" s="268" t="s">
        <v>126</v>
      </c>
      <c r="BI258" s="252"/>
      <c r="BJ258" s="195"/>
      <c r="BK258" s="195"/>
      <c r="BL258" s="255">
        <v>0.97</v>
      </c>
      <c r="BM258" s="255">
        <v>0.97</v>
      </c>
      <c r="BN258" s="255">
        <v>0.84</v>
      </c>
      <c r="BO258" s="256">
        <v>0.91</v>
      </c>
    </row>
    <row r="259" spans="1:67" ht="18.75" customHeight="1">
      <c r="A259" s="228" t="s">
        <v>1620</v>
      </c>
      <c r="B259" s="229" t="s">
        <v>1621</v>
      </c>
      <c r="C259" s="229" t="s">
        <v>1622</v>
      </c>
      <c r="D259" s="230" t="s">
        <v>835</v>
      </c>
      <c r="E259" s="281" t="s">
        <v>507</v>
      </c>
      <c r="F259" s="271" t="s">
        <v>477</v>
      </c>
      <c r="G259" s="258"/>
      <c r="H259" s="259">
        <v>194</v>
      </c>
      <c r="I259" s="260" t="s">
        <v>451</v>
      </c>
      <c r="J259" s="260" t="s">
        <v>451</v>
      </c>
      <c r="K259" s="261">
        <v>127</v>
      </c>
      <c r="L259" s="262">
        <v>23914</v>
      </c>
      <c r="M259" s="238">
        <v>0.82</v>
      </c>
      <c r="N259" s="229">
        <v>600</v>
      </c>
      <c r="O259" s="229">
        <v>91</v>
      </c>
      <c r="P259" s="239">
        <v>2.5000000000000001E-2</v>
      </c>
      <c r="Q259" s="229">
        <v>42</v>
      </c>
      <c r="R259" s="240">
        <v>42700</v>
      </c>
      <c r="S259" s="241" t="s">
        <v>497</v>
      </c>
      <c r="T259" s="242">
        <v>7.0000000000000007E-2</v>
      </c>
      <c r="U259" s="243">
        <v>21790</v>
      </c>
      <c r="V259" s="244">
        <v>0.51</v>
      </c>
      <c r="W259" s="243">
        <v>20910</v>
      </c>
      <c r="X259" s="195"/>
      <c r="Y259" s="195"/>
      <c r="Z259" s="263"/>
      <c r="AA259" s="282"/>
      <c r="AB259" s="241">
        <v>560</v>
      </c>
      <c r="AC259" s="241">
        <v>630</v>
      </c>
      <c r="AD259" s="241">
        <v>550</v>
      </c>
      <c r="AE259" s="241">
        <v>630</v>
      </c>
      <c r="AF259" s="241">
        <v>22</v>
      </c>
      <c r="AG259" s="241">
        <v>26</v>
      </c>
      <c r="AH259" s="241">
        <v>20</v>
      </c>
      <c r="AI259" s="241">
        <v>25</v>
      </c>
      <c r="AJ259" s="241">
        <v>21</v>
      </c>
      <c r="AK259" s="241">
        <v>26</v>
      </c>
      <c r="AL259" s="242">
        <v>0.66100000000000003</v>
      </c>
      <c r="AM259" s="241">
        <v>312</v>
      </c>
      <c r="AN259" s="242">
        <v>0.68899999999999995</v>
      </c>
      <c r="AO259" s="242">
        <v>0.251</v>
      </c>
      <c r="AP259" s="241" t="s">
        <v>491</v>
      </c>
      <c r="AQ259" s="241" t="s">
        <v>460</v>
      </c>
      <c r="AR259" s="241" t="s">
        <v>471</v>
      </c>
      <c r="AS259" s="195"/>
      <c r="AT259" s="195"/>
      <c r="AU259" s="247">
        <v>44501</v>
      </c>
      <c r="AV259" s="195"/>
      <c r="AW259" s="247">
        <v>44348</v>
      </c>
      <c r="AX259" s="195"/>
      <c r="AY259" s="241">
        <v>70</v>
      </c>
      <c r="AZ259" s="195"/>
      <c r="BA259" s="241">
        <v>6</v>
      </c>
      <c r="BB259" s="195"/>
      <c r="BC259" s="195"/>
      <c r="BD259" s="265"/>
      <c r="BE259" s="279" t="s">
        <v>166</v>
      </c>
      <c r="BF259" s="278" t="s">
        <v>166</v>
      </c>
      <c r="BG259" s="278" t="s">
        <v>166</v>
      </c>
      <c r="BH259" s="280" t="s">
        <v>166</v>
      </c>
      <c r="BI259" s="252"/>
      <c r="BJ259" s="253" t="s">
        <v>166</v>
      </c>
      <c r="BK259" s="243">
        <v>5742</v>
      </c>
      <c r="BL259" s="255">
        <v>0.86</v>
      </c>
      <c r="BM259" s="255">
        <v>0.83</v>
      </c>
      <c r="BN259" s="255">
        <v>0.79</v>
      </c>
      <c r="BO259" s="256">
        <v>0.54</v>
      </c>
    </row>
    <row r="260" spans="1:67" ht="18.75" customHeight="1">
      <c r="A260" s="228" t="s">
        <v>1623</v>
      </c>
      <c r="B260" s="229" t="s">
        <v>1624</v>
      </c>
      <c r="C260" s="229" t="s">
        <v>1625</v>
      </c>
      <c r="D260" s="230" t="s">
        <v>835</v>
      </c>
      <c r="E260" s="281" t="s">
        <v>507</v>
      </c>
      <c r="F260" s="271" t="s">
        <v>477</v>
      </c>
      <c r="G260" s="258"/>
      <c r="H260" s="259">
        <v>201</v>
      </c>
      <c r="I260" s="260" t="s">
        <v>451</v>
      </c>
      <c r="J260" s="260" t="s">
        <v>451</v>
      </c>
      <c r="K260" s="261">
        <v>151</v>
      </c>
      <c r="L260" s="262">
        <v>16439</v>
      </c>
      <c r="M260" s="238">
        <v>0.83</v>
      </c>
      <c r="N260" s="229">
        <v>366</v>
      </c>
      <c r="O260" s="229">
        <v>88</v>
      </c>
      <c r="P260" s="239">
        <v>2.1999999999999999E-2</v>
      </c>
      <c r="Q260" s="229">
        <v>32</v>
      </c>
      <c r="R260" s="240">
        <v>42600</v>
      </c>
      <c r="S260" s="241" t="s">
        <v>452</v>
      </c>
      <c r="T260" s="242">
        <v>8.6999999999999994E-2</v>
      </c>
      <c r="U260" s="243">
        <v>22132</v>
      </c>
      <c r="V260" s="244">
        <v>0.52</v>
      </c>
      <c r="W260" s="243">
        <v>20468</v>
      </c>
      <c r="X260" s="241" t="s">
        <v>520</v>
      </c>
      <c r="Y260" s="241" t="s">
        <v>1626</v>
      </c>
      <c r="Z260" s="245" t="s">
        <v>1627</v>
      </c>
      <c r="AA260" s="246" t="s">
        <v>456</v>
      </c>
      <c r="AB260" s="241">
        <v>520</v>
      </c>
      <c r="AC260" s="241">
        <v>600</v>
      </c>
      <c r="AD260" s="241">
        <v>510</v>
      </c>
      <c r="AE260" s="241">
        <v>580</v>
      </c>
      <c r="AF260" s="241">
        <v>20</v>
      </c>
      <c r="AG260" s="241">
        <v>25</v>
      </c>
      <c r="AH260" s="241">
        <v>20</v>
      </c>
      <c r="AI260" s="241">
        <v>25</v>
      </c>
      <c r="AJ260" s="241">
        <v>18</v>
      </c>
      <c r="AK260" s="241" t="s">
        <v>784</v>
      </c>
      <c r="AL260" s="242">
        <v>0.78</v>
      </c>
      <c r="AM260" s="241">
        <v>99</v>
      </c>
      <c r="AN260" s="242">
        <v>0.90900000000000003</v>
      </c>
      <c r="AO260" s="242">
        <v>0.33300000000000002</v>
      </c>
      <c r="AP260" s="241" t="s">
        <v>471</v>
      </c>
      <c r="AQ260" s="241" t="s">
        <v>460</v>
      </c>
      <c r="AR260" s="241" t="s">
        <v>471</v>
      </c>
      <c r="AS260" s="195"/>
      <c r="AT260" s="195"/>
      <c r="AU260" s="195"/>
      <c r="AV260" s="247">
        <v>44501</v>
      </c>
      <c r="AW260" s="247">
        <v>44256</v>
      </c>
      <c r="AX260" s="195"/>
      <c r="AY260" s="241">
        <v>79</v>
      </c>
      <c r="AZ260" s="241" t="s">
        <v>1628</v>
      </c>
      <c r="BA260" s="241">
        <v>6.5</v>
      </c>
      <c r="BB260" s="241" t="s">
        <v>166</v>
      </c>
      <c r="BC260" s="241" t="s">
        <v>1629</v>
      </c>
      <c r="BD260" s="248" t="s">
        <v>462</v>
      </c>
      <c r="BE260" s="266" t="s">
        <v>126</v>
      </c>
      <c r="BF260" s="267" t="s">
        <v>126</v>
      </c>
      <c r="BG260" s="267" t="s">
        <v>126</v>
      </c>
      <c r="BH260" s="268" t="s">
        <v>126</v>
      </c>
      <c r="BI260" s="269" t="s">
        <v>166</v>
      </c>
      <c r="BJ260" s="253" t="s">
        <v>166</v>
      </c>
      <c r="BK260" s="254" t="s">
        <v>462</v>
      </c>
      <c r="BL260" s="255">
        <v>0.73</v>
      </c>
      <c r="BM260" s="255">
        <v>0.76</v>
      </c>
      <c r="BN260" s="255">
        <v>0.78</v>
      </c>
      <c r="BO260" s="256">
        <v>0.53</v>
      </c>
    </row>
    <row r="261" spans="1:67" ht="18.75" customHeight="1">
      <c r="A261" s="228" t="s">
        <v>1630</v>
      </c>
      <c r="B261" s="229" t="s">
        <v>1631</v>
      </c>
      <c r="C261" s="229" t="s">
        <v>1632</v>
      </c>
      <c r="D261" s="230" t="s">
        <v>812</v>
      </c>
      <c r="E261" s="231" t="s">
        <v>448</v>
      </c>
      <c r="F261" s="271" t="s">
        <v>477</v>
      </c>
      <c r="G261" s="233" t="s">
        <v>726</v>
      </c>
      <c r="H261" s="259">
        <v>18</v>
      </c>
      <c r="I261" s="260" t="s">
        <v>451</v>
      </c>
      <c r="J261" s="260">
        <v>43</v>
      </c>
      <c r="K261" s="261">
        <v>10</v>
      </c>
      <c r="L261" s="262">
        <v>8576</v>
      </c>
      <c r="M261" s="238">
        <v>0.69</v>
      </c>
      <c r="N261" s="229">
        <v>574</v>
      </c>
      <c r="O261" s="229">
        <v>72</v>
      </c>
      <c r="P261" s="239">
        <v>6.7000000000000004E-2</v>
      </c>
      <c r="Q261" s="229">
        <v>231</v>
      </c>
      <c r="R261" s="240">
        <v>76400</v>
      </c>
      <c r="S261" s="241" t="s">
        <v>452</v>
      </c>
      <c r="T261" s="242">
        <v>0.40200000000000002</v>
      </c>
      <c r="U261" s="243">
        <v>48220</v>
      </c>
      <c r="V261" s="244">
        <v>0.63</v>
      </c>
      <c r="W261" s="243">
        <v>28180</v>
      </c>
      <c r="X261" s="241" t="s">
        <v>1633</v>
      </c>
      <c r="Y261" s="241" t="s">
        <v>454</v>
      </c>
      <c r="Z261" s="245" t="s">
        <v>1634</v>
      </c>
      <c r="AA261" s="246" t="s">
        <v>456</v>
      </c>
      <c r="AB261" s="241">
        <v>680</v>
      </c>
      <c r="AC261" s="241">
        <v>750</v>
      </c>
      <c r="AD261" s="241">
        <v>690</v>
      </c>
      <c r="AE261" s="241">
        <v>770</v>
      </c>
      <c r="AF261" s="241">
        <v>32</v>
      </c>
      <c r="AG261" s="241">
        <v>34</v>
      </c>
      <c r="AH261" s="241">
        <v>31</v>
      </c>
      <c r="AI261" s="241" t="s">
        <v>675</v>
      </c>
      <c r="AJ261" s="241">
        <v>30</v>
      </c>
      <c r="AK261" s="241">
        <v>35</v>
      </c>
      <c r="AL261" s="242">
        <v>0.17599999999999999</v>
      </c>
      <c r="AM261" s="277">
        <v>1817</v>
      </c>
      <c r="AN261" s="242">
        <v>0.13</v>
      </c>
      <c r="AO261" s="242">
        <v>0.52500000000000002</v>
      </c>
      <c r="AP261" s="241" t="s">
        <v>491</v>
      </c>
      <c r="AQ261" s="241" t="s">
        <v>460</v>
      </c>
      <c r="AR261" s="241" t="s">
        <v>510</v>
      </c>
      <c r="AS261" s="195"/>
      <c r="AT261" s="195"/>
      <c r="AU261" s="247">
        <v>44501</v>
      </c>
      <c r="AV261" s="195"/>
      <c r="AW261" s="247">
        <v>44197</v>
      </c>
      <c r="AX261" s="195"/>
      <c r="AY261" s="241">
        <v>100</v>
      </c>
      <c r="AZ261" s="195"/>
      <c r="BA261" s="241">
        <v>7.5</v>
      </c>
      <c r="BB261" s="195"/>
      <c r="BC261" s="241" t="s">
        <v>532</v>
      </c>
      <c r="BD261" s="265"/>
      <c r="BE261" s="266" t="s">
        <v>126</v>
      </c>
      <c r="BF261" s="267" t="s">
        <v>126</v>
      </c>
      <c r="BG261" s="267" t="s">
        <v>126</v>
      </c>
      <c r="BH261" s="268" t="s">
        <v>126</v>
      </c>
      <c r="BI261" s="269" t="s">
        <v>166</v>
      </c>
      <c r="BJ261" s="253" t="s">
        <v>166</v>
      </c>
      <c r="BK261" s="254" t="s">
        <v>462</v>
      </c>
      <c r="BL261" s="255">
        <v>0.97</v>
      </c>
      <c r="BM261" s="255">
        <v>0.98</v>
      </c>
      <c r="BN261" s="255">
        <v>0.93</v>
      </c>
      <c r="BO261" s="256">
        <v>0.95</v>
      </c>
    </row>
    <row r="262" spans="1:67" ht="18.75" customHeight="1">
      <c r="A262" s="228" t="s">
        <v>1635</v>
      </c>
      <c r="B262" s="229" t="s">
        <v>1636</v>
      </c>
      <c r="C262" s="229" t="s">
        <v>1637</v>
      </c>
      <c r="D262" s="230" t="s">
        <v>1638</v>
      </c>
      <c r="E262" s="281" t="s">
        <v>507</v>
      </c>
      <c r="F262" s="271" t="s">
        <v>477</v>
      </c>
      <c r="G262" s="258"/>
      <c r="H262" s="259">
        <v>124</v>
      </c>
      <c r="I262" s="260" t="s">
        <v>451</v>
      </c>
      <c r="J262" s="260">
        <v>87</v>
      </c>
      <c r="K262" s="261">
        <v>62</v>
      </c>
      <c r="L262" s="262">
        <v>22819</v>
      </c>
      <c r="M262" s="238">
        <v>0.8</v>
      </c>
      <c r="N262" s="229">
        <v>1115</v>
      </c>
      <c r="O262" s="229">
        <v>120</v>
      </c>
      <c r="P262" s="239">
        <v>4.9000000000000002E-2</v>
      </c>
      <c r="Q262" s="229">
        <v>47</v>
      </c>
      <c r="R262" s="240">
        <v>47500</v>
      </c>
      <c r="S262" s="241" t="s">
        <v>497</v>
      </c>
      <c r="T262" s="242">
        <v>4.2000000000000003E-2</v>
      </c>
      <c r="U262" s="243">
        <v>5067</v>
      </c>
      <c r="V262" s="244">
        <v>0.11</v>
      </c>
      <c r="W262" s="243">
        <v>42433</v>
      </c>
      <c r="X262" s="241" t="s">
        <v>1181</v>
      </c>
      <c r="Y262" s="241" t="s">
        <v>490</v>
      </c>
      <c r="Z262" s="263"/>
      <c r="AA262" s="246" t="s">
        <v>456</v>
      </c>
      <c r="AB262" s="241">
        <v>580</v>
      </c>
      <c r="AC262" s="241">
        <v>690</v>
      </c>
      <c r="AD262" s="241">
        <v>590</v>
      </c>
      <c r="AE262" s="241">
        <v>720</v>
      </c>
      <c r="AF262" s="241">
        <v>23</v>
      </c>
      <c r="AG262" s="241">
        <v>29</v>
      </c>
      <c r="AH262" s="241">
        <v>23</v>
      </c>
      <c r="AI262" s="241">
        <v>30</v>
      </c>
      <c r="AJ262" s="241">
        <v>22</v>
      </c>
      <c r="AK262" s="241">
        <v>28</v>
      </c>
      <c r="AL262" s="242">
        <v>0.68899999999999995</v>
      </c>
      <c r="AM262" s="241">
        <v>848</v>
      </c>
      <c r="AN262" s="242">
        <v>0.39500000000000002</v>
      </c>
      <c r="AO262" s="242">
        <v>0.39400000000000002</v>
      </c>
      <c r="AP262" s="241" t="s">
        <v>491</v>
      </c>
      <c r="AQ262" s="241" t="s">
        <v>460</v>
      </c>
      <c r="AR262" s="241" t="s">
        <v>510</v>
      </c>
      <c r="AS262" s="195"/>
      <c r="AT262" s="195"/>
      <c r="AU262" s="195"/>
      <c r="AV262" s="247">
        <v>44545</v>
      </c>
      <c r="AW262" s="247">
        <v>44228</v>
      </c>
      <c r="AX262" s="195"/>
      <c r="AY262" s="241">
        <v>79</v>
      </c>
      <c r="AZ262" s="195"/>
      <c r="BA262" s="241">
        <v>6.5</v>
      </c>
      <c r="BB262" s="195"/>
      <c r="BC262" s="195"/>
      <c r="BD262" s="265"/>
      <c r="BE262" s="279" t="s">
        <v>166</v>
      </c>
      <c r="BF262" s="278" t="s">
        <v>166</v>
      </c>
      <c r="BG262" s="278" t="s">
        <v>166</v>
      </c>
      <c r="BH262" s="280" t="s">
        <v>166</v>
      </c>
      <c r="BI262" s="269" t="s">
        <v>166</v>
      </c>
      <c r="BJ262" s="253" t="s">
        <v>166</v>
      </c>
      <c r="BK262" s="243">
        <v>9641</v>
      </c>
      <c r="BL262" s="255">
        <v>0.89</v>
      </c>
      <c r="BM262" s="255">
        <v>0.92</v>
      </c>
      <c r="BN262" s="255">
        <v>0.68</v>
      </c>
      <c r="BO262" s="256">
        <v>0.68</v>
      </c>
    </row>
    <row r="263" spans="1:67" ht="18.75" customHeight="1">
      <c r="A263" s="228" t="s">
        <v>1639</v>
      </c>
      <c r="B263" s="229" t="s">
        <v>1640</v>
      </c>
      <c r="C263" s="229" t="s">
        <v>1641</v>
      </c>
      <c r="D263" s="230" t="s">
        <v>1050</v>
      </c>
      <c r="E263" s="281" t="s">
        <v>507</v>
      </c>
      <c r="F263" s="271" t="s">
        <v>477</v>
      </c>
      <c r="G263" s="258"/>
      <c r="H263" s="259">
        <v>102</v>
      </c>
      <c r="I263" s="260" t="s">
        <v>451</v>
      </c>
      <c r="J263" s="260" t="s">
        <v>451</v>
      </c>
      <c r="K263" s="261">
        <v>44</v>
      </c>
      <c r="L263" s="262">
        <v>19340</v>
      </c>
      <c r="M263" s="238">
        <v>0.85</v>
      </c>
      <c r="N263" s="229">
        <v>2262</v>
      </c>
      <c r="O263" s="229">
        <v>69</v>
      </c>
      <c r="P263" s="239">
        <v>0.11700000000000001</v>
      </c>
      <c r="Q263" s="229">
        <v>127</v>
      </c>
      <c r="R263" s="240">
        <v>56100</v>
      </c>
      <c r="S263" s="241" t="s">
        <v>452</v>
      </c>
      <c r="T263" s="242">
        <v>5.6000000000000001E-2</v>
      </c>
      <c r="U263" s="243">
        <v>8611</v>
      </c>
      <c r="V263" s="244">
        <v>0.15</v>
      </c>
      <c r="W263" s="243">
        <v>47489</v>
      </c>
      <c r="X263" s="241" t="s">
        <v>1119</v>
      </c>
      <c r="Y263" s="241" t="s">
        <v>1642</v>
      </c>
      <c r="Z263" s="245" t="s">
        <v>1643</v>
      </c>
      <c r="AA263" s="246" t="s">
        <v>456</v>
      </c>
      <c r="AB263" s="241">
        <v>550</v>
      </c>
      <c r="AC263" s="241">
        <v>640</v>
      </c>
      <c r="AD263" s="241">
        <v>530</v>
      </c>
      <c r="AE263" s="241">
        <v>630</v>
      </c>
      <c r="AF263" s="241">
        <v>22</v>
      </c>
      <c r="AG263" s="241">
        <v>28</v>
      </c>
      <c r="AH263" s="241">
        <v>22</v>
      </c>
      <c r="AI263" s="241">
        <v>29</v>
      </c>
      <c r="AJ263" s="241">
        <v>21</v>
      </c>
      <c r="AK263" s="241">
        <v>27</v>
      </c>
      <c r="AL263" s="242">
        <v>0.82799999999999996</v>
      </c>
      <c r="AM263" s="277">
        <v>1781</v>
      </c>
      <c r="AN263" s="242">
        <v>0.59499999999999997</v>
      </c>
      <c r="AO263" s="242">
        <v>0.224</v>
      </c>
      <c r="AP263" s="241" t="s">
        <v>509</v>
      </c>
      <c r="AQ263" s="241" t="s">
        <v>460</v>
      </c>
      <c r="AR263" s="241" t="s">
        <v>510</v>
      </c>
      <c r="AS263" s="195"/>
      <c r="AT263" s="195"/>
      <c r="AU263" s="247">
        <v>44501</v>
      </c>
      <c r="AV263" s="195"/>
      <c r="AW263" s="247">
        <v>44211</v>
      </c>
      <c r="AX263" s="195"/>
      <c r="AY263" s="241">
        <v>88</v>
      </c>
      <c r="AZ263" s="241" t="s">
        <v>1644</v>
      </c>
      <c r="BA263" s="241">
        <v>7</v>
      </c>
      <c r="BB263" s="241" t="s">
        <v>166</v>
      </c>
      <c r="BC263" s="241" t="s">
        <v>1645</v>
      </c>
      <c r="BD263" s="248" t="s">
        <v>846</v>
      </c>
      <c r="BE263" s="273" t="s">
        <v>462</v>
      </c>
      <c r="BF263" s="274" t="s">
        <v>462</v>
      </c>
      <c r="BG263" s="274" t="s">
        <v>462</v>
      </c>
      <c r="BH263" s="275" t="s">
        <v>462</v>
      </c>
      <c r="BI263" s="269" t="s">
        <v>166</v>
      </c>
      <c r="BJ263" s="253" t="s">
        <v>166</v>
      </c>
      <c r="BK263" s="243">
        <v>2746</v>
      </c>
      <c r="BL263" s="255">
        <v>0.94</v>
      </c>
      <c r="BM263" s="255">
        <v>0.86</v>
      </c>
      <c r="BN263" s="255">
        <v>0.76</v>
      </c>
      <c r="BO263" s="256">
        <v>0.72</v>
      </c>
    </row>
    <row r="264" spans="1:67" ht="18.75" customHeight="1">
      <c r="A264" s="228" t="s">
        <v>1646</v>
      </c>
      <c r="B264" s="229" t="s">
        <v>1647</v>
      </c>
      <c r="C264" s="229" t="s">
        <v>827</v>
      </c>
      <c r="D264" s="230" t="s">
        <v>496</v>
      </c>
      <c r="E264" s="231" t="s">
        <v>448</v>
      </c>
      <c r="F264" s="271" t="s">
        <v>477</v>
      </c>
      <c r="G264" s="258"/>
      <c r="H264" s="259">
        <v>8</v>
      </c>
      <c r="I264" s="260" t="s">
        <v>451</v>
      </c>
      <c r="J264" s="260">
        <v>24</v>
      </c>
      <c r="K264" s="261">
        <v>1</v>
      </c>
      <c r="L264" s="262">
        <v>10033</v>
      </c>
      <c r="M264" s="238">
        <v>0.46</v>
      </c>
      <c r="N264" s="229">
        <v>1261</v>
      </c>
      <c r="O264" s="229">
        <v>108</v>
      </c>
      <c r="P264" s="239">
        <v>0.126</v>
      </c>
      <c r="Q264" s="229">
        <v>329</v>
      </c>
      <c r="R264" s="240">
        <v>78600</v>
      </c>
      <c r="S264" s="241" t="s">
        <v>488</v>
      </c>
      <c r="T264" s="242">
        <v>0.26100000000000001</v>
      </c>
      <c r="U264" s="243">
        <v>50523</v>
      </c>
      <c r="V264" s="244">
        <v>0.64</v>
      </c>
      <c r="W264" s="243">
        <v>28077</v>
      </c>
      <c r="X264" s="241" t="s">
        <v>1648</v>
      </c>
      <c r="Y264" s="241" t="s">
        <v>490</v>
      </c>
      <c r="Z264" s="263"/>
      <c r="AA264" s="264"/>
      <c r="AB264" s="241">
        <v>700</v>
      </c>
      <c r="AC264" s="241">
        <v>770</v>
      </c>
      <c r="AD264" s="241">
        <v>720</v>
      </c>
      <c r="AE264" s="241">
        <v>790</v>
      </c>
      <c r="AF264" s="241">
        <v>32</v>
      </c>
      <c r="AG264" s="241">
        <v>35</v>
      </c>
      <c r="AH264" s="241">
        <v>33</v>
      </c>
      <c r="AI264" s="241">
        <v>35</v>
      </c>
      <c r="AJ264" s="241">
        <v>30</v>
      </c>
      <c r="AK264" s="241">
        <v>35</v>
      </c>
      <c r="AL264" s="242">
        <v>8.4000000000000005E-2</v>
      </c>
      <c r="AM264" s="195"/>
      <c r="AN264" s="195"/>
      <c r="AO264" s="195"/>
      <c r="AP264" s="241" t="s">
        <v>491</v>
      </c>
      <c r="AQ264" s="241" t="s">
        <v>460</v>
      </c>
      <c r="AR264" s="241" t="s">
        <v>948</v>
      </c>
      <c r="AS264" s="247">
        <v>44501</v>
      </c>
      <c r="AT264" s="195"/>
      <c r="AU264" s="195"/>
      <c r="AV264" s="195"/>
      <c r="AW264" s="247">
        <v>44201</v>
      </c>
      <c r="AX264" s="242">
        <v>0.22</v>
      </c>
      <c r="AY264" s="195"/>
      <c r="AZ264" s="195"/>
      <c r="BA264" s="195"/>
      <c r="BB264" s="195"/>
      <c r="BC264" s="195"/>
      <c r="BD264" s="265"/>
      <c r="BE264" s="273" t="s">
        <v>462</v>
      </c>
      <c r="BF264" s="274" t="s">
        <v>462</v>
      </c>
      <c r="BG264" s="274" t="s">
        <v>462</v>
      </c>
      <c r="BH264" s="275" t="s">
        <v>462</v>
      </c>
      <c r="BI264" s="252"/>
      <c r="BJ264" s="195"/>
      <c r="BK264" s="195"/>
      <c r="BL264" s="255">
        <v>0.97</v>
      </c>
      <c r="BM264" s="255">
        <v>0.98</v>
      </c>
      <c r="BN264" s="255">
        <v>0.94</v>
      </c>
      <c r="BO264" s="256">
        <v>0.96</v>
      </c>
    </row>
    <row r="265" spans="1:67" ht="18.75" customHeight="1">
      <c r="A265" s="228" t="s">
        <v>1649</v>
      </c>
      <c r="B265" s="229" t="s">
        <v>1650</v>
      </c>
      <c r="C265" s="229" t="s">
        <v>678</v>
      </c>
      <c r="D265" s="230" t="s">
        <v>496</v>
      </c>
      <c r="E265" s="281" t="s">
        <v>507</v>
      </c>
      <c r="F265" s="271" t="s">
        <v>477</v>
      </c>
      <c r="G265" s="258"/>
      <c r="H265" s="259">
        <v>70</v>
      </c>
      <c r="I265" s="260" t="s">
        <v>451</v>
      </c>
      <c r="J265" s="260">
        <v>48</v>
      </c>
      <c r="K265" s="261">
        <v>35</v>
      </c>
      <c r="L265" s="262">
        <v>19326</v>
      </c>
      <c r="M265" s="238">
        <v>0.67</v>
      </c>
      <c r="N265" s="229">
        <v>787</v>
      </c>
      <c r="O265" s="229">
        <v>54</v>
      </c>
      <c r="P265" s="239">
        <v>4.1000000000000002E-2</v>
      </c>
      <c r="Q265" s="272"/>
      <c r="R265" s="240">
        <v>51600</v>
      </c>
      <c r="S265" s="241" t="s">
        <v>515</v>
      </c>
      <c r="T265" s="195"/>
      <c r="U265" s="195"/>
      <c r="V265" s="195"/>
      <c r="W265" s="243">
        <v>51600</v>
      </c>
      <c r="X265" s="195"/>
      <c r="Y265" s="241" t="s">
        <v>490</v>
      </c>
      <c r="Z265" s="263"/>
      <c r="AA265" s="264"/>
      <c r="AB265" s="241">
        <v>620</v>
      </c>
      <c r="AC265" s="241">
        <v>700</v>
      </c>
      <c r="AD265" s="241">
        <v>620</v>
      </c>
      <c r="AE265" s="241">
        <v>720</v>
      </c>
      <c r="AF265" s="241">
        <v>27</v>
      </c>
      <c r="AG265" s="241">
        <v>32</v>
      </c>
      <c r="AH265" s="241">
        <v>26</v>
      </c>
      <c r="AI265" s="241">
        <v>33</v>
      </c>
      <c r="AJ265" s="241">
        <v>26</v>
      </c>
      <c r="AK265" s="241">
        <v>31</v>
      </c>
      <c r="AL265" s="242">
        <v>0.59699999999999998</v>
      </c>
      <c r="AM265" s="277">
        <v>1830</v>
      </c>
      <c r="AN265" s="242">
        <v>0.44800000000000001</v>
      </c>
      <c r="AO265" s="242">
        <v>0.21199999999999999</v>
      </c>
      <c r="AP265" s="241" t="s">
        <v>491</v>
      </c>
      <c r="AQ265" s="241" t="s">
        <v>460</v>
      </c>
      <c r="AR265" s="241" t="s">
        <v>471</v>
      </c>
      <c r="AS265" s="195"/>
      <c r="AT265" s="195"/>
      <c r="AU265" s="195"/>
      <c r="AV265" s="195"/>
      <c r="AW265" s="241" t="s">
        <v>501</v>
      </c>
      <c r="AX265" s="195"/>
      <c r="AY265" s="241">
        <v>100</v>
      </c>
      <c r="AZ265" s="241" t="s">
        <v>901</v>
      </c>
      <c r="BA265" s="241">
        <v>7</v>
      </c>
      <c r="BB265" s="195"/>
      <c r="BC265" s="195"/>
      <c r="BD265" s="265"/>
      <c r="BE265" s="266" t="s">
        <v>126</v>
      </c>
      <c r="BF265" s="278" t="s">
        <v>166</v>
      </c>
      <c r="BG265" s="278" t="s">
        <v>166</v>
      </c>
      <c r="BH265" s="280" t="s">
        <v>166</v>
      </c>
      <c r="BI265" s="252"/>
      <c r="BJ265" s="195"/>
      <c r="BK265" s="195"/>
      <c r="BL265" s="255">
        <v>0.92</v>
      </c>
      <c r="BM265" s="255">
        <v>0.93</v>
      </c>
      <c r="BN265" s="255">
        <v>0.85</v>
      </c>
      <c r="BO265" s="256">
        <v>0.83</v>
      </c>
    </row>
    <row r="266" spans="1:67" ht="18.75" customHeight="1">
      <c r="A266" s="228" t="s">
        <v>1651</v>
      </c>
      <c r="B266" s="229" t="s">
        <v>1652</v>
      </c>
      <c r="C266" s="229" t="s">
        <v>1049</v>
      </c>
      <c r="D266" s="230" t="s">
        <v>1050</v>
      </c>
      <c r="E266" s="231" t="s">
        <v>448</v>
      </c>
      <c r="F266" s="257" t="s">
        <v>467</v>
      </c>
      <c r="G266" s="233" t="s">
        <v>726</v>
      </c>
      <c r="H266" s="259" t="s">
        <v>451</v>
      </c>
      <c r="I266" s="260" t="s">
        <v>451</v>
      </c>
      <c r="J266" s="260">
        <v>26</v>
      </c>
      <c r="K266" s="261">
        <v>172</v>
      </c>
      <c r="L266" s="262">
        <v>3770</v>
      </c>
      <c r="M266" s="238">
        <v>0.86</v>
      </c>
      <c r="N266" s="229">
        <v>106</v>
      </c>
      <c r="O266" s="272"/>
      <c r="P266" s="239">
        <v>2.8000000000000001E-2</v>
      </c>
      <c r="Q266" s="229">
        <v>83</v>
      </c>
      <c r="R266" s="240">
        <v>66700</v>
      </c>
      <c r="S266" s="241" t="s">
        <v>452</v>
      </c>
      <c r="T266" s="242">
        <v>0.78300000000000003</v>
      </c>
      <c r="U266" s="243">
        <v>30587</v>
      </c>
      <c r="V266" s="244">
        <v>0.46</v>
      </c>
      <c r="W266" s="243">
        <v>36113</v>
      </c>
      <c r="X266" s="241" t="s">
        <v>698</v>
      </c>
      <c r="Y266" s="243">
        <v>9000</v>
      </c>
      <c r="Z266" s="245" t="s">
        <v>1653</v>
      </c>
      <c r="AA266" s="246" t="s">
        <v>456</v>
      </c>
      <c r="AB266" s="241">
        <v>580</v>
      </c>
      <c r="AC266" s="241">
        <v>660</v>
      </c>
      <c r="AD266" s="241">
        <v>560</v>
      </c>
      <c r="AE266" s="241">
        <v>660</v>
      </c>
      <c r="AF266" s="241">
        <v>23</v>
      </c>
      <c r="AG266" s="241">
        <v>29</v>
      </c>
      <c r="AH266" s="241">
        <v>23</v>
      </c>
      <c r="AI266" s="241">
        <v>30</v>
      </c>
      <c r="AJ266" s="241">
        <v>23</v>
      </c>
      <c r="AK266" s="241">
        <v>28</v>
      </c>
      <c r="AL266" s="242">
        <v>0.69499999999999995</v>
      </c>
      <c r="AM266" s="195"/>
      <c r="AN266" s="195"/>
      <c r="AO266" s="195"/>
      <c r="AP266" s="241" t="s">
        <v>491</v>
      </c>
      <c r="AQ266" s="241" t="s">
        <v>460</v>
      </c>
      <c r="AR266" s="241" t="s">
        <v>471</v>
      </c>
      <c r="AS266" s="195"/>
      <c r="AT266" s="195"/>
      <c r="AU266" s="195"/>
      <c r="AV266" s="247">
        <v>44515</v>
      </c>
      <c r="AW266" s="247">
        <v>44211</v>
      </c>
      <c r="AX266" s="195"/>
      <c r="AY266" s="195"/>
      <c r="AZ266" s="195"/>
      <c r="BA266" s="241">
        <v>6.5</v>
      </c>
      <c r="BB266" s="241" t="s">
        <v>166</v>
      </c>
      <c r="BC266" s="241" t="s">
        <v>858</v>
      </c>
      <c r="BD266" s="248" t="s">
        <v>1654</v>
      </c>
      <c r="BE266" s="266" t="s">
        <v>126</v>
      </c>
      <c r="BF266" s="267" t="s">
        <v>126</v>
      </c>
      <c r="BG266" s="267" t="s">
        <v>126</v>
      </c>
      <c r="BH266" s="268" t="s">
        <v>126</v>
      </c>
      <c r="BI266" s="269" t="s">
        <v>166</v>
      </c>
      <c r="BJ266" s="195"/>
      <c r="BK266" s="195"/>
      <c r="BL266" s="255">
        <v>0.93</v>
      </c>
      <c r="BM266" s="255">
        <v>0.92</v>
      </c>
      <c r="BN266" s="255">
        <v>0.69</v>
      </c>
      <c r="BO266" s="256">
        <v>0.78</v>
      </c>
    </row>
    <row r="267" spans="1:67" ht="18.75" customHeight="1">
      <c r="A267" s="228" t="s">
        <v>1655</v>
      </c>
      <c r="B267" s="229" t="s">
        <v>1656</v>
      </c>
      <c r="C267" s="229" t="s">
        <v>1657</v>
      </c>
      <c r="D267" s="230" t="s">
        <v>931</v>
      </c>
      <c r="E267" s="231" t="s">
        <v>448</v>
      </c>
      <c r="F267" s="276" t="s">
        <v>487</v>
      </c>
      <c r="G267" s="258"/>
      <c r="H267" s="259" t="s">
        <v>451</v>
      </c>
      <c r="I267" s="260">
        <v>72</v>
      </c>
      <c r="J267" s="260" t="s">
        <v>451</v>
      </c>
      <c r="K267" s="261" t="s">
        <v>451</v>
      </c>
      <c r="L267" s="262">
        <v>2413</v>
      </c>
      <c r="M267" s="238">
        <v>0.89</v>
      </c>
      <c r="N267" s="229">
        <v>14</v>
      </c>
      <c r="O267" s="229">
        <v>6</v>
      </c>
      <c r="P267" s="239">
        <v>6.0000000000000001E-3</v>
      </c>
      <c r="Q267" s="229">
        <v>14</v>
      </c>
      <c r="R267" s="240">
        <v>70200</v>
      </c>
      <c r="S267" s="241" t="s">
        <v>497</v>
      </c>
      <c r="T267" s="242">
        <v>1</v>
      </c>
      <c r="U267" s="243">
        <v>16871</v>
      </c>
      <c r="V267" s="244">
        <v>0.24</v>
      </c>
      <c r="W267" s="243">
        <v>53329</v>
      </c>
      <c r="X267" s="241" t="s">
        <v>1181</v>
      </c>
      <c r="Y267" s="241" t="s">
        <v>1658</v>
      </c>
      <c r="Z267" s="263"/>
      <c r="AA267" s="246" t="s">
        <v>456</v>
      </c>
      <c r="AB267" s="241">
        <v>580</v>
      </c>
      <c r="AC267" s="241">
        <v>690</v>
      </c>
      <c r="AD267" s="241">
        <v>570</v>
      </c>
      <c r="AE267" s="241">
        <v>680</v>
      </c>
      <c r="AF267" s="241">
        <v>25</v>
      </c>
      <c r="AG267" s="241">
        <v>31</v>
      </c>
      <c r="AH267" s="241">
        <v>25</v>
      </c>
      <c r="AI267" s="241">
        <v>32</v>
      </c>
      <c r="AJ267" s="241">
        <v>24</v>
      </c>
      <c r="AK267" s="241">
        <v>28</v>
      </c>
      <c r="AL267" s="242">
        <v>0.83899999999999997</v>
      </c>
      <c r="AM267" s="241">
        <v>117</v>
      </c>
      <c r="AN267" s="242">
        <v>0.872</v>
      </c>
      <c r="AO267" s="242">
        <v>2.9000000000000001E-2</v>
      </c>
      <c r="AP267" s="241" t="s">
        <v>509</v>
      </c>
      <c r="AQ267" s="241" t="s">
        <v>460</v>
      </c>
      <c r="AR267" s="241" t="s">
        <v>472</v>
      </c>
      <c r="AS267" s="247">
        <v>44515</v>
      </c>
      <c r="AT267" s="195"/>
      <c r="AU267" s="247">
        <v>44515</v>
      </c>
      <c r="AV267" s="247">
        <v>44211</v>
      </c>
      <c r="AW267" s="247">
        <v>44211</v>
      </c>
      <c r="AX267" s="242">
        <v>0.91200000000000003</v>
      </c>
      <c r="AY267" s="241">
        <v>80</v>
      </c>
      <c r="AZ267" s="195"/>
      <c r="BA267" s="241">
        <v>6.5</v>
      </c>
      <c r="BB267" s="195"/>
      <c r="BC267" s="195"/>
      <c r="BD267" s="265"/>
      <c r="BE267" s="279" t="s">
        <v>166</v>
      </c>
      <c r="BF267" s="267" t="s">
        <v>126</v>
      </c>
      <c r="BG267" s="278" t="s">
        <v>166</v>
      </c>
      <c r="BH267" s="280" t="s">
        <v>166</v>
      </c>
      <c r="BI267" s="252"/>
      <c r="BJ267" s="195"/>
      <c r="BK267" s="195"/>
      <c r="BL267" s="270"/>
      <c r="BM267" s="255">
        <v>0.86</v>
      </c>
      <c r="BN267" s="270"/>
      <c r="BO267" s="256">
        <v>0.78</v>
      </c>
    </row>
    <row r="268" spans="1:67" ht="18.75" customHeight="1">
      <c r="A268" s="228" t="s">
        <v>1659</v>
      </c>
      <c r="B268" s="229" t="s">
        <v>1660</v>
      </c>
      <c r="C268" s="229" t="s">
        <v>841</v>
      </c>
      <c r="D268" s="230" t="s">
        <v>739</v>
      </c>
      <c r="E268" s="231" t="s">
        <v>448</v>
      </c>
      <c r="F268" s="276" t="s">
        <v>487</v>
      </c>
      <c r="G268" s="258"/>
      <c r="H268" s="259" t="s">
        <v>451</v>
      </c>
      <c r="I268" s="260">
        <v>25</v>
      </c>
      <c r="J268" s="260" t="s">
        <v>451</v>
      </c>
      <c r="K268" s="261">
        <v>87</v>
      </c>
      <c r="L268" s="262">
        <v>2999</v>
      </c>
      <c r="M268" s="238">
        <v>0.86</v>
      </c>
      <c r="N268" s="229">
        <v>346</v>
      </c>
      <c r="O268" s="229">
        <v>61</v>
      </c>
      <c r="P268" s="239">
        <v>0.115</v>
      </c>
      <c r="Q268" s="229">
        <v>136</v>
      </c>
      <c r="R268" s="240">
        <v>72700</v>
      </c>
      <c r="S268" s="241" t="s">
        <v>452</v>
      </c>
      <c r="T268" s="242">
        <v>0.39300000000000002</v>
      </c>
      <c r="U268" s="243">
        <v>46398</v>
      </c>
      <c r="V268" s="244">
        <v>0.64</v>
      </c>
      <c r="W268" s="243">
        <v>26302</v>
      </c>
      <c r="X268" s="241" t="s">
        <v>1319</v>
      </c>
      <c r="Y268" s="241" t="s">
        <v>1661</v>
      </c>
      <c r="Z268" s="245" t="s">
        <v>1662</v>
      </c>
      <c r="AA268" s="246" t="s">
        <v>456</v>
      </c>
      <c r="AB268" s="241">
        <v>630</v>
      </c>
      <c r="AC268" s="241">
        <v>710</v>
      </c>
      <c r="AD268" s="241">
        <v>640</v>
      </c>
      <c r="AE268" s="241">
        <v>750</v>
      </c>
      <c r="AF268" s="241">
        <v>29</v>
      </c>
      <c r="AG268" s="241">
        <v>32</v>
      </c>
      <c r="AH268" s="241">
        <v>27</v>
      </c>
      <c r="AI268" s="241" t="s">
        <v>539</v>
      </c>
      <c r="AJ268" s="241">
        <v>27</v>
      </c>
      <c r="AK268" s="241" t="s">
        <v>539</v>
      </c>
      <c r="AL268" s="242">
        <v>0.33</v>
      </c>
      <c r="AM268" s="277">
        <v>1553</v>
      </c>
      <c r="AN268" s="242">
        <v>0.159</v>
      </c>
      <c r="AO268" s="242">
        <v>0.32800000000000001</v>
      </c>
      <c r="AP268" s="241" t="s">
        <v>491</v>
      </c>
      <c r="AQ268" s="241" t="s">
        <v>460</v>
      </c>
      <c r="AR268" s="241" t="s">
        <v>472</v>
      </c>
      <c r="AS268" s="247">
        <v>44501</v>
      </c>
      <c r="AT268" s="247">
        <v>44211</v>
      </c>
      <c r="AU268" s="247">
        <v>44501</v>
      </c>
      <c r="AV268" s="195"/>
      <c r="AW268" s="247">
        <v>44211</v>
      </c>
      <c r="AX268" s="242">
        <v>0.49399999999999999</v>
      </c>
      <c r="AY268" s="241">
        <v>80</v>
      </c>
      <c r="AZ268" s="241" t="s">
        <v>1663</v>
      </c>
      <c r="BA268" s="241">
        <v>7.5</v>
      </c>
      <c r="BB268" s="195"/>
      <c r="BC268" s="241" t="s">
        <v>1053</v>
      </c>
      <c r="BD268" s="248" t="s">
        <v>533</v>
      </c>
      <c r="BE268" s="266" t="s">
        <v>126</v>
      </c>
      <c r="BF268" s="267" t="s">
        <v>126</v>
      </c>
      <c r="BG268" s="267" t="s">
        <v>126</v>
      </c>
      <c r="BH268" s="268" t="s">
        <v>126</v>
      </c>
      <c r="BI268" s="269" t="s">
        <v>166</v>
      </c>
      <c r="BJ268" s="253" t="s">
        <v>166</v>
      </c>
      <c r="BK268" s="243">
        <v>1535</v>
      </c>
      <c r="BL268" s="255">
        <v>0.96</v>
      </c>
      <c r="BM268" s="255">
        <v>0.93</v>
      </c>
      <c r="BN268" s="255">
        <v>0.88</v>
      </c>
      <c r="BO268" s="256">
        <v>0.88</v>
      </c>
    </row>
    <row r="269" spans="1:67" ht="18.75" customHeight="1">
      <c r="A269" s="228" t="s">
        <v>1664</v>
      </c>
      <c r="B269" s="229" t="s">
        <v>1665</v>
      </c>
      <c r="C269" s="229" t="s">
        <v>1240</v>
      </c>
      <c r="D269" s="230" t="s">
        <v>537</v>
      </c>
      <c r="E269" s="231" t="s">
        <v>448</v>
      </c>
      <c r="F269" s="271" t="s">
        <v>477</v>
      </c>
      <c r="G269" s="258"/>
      <c r="H269" s="259">
        <v>33</v>
      </c>
      <c r="I269" s="260" t="s">
        <v>451</v>
      </c>
      <c r="J269" s="260" t="s">
        <v>451</v>
      </c>
      <c r="K269" s="261" t="s">
        <v>451</v>
      </c>
      <c r="L269" s="262">
        <v>5796</v>
      </c>
      <c r="M269" s="238">
        <v>0.81</v>
      </c>
      <c r="N269" s="229">
        <v>1435</v>
      </c>
      <c r="O269" s="229">
        <v>121</v>
      </c>
      <c r="P269" s="239">
        <v>0.248</v>
      </c>
      <c r="Q269" s="229">
        <v>934</v>
      </c>
      <c r="R269" s="240">
        <v>77400</v>
      </c>
      <c r="S269" s="241" t="s">
        <v>452</v>
      </c>
      <c r="T269" s="242">
        <v>0.65100000000000002</v>
      </c>
      <c r="U269" s="243">
        <v>32118</v>
      </c>
      <c r="V269" s="244">
        <v>0.41</v>
      </c>
      <c r="W269" s="243">
        <v>45282</v>
      </c>
      <c r="X269" s="241" t="s">
        <v>1666</v>
      </c>
      <c r="Y269" s="241" t="s">
        <v>454</v>
      </c>
      <c r="Z269" s="263"/>
      <c r="AA269" s="246" t="s">
        <v>456</v>
      </c>
      <c r="AB269" s="241">
        <v>640</v>
      </c>
      <c r="AC269" s="241">
        <v>720</v>
      </c>
      <c r="AD269" s="241">
        <v>660</v>
      </c>
      <c r="AE269" s="241">
        <v>770</v>
      </c>
      <c r="AF269" s="241">
        <v>29</v>
      </c>
      <c r="AG269" s="241">
        <v>33</v>
      </c>
      <c r="AH269" s="241">
        <v>28</v>
      </c>
      <c r="AI269" s="241" t="s">
        <v>550</v>
      </c>
      <c r="AJ269" s="241">
        <v>28</v>
      </c>
      <c r="AK269" s="241">
        <v>35</v>
      </c>
      <c r="AL269" s="242">
        <v>0.34200000000000003</v>
      </c>
      <c r="AM269" s="195"/>
      <c r="AN269" s="195"/>
      <c r="AO269" s="195"/>
      <c r="AP269" s="241" t="s">
        <v>459</v>
      </c>
      <c r="AQ269" s="241" t="s">
        <v>460</v>
      </c>
      <c r="AR269" s="241" t="s">
        <v>459</v>
      </c>
      <c r="AS269" s="247">
        <v>44501</v>
      </c>
      <c r="AT269" s="195"/>
      <c r="AU269" s="195"/>
      <c r="AV269" s="247">
        <v>44531</v>
      </c>
      <c r="AW269" s="247">
        <v>44201</v>
      </c>
      <c r="AX269" s="242">
        <v>0.50800000000000001</v>
      </c>
      <c r="AY269" s="241">
        <v>100</v>
      </c>
      <c r="AZ269" s="241" t="s">
        <v>1667</v>
      </c>
      <c r="BA269" s="241">
        <v>7.5</v>
      </c>
      <c r="BB269" s="195"/>
      <c r="BC269" s="195"/>
      <c r="BD269" s="265"/>
      <c r="BE269" s="266" t="s">
        <v>126</v>
      </c>
      <c r="BF269" s="278" t="s">
        <v>166</v>
      </c>
      <c r="BG269" s="267" t="s">
        <v>126</v>
      </c>
      <c r="BH269" s="268" t="s">
        <v>126</v>
      </c>
      <c r="BI269" s="252"/>
      <c r="BJ269" s="253" t="s">
        <v>166</v>
      </c>
      <c r="BK269" s="243">
        <v>1872</v>
      </c>
      <c r="BL269" s="255">
        <v>0.99</v>
      </c>
      <c r="BM269" s="255">
        <v>0.96</v>
      </c>
      <c r="BN269" s="255">
        <v>0.97</v>
      </c>
      <c r="BO269" s="284"/>
    </row>
    <row r="270" spans="1:67" ht="18.75" customHeight="1">
      <c r="A270" s="228" t="s">
        <v>1668</v>
      </c>
      <c r="B270" s="229" t="s">
        <v>1669</v>
      </c>
      <c r="C270" s="229" t="s">
        <v>1276</v>
      </c>
      <c r="D270" s="230" t="s">
        <v>630</v>
      </c>
      <c r="E270" s="231" t="s">
        <v>448</v>
      </c>
      <c r="F270" s="271" t="s">
        <v>477</v>
      </c>
      <c r="G270" s="233" t="s">
        <v>726</v>
      </c>
      <c r="H270" s="259">
        <v>85</v>
      </c>
      <c r="I270" s="260" t="s">
        <v>451</v>
      </c>
      <c r="J270" s="260">
        <v>11</v>
      </c>
      <c r="K270" s="261">
        <v>108</v>
      </c>
      <c r="L270" s="262">
        <v>5774</v>
      </c>
      <c r="M270" s="238">
        <v>0.65</v>
      </c>
      <c r="N270" s="229">
        <v>532</v>
      </c>
      <c r="O270" s="229">
        <v>63</v>
      </c>
      <c r="P270" s="239">
        <v>9.1999999999999998E-2</v>
      </c>
      <c r="Q270" s="229">
        <v>31</v>
      </c>
      <c r="R270" s="240">
        <v>70300</v>
      </c>
      <c r="S270" s="241" t="s">
        <v>497</v>
      </c>
      <c r="T270" s="242">
        <v>5.8000000000000003E-2</v>
      </c>
      <c r="U270" s="243">
        <v>12635</v>
      </c>
      <c r="V270" s="244">
        <v>0.18</v>
      </c>
      <c r="W270" s="243">
        <v>57665</v>
      </c>
      <c r="X270" s="241" t="s">
        <v>498</v>
      </c>
      <c r="Y270" s="241" t="s">
        <v>1670</v>
      </c>
      <c r="Z270" s="263"/>
      <c r="AA270" s="246" t="s">
        <v>456</v>
      </c>
      <c r="AB270" s="241">
        <v>590</v>
      </c>
      <c r="AC270" s="241">
        <v>670</v>
      </c>
      <c r="AD270" s="241">
        <v>590</v>
      </c>
      <c r="AE270" s="241">
        <v>680</v>
      </c>
      <c r="AF270" s="241">
        <v>26</v>
      </c>
      <c r="AG270" s="241">
        <v>30</v>
      </c>
      <c r="AH270" s="241">
        <v>25</v>
      </c>
      <c r="AI270" s="241">
        <v>33</v>
      </c>
      <c r="AJ270" s="241">
        <v>25</v>
      </c>
      <c r="AK270" s="241">
        <v>29</v>
      </c>
      <c r="AL270" s="242">
        <v>0.498</v>
      </c>
      <c r="AM270" s="277">
        <v>1448</v>
      </c>
      <c r="AN270" s="242">
        <v>0.312</v>
      </c>
      <c r="AO270" s="242">
        <v>0.111</v>
      </c>
      <c r="AP270" s="241" t="s">
        <v>491</v>
      </c>
      <c r="AQ270" s="241" t="s">
        <v>460</v>
      </c>
      <c r="AR270" s="241" t="s">
        <v>471</v>
      </c>
      <c r="AS270" s="195"/>
      <c r="AT270" s="195"/>
      <c r="AU270" s="195"/>
      <c r="AV270" s="195"/>
      <c r="AW270" s="247">
        <v>44545</v>
      </c>
      <c r="AX270" s="195"/>
      <c r="AY270" s="241">
        <v>80</v>
      </c>
      <c r="AZ270" s="241" t="s">
        <v>1093</v>
      </c>
      <c r="BA270" s="241">
        <v>6.5</v>
      </c>
      <c r="BB270" s="195"/>
      <c r="BC270" s="241" t="s">
        <v>1671</v>
      </c>
      <c r="BD270" s="265"/>
      <c r="BE270" s="266" t="s">
        <v>126</v>
      </c>
      <c r="BF270" s="267" t="s">
        <v>126</v>
      </c>
      <c r="BG270" s="267" t="s">
        <v>126</v>
      </c>
      <c r="BH270" s="268" t="s">
        <v>126</v>
      </c>
      <c r="BI270" s="269" t="s">
        <v>166</v>
      </c>
      <c r="BJ270" s="195"/>
      <c r="BK270" s="195"/>
      <c r="BL270" s="255">
        <v>0.88</v>
      </c>
      <c r="BM270" s="255">
        <v>0.9</v>
      </c>
      <c r="BN270" s="255">
        <v>0.78</v>
      </c>
      <c r="BO270" s="256">
        <v>0.82</v>
      </c>
    </row>
    <row r="271" spans="1:67" ht="18.75" customHeight="1">
      <c r="A271" s="228" t="s">
        <v>1672</v>
      </c>
      <c r="B271" s="229" t="s">
        <v>1673</v>
      </c>
      <c r="C271" s="229" t="s">
        <v>1280</v>
      </c>
      <c r="D271" s="230" t="s">
        <v>630</v>
      </c>
      <c r="E271" s="231" t="s">
        <v>448</v>
      </c>
      <c r="F271" s="271" t="s">
        <v>477</v>
      </c>
      <c r="G271" s="233" t="s">
        <v>587</v>
      </c>
      <c r="H271" s="259">
        <v>96</v>
      </c>
      <c r="I271" s="260" t="s">
        <v>451</v>
      </c>
      <c r="J271" s="260" t="s">
        <v>451</v>
      </c>
      <c r="K271" s="261">
        <v>108</v>
      </c>
      <c r="L271" s="262">
        <v>6847</v>
      </c>
      <c r="M271" s="238">
        <v>0.62</v>
      </c>
      <c r="N271" s="229">
        <v>1149</v>
      </c>
      <c r="O271" s="229">
        <v>85</v>
      </c>
      <c r="P271" s="239">
        <v>0.16800000000000001</v>
      </c>
      <c r="Q271" s="229">
        <v>162</v>
      </c>
      <c r="R271" s="240">
        <v>70600</v>
      </c>
      <c r="S271" s="241" t="s">
        <v>497</v>
      </c>
      <c r="T271" s="242">
        <v>0.14099999999999999</v>
      </c>
      <c r="U271" s="243">
        <v>25619</v>
      </c>
      <c r="V271" s="244">
        <v>0.36</v>
      </c>
      <c r="W271" s="243">
        <v>44981</v>
      </c>
      <c r="X271" s="241" t="s">
        <v>1046</v>
      </c>
      <c r="Y271" s="243">
        <v>22000</v>
      </c>
      <c r="Z271" s="263"/>
      <c r="AA271" s="246" t="s">
        <v>456</v>
      </c>
      <c r="AB271" s="241">
        <v>560</v>
      </c>
      <c r="AC271" s="241">
        <v>640</v>
      </c>
      <c r="AD271" s="241">
        <v>540</v>
      </c>
      <c r="AE271" s="241">
        <v>650</v>
      </c>
      <c r="AF271" s="241">
        <v>22</v>
      </c>
      <c r="AG271" s="241">
        <v>28</v>
      </c>
      <c r="AH271" s="241">
        <v>22</v>
      </c>
      <c r="AI271" s="241">
        <v>29</v>
      </c>
      <c r="AJ271" s="241">
        <v>22</v>
      </c>
      <c r="AK271" s="241">
        <v>27</v>
      </c>
      <c r="AL271" s="242">
        <v>0.65600000000000003</v>
      </c>
      <c r="AM271" s="277">
        <v>2173</v>
      </c>
      <c r="AN271" s="242">
        <v>0.57199999999999995</v>
      </c>
      <c r="AO271" s="242">
        <v>0.158</v>
      </c>
      <c r="AP271" s="241" t="s">
        <v>491</v>
      </c>
      <c r="AQ271" s="241" t="s">
        <v>460</v>
      </c>
      <c r="AR271" s="241" t="s">
        <v>471</v>
      </c>
      <c r="AS271" s="247">
        <v>44501</v>
      </c>
      <c r="AT271" s="195"/>
      <c r="AU271" s="247">
        <v>44501</v>
      </c>
      <c r="AV271" s="247">
        <v>44211</v>
      </c>
      <c r="AW271" s="247">
        <v>44211</v>
      </c>
      <c r="AX271" s="242">
        <v>0.51500000000000001</v>
      </c>
      <c r="AY271" s="241">
        <v>65</v>
      </c>
      <c r="AZ271" s="241" t="s">
        <v>1372</v>
      </c>
      <c r="BA271" s="241">
        <v>6</v>
      </c>
      <c r="BB271" s="195"/>
      <c r="BC271" s="241" t="s">
        <v>1188</v>
      </c>
      <c r="BD271" s="248" t="s">
        <v>1557</v>
      </c>
      <c r="BE271" s="273" t="s">
        <v>462</v>
      </c>
      <c r="BF271" s="274" t="s">
        <v>462</v>
      </c>
      <c r="BG271" s="274" t="s">
        <v>462</v>
      </c>
      <c r="BH271" s="275" t="s">
        <v>462</v>
      </c>
      <c r="BI271" s="269" t="s">
        <v>166</v>
      </c>
      <c r="BJ271" s="195"/>
      <c r="BK271" s="195"/>
      <c r="BL271" s="255">
        <v>0.84</v>
      </c>
      <c r="BM271" s="255">
        <v>0.85</v>
      </c>
      <c r="BN271" s="255">
        <v>0.68</v>
      </c>
      <c r="BO271" s="256">
        <v>0.77</v>
      </c>
    </row>
    <row r="272" spans="1:67" ht="18.75" customHeight="1">
      <c r="A272" s="228" t="s">
        <v>1674</v>
      </c>
      <c r="B272" s="229" t="s">
        <v>1675</v>
      </c>
      <c r="C272" s="229" t="s">
        <v>1676</v>
      </c>
      <c r="D272" s="230" t="s">
        <v>715</v>
      </c>
      <c r="E272" s="281" t="s">
        <v>507</v>
      </c>
      <c r="F272" s="271" t="s">
        <v>477</v>
      </c>
      <c r="G272" s="258"/>
      <c r="H272" s="259">
        <v>106</v>
      </c>
      <c r="I272" s="260" t="s">
        <v>451</v>
      </c>
      <c r="J272" s="260">
        <v>104</v>
      </c>
      <c r="K272" s="261">
        <v>44</v>
      </c>
      <c r="L272" s="262">
        <v>26362</v>
      </c>
      <c r="M272" s="238">
        <v>0.76</v>
      </c>
      <c r="N272" s="229">
        <v>541</v>
      </c>
      <c r="O272" s="272"/>
      <c r="P272" s="239">
        <v>2.1000000000000001E-2</v>
      </c>
      <c r="Q272" s="229">
        <v>158</v>
      </c>
      <c r="R272" s="240">
        <v>52000</v>
      </c>
      <c r="S272" s="241" t="s">
        <v>497</v>
      </c>
      <c r="T272" s="242">
        <v>0.29199999999999998</v>
      </c>
      <c r="U272" s="243">
        <v>9802</v>
      </c>
      <c r="V272" s="244">
        <v>0.19</v>
      </c>
      <c r="W272" s="243">
        <v>42198</v>
      </c>
      <c r="X272" s="241" t="s">
        <v>776</v>
      </c>
      <c r="Y272" s="241" t="s">
        <v>490</v>
      </c>
      <c r="Z272" s="263"/>
      <c r="AA272" s="246" t="s">
        <v>456</v>
      </c>
      <c r="AB272" s="241">
        <v>590</v>
      </c>
      <c r="AC272" s="241">
        <v>660</v>
      </c>
      <c r="AD272" s="241">
        <v>580</v>
      </c>
      <c r="AE272" s="241">
        <v>670</v>
      </c>
      <c r="AF272" s="241">
        <v>25</v>
      </c>
      <c r="AG272" s="241">
        <v>30</v>
      </c>
      <c r="AH272" s="241">
        <v>24</v>
      </c>
      <c r="AI272" s="241">
        <v>31</v>
      </c>
      <c r="AJ272" s="241">
        <v>24</v>
      </c>
      <c r="AK272" s="241">
        <v>28</v>
      </c>
      <c r="AL272" s="242">
        <v>0.72299999999999998</v>
      </c>
      <c r="AM272" s="241">
        <v>230</v>
      </c>
      <c r="AN272" s="242">
        <v>0.55200000000000005</v>
      </c>
      <c r="AO272" s="242">
        <v>0.39400000000000002</v>
      </c>
      <c r="AP272" s="241" t="s">
        <v>491</v>
      </c>
      <c r="AQ272" s="241" t="s">
        <v>460</v>
      </c>
      <c r="AR272" s="241" t="s">
        <v>471</v>
      </c>
      <c r="AS272" s="195"/>
      <c r="AT272" s="195"/>
      <c r="AU272" s="247">
        <v>44484</v>
      </c>
      <c r="AV272" s="247">
        <v>44531</v>
      </c>
      <c r="AW272" s="247">
        <v>44531</v>
      </c>
      <c r="AX272" s="195"/>
      <c r="AY272" s="241">
        <v>77</v>
      </c>
      <c r="AZ272" s="195"/>
      <c r="BA272" s="241">
        <v>6.5</v>
      </c>
      <c r="BB272" s="195"/>
      <c r="BC272" s="195"/>
      <c r="BD272" s="265"/>
      <c r="BE272" s="279" t="s">
        <v>166</v>
      </c>
      <c r="BF272" s="278" t="s">
        <v>166</v>
      </c>
      <c r="BG272" s="278" t="s">
        <v>166</v>
      </c>
      <c r="BH272" s="280" t="s">
        <v>166</v>
      </c>
      <c r="BI272" s="252"/>
      <c r="BJ272" s="195"/>
      <c r="BK272" s="195"/>
      <c r="BL272" s="255">
        <v>0.87</v>
      </c>
      <c r="BM272" s="255">
        <v>0.88</v>
      </c>
      <c r="BN272" s="255">
        <v>0.59</v>
      </c>
      <c r="BO272" s="256">
        <v>0.75</v>
      </c>
    </row>
    <row r="273" spans="1:67" ht="18.75" customHeight="1">
      <c r="A273" s="228" t="s">
        <v>1677</v>
      </c>
      <c r="B273" s="229" t="s">
        <v>1673</v>
      </c>
      <c r="C273" s="229" t="s">
        <v>1678</v>
      </c>
      <c r="D273" s="230" t="s">
        <v>856</v>
      </c>
      <c r="E273" s="281" t="s">
        <v>507</v>
      </c>
      <c r="F273" s="271" t="s">
        <v>477</v>
      </c>
      <c r="G273" s="258"/>
      <c r="H273" s="259">
        <v>124</v>
      </c>
      <c r="I273" s="260" t="s">
        <v>451</v>
      </c>
      <c r="J273" s="260">
        <v>104</v>
      </c>
      <c r="K273" s="261">
        <v>147</v>
      </c>
      <c r="L273" s="262">
        <v>31772</v>
      </c>
      <c r="M273" s="238">
        <v>0.73</v>
      </c>
      <c r="N273" s="229">
        <v>2230</v>
      </c>
      <c r="O273" s="272"/>
      <c r="P273" s="239">
        <v>7.0000000000000007E-2</v>
      </c>
      <c r="Q273" s="229">
        <v>390</v>
      </c>
      <c r="R273" s="240">
        <v>37000</v>
      </c>
      <c r="S273" s="241" t="s">
        <v>497</v>
      </c>
      <c r="T273" s="242">
        <v>0.17499999999999999</v>
      </c>
      <c r="U273" s="243">
        <v>9069</v>
      </c>
      <c r="V273" s="244">
        <v>0.25</v>
      </c>
      <c r="W273" s="243">
        <v>27931</v>
      </c>
      <c r="X273" s="241" t="s">
        <v>1679</v>
      </c>
      <c r="Y273" s="241" t="s">
        <v>1680</v>
      </c>
      <c r="Z273" s="245" t="s">
        <v>1681</v>
      </c>
      <c r="AA273" s="246" t="s">
        <v>456</v>
      </c>
      <c r="AB273" s="241">
        <v>580</v>
      </c>
      <c r="AC273" s="241">
        <v>650</v>
      </c>
      <c r="AD273" s="241">
        <v>570</v>
      </c>
      <c r="AE273" s="241">
        <v>660</v>
      </c>
      <c r="AF273" s="241">
        <v>24</v>
      </c>
      <c r="AG273" s="241">
        <v>29</v>
      </c>
      <c r="AH273" s="241">
        <v>23</v>
      </c>
      <c r="AI273" s="241">
        <v>30</v>
      </c>
      <c r="AJ273" s="241">
        <v>23</v>
      </c>
      <c r="AK273" s="241">
        <v>27</v>
      </c>
      <c r="AL273" s="242">
        <v>0.436</v>
      </c>
      <c r="AM273" s="195"/>
      <c r="AN273" s="195"/>
      <c r="AO273" s="195"/>
      <c r="AP273" s="241" t="s">
        <v>491</v>
      </c>
      <c r="AQ273" s="241" t="s">
        <v>460</v>
      </c>
      <c r="AR273" s="241" t="s">
        <v>472</v>
      </c>
      <c r="AS273" s="195"/>
      <c r="AT273" s="195"/>
      <c r="AU273" s="195"/>
      <c r="AV273" s="247">
        <v>44501</v>
      </c>
      <c r="AW273" s="247">
        <v>44270</v>
      </c>
      <c r="AX273" s="195"/>
      <c r="AY273" s="195"/>
      <c r="AZ273" s="195"/>
      <c r="BA273" s="195"/>
      <c r="BB273" s="195"/>
      <c r="BC273" s="195"/>
      <c r="BD273" s="265"/>
      <c r="BE273" s="279" t="s">
        <v>166</v>
      </c>
      <c r="BF273" s="267" t="s">
        <v>126</v>
      </c>
      <c r="BG273" s="278" t="s">
        <v>166</v>
      </c>
      <c r="BH273" s="280" t="s">
        <v>166</v>
      </c>
      <c r="BI273" s="269" t="s">
        <v>166</v>
      </c>
      <c r="BJ273" s="253" t="s">
        <v>166</v>
      </c>
      <c r="BK273" s="254" t="s">
        <v>462</v>
      </c>
      <c r="BL273" s="255">
        <v>0.91</v>
      </c>
      <c r="BM273" s="270"/>
      <c r="BN273" s="255">
        <v>0.81</v>
      </c>
      <c r="BO273" s="284"/>
    </row>
    <row r="274" spans="1:67" ht="18.75" customHeight="1">
      <c r="A274" s="228" t="s">
        <v>1682</v>
      </c>
      <c r="B274" s="229" t="s">
        <v>1675</v>
      </c>
      <c r="C274" s="229" t="s">
        <v>653</v>
      </c>
      <c r="D274" s="230" t="s">
        <v>630</v>
      </c>
      <c r="E274" s="231" t="s">
        <v>448</v>
      </c>
      <c r="F274" s="271" t="s">
        <v>477</v>
      </c>
      <c r="G274" s="258"/>
      <c r="H274" s="259">
        <v>22</v>
      </c>
      <c r="I274" s="260" t="s">
        <v>451</v>
      </c>
      <c r="J274" s="260">
        <v>24</v>
      </c>
      <c r="K274" s="261">
        <v>10</v>
      </c>
      <c r="L274" s="262">
        <v>19170</v>
      </c>
      <c r="M274" s="238">
        <v>0.42</v>
      </c>
      <c r="N274" s="229">
        <v>2674</v>
      </c>
      <c r="O274" s="272"/>
      <c r="P274" s="239">
        <v>0.13900000000000001</v>
      </c>
      <c r="Q274" s="229">
        <v>476</v>
      </c>
      <c r="R274" s="240">
        <v>79100</v>
      </c>
      <c r="S274" s="241" t="s">
        <v>497</v>
      </c>
      <c r="T274" s="242">
        <v>0.17799999999999999</v>
      </c>
      <c r="U274" s="243">
        <v>19182</v>
      </c>
      <c r="V274" s="244">
        <v>0.24</v>
      </c>
      <c r="W274" s="243">
        <v>59918</v>
      </c>
      <c r="X274" s="241" t="s">
        <v>489</v>
      </c>
      <c r="Y274" s="241" t="s">
        <v>490</v>
      </c>
      <c r="Z274" s="263"/>
      <c r="AA274" s="246" t="s">
        <v>456</v>
      </c>
      <c r="AB274" s="241">
        <v>650</v>
      </c>
      <c r="AC274" s="241">
        <v>730</v>
      </c>
      <c r="AD274" s="241">
        <v>650</v>
      </c>
      <c r="AE274" s="241">
        <v>770</v>
      </c>
      <c r="AF274" s="241">
        <v>30</v>
      </c>
      <c r="AG274" s="241">
        <v>34</v>
      </c>
      <c r="AH274" s="241">
        <v>30</v>
      </c>
      <c r="AI274" s="241">
        <v>35</v>
      </c>
      <c r="AJ274" s="241">
        <v>28</v>
      </c>
      <c r="AK274" s="241">
        <v>34</v>
      </c>
      <c r="AL274" s="242">
        <v>0.129</v>
      </c>
      <c r="AM274" s="195"/>
      <c r="AN274" s="195"/>
      <c r="AO274" s="195"/>
      <c r="AP274" s="241" t="s">
        <v>491</v>
      </c>
      <c r="AQ274" s="241" t="s">
        <v>460</v>
      </c>
      <c r="AR274" s="241" t="s">
        <v>948</v>
      </c>
      <c r="AS274" s="195"/>
      <c r="AT274" s="195"/>
      <c r="AU274" s="195"/>
      <c r="AV274" s="247">
        <v>44531</v>
      </c>
      <c r="AW274" s="247">
        <v>44211</v>
      </c>
      <c r="AX274" s="195"/>
      <c r="AY274" s="241">
        <v>100</v>
      </c>
      <c r="AZ274" s="195"/>
      <c r="BA274" s="241">
        <v>7</v>
      </c>
      <c r="BB274" s="195"/>
      <c r="BC274" s="241" t="s">
        <v>532</v>
      </c>
      <c r="BD274" s="265"/>
      <c r="BE274" s="266" t="s">
        <v>126</v>
      </c>
      <c r="BF274" s="278" t="s">
        <v>166</v>
      </c>
      <c r="BG274" s="267" t="s">
        <v>126</v>
      </c>
      <c r="BH274" s="268" t="s">
        <v>126</v>
      </c>
      <c r="BI274" s="269" t="s">
        <v>166</v>
      </c>
      <c r="BJ274" s="195"/>
      <c r="BK274" s="195"/>
      <c r="BL274" s="255">
        <v>0.87</v>
      </c>
      <c r="BM274" s="270"/>
      <c r="BN274" s="255">
        <v>0.89</v>
      </c>
      <c r="BO274" s="256">
        <v>0.92</v>
      </c>
    </row>
    <row r="275" spans="1:67" ht="18.75" customHeight="1">
      <c r="A275" s="228" t="s">
        <v>1683</v>
      </c>
      <c r="B275" s="229" t="s">
        <v>1684</v>
      </c>
      <c r="C275" s="229" t="s">
        <v>1088</v>
      </c>
      <c r="D275" s="230" t="s">
        <v>673</v>
      </c>
      <c r="E275" s="231" t="s">
        <v>448</v>
      </c>
      <c r="F275" s="271" t="s">
        <v>477</v>
      </c>
      <c r="G275" s="233" t="s">
        <v>726</v>
      </c>
      <c r="H275" s="259">
        <v>124</v>
      </c>
      <c r="I275" s="260" t="s">
        <v>451</v>
      </c>
      <c r="J275" s="260">
        <v>45</v>
      </c>
      <c r="K275" s="261">
        <v>147</v>
      </c>
      <c r="L275" s="262">
        <v>6199</v>
      </c>
      <c r="M275" s="238">
        <v>0.63</v>
      </c>
      <c r="N275" s="229">
        <v>162</v>
      </c>
      <c r="O275" s="229">
        <v>24</v>
      </c>
      <c r="P275" s="239">
        <v>2.5999999999999999E-2</v>
      </c>
      <c r="Q275" s="229">
        <v>30</v>
      </c>
      <c r="R275" s="240">
        <v>61200</v>
      </c>
      <c r="S275" s="241" t="s">
        <v>488</v>
      </c>
      <c r="T275" s="242">
        <v>0.185</v>
      </c>
      <c r="U275" s="243">
        <v>22486</v>
      </c>
      <c r="V275" s="244">
        <v>0.37</v>
      </c>
      <c r="W275" s="243">
        <v>38714</v>
      </c>
      <c r="X275" s="241" t="s">
        <v>520</v>
      </c>
      <c r="Y275" s="241" t="s">
        <v>490</v>
      </c>
      <c r="Z275" s="263"/>
      <c r="AA275" s="264"/>
      <c r="AB275" s="241">
        <v>560</v>
      </c>
      <c r="AC275" s="241">
        <v>660</v>
      </c>
      <c r="AD275" s="241">
        <v>550</v>
      </c>
      <c r="AE275" s="241">
        <v>670</v>
      </c>
      <c r="AF275" s="241">
        <v>24</v>
      </c>
      <c r="AG275" s="241">
        <v>29</v>
      </c>
      <c r="AH275" s="241">
        <v>23</v>
      </c>
      <c r="AI275" s="241">
        <v>29</v>
      </c>
      <c r="AJ275" s="241">
        <v>24</v>
      </c>
      <c r="AK275" s="241">
        <v>28</v>
      </c>
      <c r="AL275" s="242">
        <v>0.84199999999999997</v>
      </c>
      <c r="AM275" s="195"/>
      <c r="AN275" s="195"/>
      <c r="AO275" s="195"/>
      <c r="AP275" s="241" t="s">
        <v>491</v>
      </c>
      <c r="AQ275" s="241" t="s">
        <v>460</v>
      </c>
      <c r="AR275" s="241" t="s">
        <v>472</v>
      </c>
      <c r="AS275" s="195"/>
      <c r="AT275" s="195"/>
      <c r="AU275" s="247">
        <v>44501</v>
      </c>
      <c r="AV275" s="195"/>
      <c r="AW275" s="241" t="s">
        <v>501</v>
      </c>
      <c r="AX275" s="195"/>
      <c r="AY275" s="241">
        <v>80</v>
      </c>
      <c r="AZ275" s="195"/>
      <c r="BA275" s="241">
        <v>6.5</v>
      </c>
      <c r="BB275" s="241" t="s">
        <v>166</v>
      </c>
      <c r="BC275" s="241" t="s">
        <v>907</v>
      </c>
      <c r="BD275" s="248" t="s">
        <v>1685</v>
      </c>
      <c r="BE275" s="273" t="s">
        <v>462</v>
      </c>
      <c r="BF275" s="274" t="s">
        <v>462</v>
      </c>
      <c r="BG275" s="274" t="s">
        <v>462</v>
      </c>
      <c r="BH275" s="275" t="s">
        <v>462</v>
      </c>
      <c r="BI275" s="252"/>
      <c r="BJ275" s="253" t="s">
        <v>166</v>
      </c>
      <c r="BK275" s="243">
        <v>2537</v>
      </c>
      <c r="BL275" s="255">
        <v>0.88</v>
      </c>
      <c r="BM275" s="255">
        <v>0.88</v>
      </c>
      <c r="BN275" s="255">
        <v>0.57999999999999996</v>
      </c>
      <c r="BO275" s="256">
        <v>0.77</v>
      </c>
    </row>
    <row r="276" spans="1:67" ht="18.75" customHeight="1">
      <c r="A276" s="228" t="s">
        <v>1686</v>
      </c>
      <c r="B276" s="229" t="s">
        <v>1687</v>
      </c>
      <c r="C276" s="229" t="s">
        <v>1688</v>
      </c>
      <c r="D276" s="230" t="s">
        <v>1233</v>
      </c>
      <c r="E276" s="281" t="s">
        <v>507</v>
      </c>
      <c r="F276" s="271" t="s">
        <v>477</v>
      </c>
      <c r="G276" s="258"/>
      <c r="H276" s="259">
        <v>115</v>
      </c>
      <c r="I276" s="260" t="s">
        <v>451</v>
      </c>
      <c r="J276" s="260">
        <v>59</v>
      </c>
      <c r="K276" s="261">
        <v>62</v>
      </c>
      <c r="L276" s="262">
        <v>22317</v>
      </c>
      <c r="M276" s="238">
        <v>0.79</v>
      </c>
      <c r="N276" s="229">
        <v>371</v>
      </c>
      <c r="O276" s="229">
        <v>24</v>
      </c>
      <c r="P276" s="239">
        <v>1.7000000000000001E-2</v>
      </c>
      <c r="Q276" s="229">
        <v>66</v>
      </c>
      <c r="R276" s="240">
        <v>52100</v>
      </c>
      <c r="S276" s="241" t="s">
        <v>488</v>
      </c>
      <c r="T276" s="242">
        <v>0.17799999999999999</v>
      </c>
      <c r="U276" s="243">
        <v>7356</v>
      </c>
      <c r="V276" s="244">
        <v>0.14000000000000001</v>
      </c>
      <c r="W276" s="243">
        <v>44744</v>
      </c>
      <c r="X276" s="241" t="s">
        <v>654</v>
      </c>
      <c r="Y276" s="241" t="s">
        <v>490</v>
      </c>
      <c r="Z276" s="263"/>
      <c r="AA276" s="264"/>
      <c r="AB276" s="241">
        <v>580</v>
      </c>
      <c r="AC276" s="241">
        <v>660</v>
      </c>
      <c r="AD276" s="241">
        <v>560</v>
      </c>
      <c r="AE276" s="241">
        <v>650</v>
      </c>
      <c r="AF276" s="241">
        <v>24</v>
      </c>
      <c r="AG276" s="241">
        <v>30</v>
      </c>
      <c r="AH276" s="241">
        <v>24</v>
      </c>
      <c r="AI276" s="241">
        <v>32</v>
      </c>
      <c r="AJ276" s="241">
        <v>24</v>
      </c>
      <c r="AK276" s="241">
        <v>28</v>
      </c>
      <c r="AL276" s="242">
        <v>0.77</v>
      </c>
      <c r="AM276" s="241">
        <v>481</v>
      </c>
      <c r="AN276" s="242">
        <v>0.51400000000000001</v>
      </c>
      <c r="AO276" s="242">
        <v>0.17799999999999999</v>
      </c>
      <c r="AP276" s="241" t="s">
        <v>491</v>
      </c>
      <c r="AQ276" s="241" t="s">
        <v>460</v>
      </c>
      <c r="AR276" s="241" t="s">
        <v>472</v>
      </c>
      <c r="AS276" s="195"/>
      <c r="AT276" s="195"/>
      <c r="AU276" s="195"/>
      <c r="AV276" s="247">
        <v>44511</v>
      </c>
      <c r="AW276" s="241" t="s">
        <v>501</v>
      </c>
      <c r="AX276" s="195"/>
      <c r="AY276" s="241">
        <v>70</v>
      </c>
      <c r="AZ276" s="195"/>
      <c r="BA276" s="241">
        <v>6.5</v>
      </c>
      <c r="BB276" s="195"/>
      <c r="BC276" s="241" t="s">
        <v>1645</v>
      </c>
      <c r="BD276" s="248" t="s">
        <v>1110</v>
      </c>
      <c r="BE276" s="279" t="s">
        <v>166</v>
      </c>
      <c r="BF276" s="278" t="s">
        <v>166</v>
      </c>
      <c r="BG276" s="267" t="s">
        <v>126</v>
      </c>
      <c r="BH276" s="268" t="s">
        <v>126</v>
      </c>
      <c r="BI276" s="252"/>
      <c r="BJ276" s="195"/>
      <c r="BK276" s="195"/>
      <c r="BL276" s="255">
        <v>0.91</v>
      </c>
      <c r="BM276" s="255">
        <v>0.86</v>
      </c>
      <c r="BN276" s="255">
        <v>0.75</v>
      </c>
      <c r="BO276" s="256">
        <v>0.7</v>
      </c>
    </row>
    <row r="277" spans="1:67" ht="18.75" customHeight="1">
      <c r="A277" s="228" t="s">
        <v>1689</v>
      </c>
      <c r="B277" s="229" t="s">
        <v>1690</v>
      </c>
      <c r="C277" s="229" t="s">
        <v>1691</v>
      </c>
      <c r="D277" s="230" t="s">
        <v>519</v>
      </c>
      <c r="E277" s="281" t="s">
        <v>507</v>
      </c>
      <c r="F277" s="271" t="s">
        <v>477</v>
      </c>
      <c r="G277" s="258"/>
      <c r="H277" s="259">
        <v>221</v>
      </c>
      <c r="I277" s="260" t="s">
        <v>451</v>
      </c>
      <c r="J277" s="260">
        <v>110</v>
      </c>
      <c r="K277" s="261">
        <v>128</v>
      </c>
      <c r="L277" s="262">
        <v>33307</v>
      </c>
      <c r="M277" s="238">
        <v>0.72</v>
      </c>
      <c r="N277" s="229">
        <v>1266</v>
      </c>
      <c r="O277" s="272"/>
      <c r="P277" s="239">
        <v>3.7999999999999999E-2</v>
      </c>
      <c r="Q277" s="229">
        <v>701</v>
      </c>
      <c r="R277" s="240">
        <v>44100</v>
      </c>
      <c r="S277" s="241" t="s">
        <v>452</v>
      </c>
      <c r="T277" s="242">
        <v>0.55400000000000005</v>
      </c>
      <c r="U277" s="243">
        <v>4871</v>
      </c>
      <c r="V277" s="244">
        <v>0.11</v>
      </c>
      <c r="W277" s="243">
        <v>39229</v>
      </c>
      <c r="X277" s="241" t="s">
        <v>603</v>
      </c>
      <c r="Y277" s="243">
        <v>25000</v>
      </c>
      <c r="Z277" s="245" t="s">
        <v>1692</v>
      </c>
      <c r="AA277" s="246" t="s">
        <v>456</v>
      </c>
      <c r="AB277" s="241">
        <v>530</v>
      </c>
      <c r="AC277" s="241">
        <v>630</v>
      </c>
      <c r="AD277" s="241">
        <v>530</v>
      </c>
      <c r="AE277" s="241">
        <v>640</v>
      </c>
      <c r="AF277" s="241">
        <v>20</v>
      </c>
      <c r="AG277" s="241">
        <v>27</v>
      </c>
      <c r="AH277" s="241">
        <v>19</v>
      </c>
      <c r="AI277" s="241">
        <v>26</v>
      </c>
      <c r="AJ277" s="241">
        <v>19</v>
      </c>
      <c r="AK277" s="241">
        <v>26</v>
      </c>
      <c r="AL277" s="242">
        <v>0.71199999999999997</v>
      </c>
      <c r="AM277" s="195"/>
      <c r="AN277" s="195"/>
      <c r="AO277" s="195"/>
      <c r="AP277" s="241" t="s">
        <v>491</v>
      </c>
      <c r="AQ277" s="241" t="s">
        <v>460</v>
      </c>
      <c r="AR277" s="241" t="s">
        <v>472</v>
      </c>
      <c r="AS277" s="195"/>
      <c r="AT277" s="195"/>
      <c r="AU277" s="195"/>
      <c r="AV277" s="247">
        <v>44348</v>
      </c>
      <c r="AW277" s="247">
        <v>44409</v>
      </c>
      <c r="AX277" s="195"/>
      <c r="AY277" s="241">
        <v>79</v>
      </c>
      <c r="AZ277" s="195"/>
      <c r="BA277" s="241">
        <v>6.5</v>
      </c>
      <c r="BB277" s="195"/>
      <c r="BC277" s="241" t="s">
        <v>780</v>
      </c>
      <c r="BD277" s="248" t="s">
        <v>852</v>
      </c>
      <c r="BE277" s="279" t="s">
        <v>166</v>
      </c>
      <c r="BF277" s="278" t="s">
        <v>166</v>
      </c>
      <c r="BG277" s="267" t="s">
        <v>126</v>
      </c>
      <c r="BH277" s="280" t="s">
        <v>166</v>
      </c>
      <c r="BI277" s="269" t="s">
        <v>166</v>
      </c>
      <c r="BJ277" s="253" t="s">
        <v>166</v>
      </c>
      <c r="BK277" s="254" t="s">
        <v>462</v>
      </c>
      <c r="BL277" s="255">
        <v>0.8</v>
      </c>
      <c r="BM277" s="255">
        <v>0.69</v>
      </c>
      <c r="BN277" s="255">
        <v>0.69</v>
      </c>
      <c r="BO277" s="256">
        <v>0.42</v>
      </c>
    </row>
    <row r="278" spans="1:67" ht="18.75" customHeight="1">
      <c r="A278" s="228" t="s">
        <v>1693</v>
      </c>
      <c r="B278" s="229" t="s">
        <v>1694</v>
      </c>
      <c r="C278" s="229" t="s">
        <v>517</v>
      </c>
      <c r="D278" s="230" t="s">
        <v>519</v>
      </c>
      <c r="E278" s="281" t="s">
        <v>507</v>
      </c>
      <c r="F278" s="271" t="s">
        <v>477</v>
      </c>
      <c r="G278" s="258"/>
      <c r="H278" s="259">
        <v>49</v>
      </c>
      <c r="I278" s="260" t="s">
        <v>451</v>
      </c>
      <c r="J278" s="260">
        <v>9</v>
      </c>
      <c r="K278" s="261">
        <v>6</v>
      </c>
      <c r="L278" s="262">
        <v>40492</v>
      </c>
      <c r="M278" s="238">
        <v>0.79</v>
      </c>
      <c r="N278" s="229">
        <v>2183</v>
      </c>
      <c r="O278" s="229">
        <v>96</v>
      </c>
      <c r="P278" s="239">
        <v>5.3999999999999999E-2</v>
      </c>
      <c r="Q278" s="229">
        <v>548</v>
      </c>
      <c r="R278" s="240">
        <v>56800</v>
      </c>
      <c r="S278" s="241" t="s">
        <v>452</v>
      </c>
      <c r="T278" s="242">
        <v>0.251</v>
      </c>
      <c r="U278" s="243">
        <v>8066</v>
      </c>
      <c r="V278" s="244">
        <v>0.14000000000000001</v>
      </c>
      <c r="W278" s="243">
        <v>48734</v>
      </c>
      <c r="X278" s="241" t="s">
        <v>1695</v>
      </c>
      <c r="Y278" s="241" t="s">
        <v>1696</v>
      </c>
      <c r="Z278" s="245" t="s">
        <v>1697</v>
      </c>
      <c r="AA278" s="246" t="s">
        <v>456</v>
      </c>
      <c r="AB278" s="241">
        <v>620</v>
      </c>
      <c r="AC278" s="241">
        <v>720</v>
      </c>
      <c r="AD278" s="241">
        <v>610</v>
      </c>
      <c r="AE278" s="241">
        <v>740</v>
      </c>
      <c r="AF278" s="241">
        <v>26</v>
      </c>
      <c r="AG278" s="241">
        <v>33</v>
      </c>
      <c r="AH278" s="241">
        <v>26</v>
      </c>
      <c r="AI278" s="241">
        <v>34</v>
      </c>
      <c r="AJ278" s="241">
        <v>26</v>
      </c>
      <c r="AK278" s="241">
        <v>33</v>
      </c>
      <c r="AL278" s="242">
        <v>0.36499999999999999</v>
      </c>
      <c r="AM278" s="277">
        <v>4968</v>
      </c>
      <c r="AN278" s="242">
        <v>0.17699999999999999</v>
      </c>
      <c r="AO278" s="242">
        <v>0.38200000000000001</v>
      </c>
      <c r="AP278" s="241" t="s">
        <v>491</v>
      </c>
      <c r="AQ278" s="241" t="s">
        <v>460</v>
      </c>
      <c r="AR278" s="241" t="s">
        <v>472</v>
      </c>
      <c r="AS278" s="195"/>
      <c r="AT278" s="195"/>
      <c r="AU278" s="195"/>
      <c r="AV278" s="195"/>
      <c r="AW278" s="247">
        <v>44531</v>
      </c>
      <c r="AX278" s="195"/>
      <c r="AY278" s="241">
        <v>79</v>
      </c>
      <c r="AZ278" s="195"/>
      <c r="BA278" s="241">
        <v>6.5</v>
      </c>
      <c r="BB278" s="195"/>
      <c r="BC278" s="195"/>
      <c r="BD278" s="265"/>
      <c r="BE278" s="266" t="s">
        <v>126</v>
      </c>
      <c r="BF278" s="278" t="s">
        <v>166</v>
      </c>
      <c r="BG278" s="267" t="s">
        <v>126</v>
      </c>
      <c r="BH278" s="268" t="s">
        <v>126</v>
      </c>
      <c r="BI278" s="252"/>
      <c r="BJ278" s="195"/>
      <c r="BK278" s="195"/>
      <c r="BL278" s="255">
        <v>0.94</v>
      </c>
      <c r="BM278" s="255">
        <v>0.95</v>
      </c>
      <c r="BN278" s="255">
        <v>0.8</v>
      </c>
      <c r="BO278" s="256">
        <v>0.83</v>
      </c>
    </row>
    <row r="279" spans="1:67" ht="18.75" customHeight="1">
      <c r="A279" s="228" t="s">
        <v>1698</v>
      </c>
      <c r="B279" s="229" t="s">
        <v>1699</v>
      </c>
      <c r="C279" s="229" t="s">
        <v>1700</v>
      </c>
      <c r="D279" s="230" t="s">
        <v>519</v>
      </c>
      <c r="E279" s="281" t="s">
        <v>507</v>
      </c>
      <c r="F279" s="271" t="s">
        <v>477</v>
      </c>
      <c r="G279" s="258"/>
      <c r="H279" s="259">
        <v>129</v>
      </c>
      <c r="I279" s="260" t="s">
        <v>451</v>
      </c>
      <c r="J279" s="260">
        <v>80</v>
      </c>
      <c r="K279" s="261">
        <v>62</v>
      </c>
      <c r="L279" s="262">
        <v>18388</v>
      </c>
      <c r="M279" s="238">
        <v>0.67</v>
      </c>
      <c r="N279" s="229">
        <v>742</v>
      </c>
      <c r="O279" s="229">
        <v>64</v>
      </c>
      <c r="P279" s="239">
        <v>0.04</v>
      </c>
      <c r="Q279" s="229">
        <v>249</v>
      </c>
      <c r="R279" s="240">
        <v>50800</v>
      </c>
      <c r="S279" s="241" t="s">
        <v>497</v>
      </c>
      <c r="T279" s="242">
        <v>0.33600000000000002</v>
      </c>
      <c r="U279" s="243">
        <v>9780</v>
      </c>
      <c r="V279" s="244">
        <v>0.19</v>
      </c>
      <c r="W279" s="243">
        <v>41020</v>
      </c>
      <c r="X279" s="241" t="s">
        <v>823</v>
      </c>
      <c r="Y279" s="241" t="s">
        <v>592</v>
      </c>
      <c r="Z279" s="245" t="s">
        <v>1701</v>
      </c>
      <c r="AA279" s="264"/>
      <c r="AB279" s="241">
        <v>600</v>
      </c>
      <c r="AC279" s="241">
        <v>700</v>
      </c>
      <c r="AD279" s="241">
        <v>620</v>
      </c>
      <c r="AE279" s="241">
        <v>730</v>
      </c>
      <c r="AF279" s="241">
        <v>26</v>
      </c>
      <c r="AG279" s="241">
        <v>32</v>
      </c>
      <c r="AH279" s="241">
        <v>25</v>
      </c>
      <c r="AI279" s="241">
        <v>34</v>
      </c>
      <c r="AJ279" s="241">
        <v>26</v>
      </c>
      <c r="AK279" s="241">
        <v>32</v>
      </c>
      <c r="AL279" s="242">
        <v>0.76</v>
      </c>
      <c r="AM279" s="241">
        <v>825</v>
      </c>
      <c r="AN279" s="242">
        <v>0.41099999999999998</v>
      </c>
      <c r="AO279" s="242">
        <v>0.34200000000000003</v>
      </c>
      <c r="AP279" s="241" t="s">
        <v>491</v>
      </c>
      <c r="AQ279" s="241" t="s">
        <v>460</v>
      </c>
      <c r="AR279" s="241" t="s">
        <v>472</v>
      </c>
      <c r="AS279" s="195"/>
      <c r="AT279" s="195"/>
      <c r="AU279" s="195"/>
      <c r="AV279" s="247">
        <v>44211</v>
      </c>
      <c r="AW279" s="247">
        <v>44317</v>
      </c>
      <c r="AX279" s="195"/>
      <c r="AY279" s="241">
        <v>80</v>
      </c>
      <c r="AZ279" s="241" t="s">
        <v>844</v>
      </c>
      <c r="BA279" s="241">
        <v>6.5</v>
      </c>
      <c r="BB279" s="195"/>
      <c r="BC279" s="195"/>
      <c r="BD279" s="265"/>
      <c r="BE279" s="266" t="s">
        <v>126</v>
      </c>
      <c r="BF279" s="278" t="s">
        <v>166</v>
      </c>
      <c r="BG279" s="278" t="s">
        <v>166</v>
      </c>
      <c r="BH279" s="280" t="s">
        <v>166</v>
      </c>
      <c r="BI279" s="252"/>
      <c r="BJ279" s="253" t="s">
        <v>166</v>
      </c>
      <c r="BK279" s="254" t="s">
        <v>462</v>
      </c>
      <c r="BL279" s="255">
        <v>0.91</v>
      </c>
      <c r="BM279" s="255">
        <v>0.87</v>
      </c>
      <c r="BN279" s="255">
        <v>0.8</v>
      </c>
      <c r="BO279" s="256">
        <v>0.69</v>
      </c>
    </row>
    <row r="280" spans="1:67" ht="18.75" customHeight="1">
      <c r="A280" s="228" t="s">
        <v>1702</v>
      </c>
      <c r="B280" s="229" t="s">
        <v>1703</v>
      </c>
      <c r="C280" s="229" t="s">
        <v>1704</v>
      </c>
      <c r="D280" s="230" t="s">
        <v>630</v>
      </c>
      <c r="E280" s="231" t="s">
        <v>448</v>
      </c>
      <c r="F280" s="271" t="s">
        <v>477</v>
      </c>
      <c r="G280" s="258"/>
      <c r="H280" s="259">
        <v>106</v>
      </c>
      <c r="I280" s="260" t="s">
        <v>451</v>
      </c>
      <c r="J280" s="260">
        <v>45</v>
      </c>
      <c r="K280" s="261">
        <v>274</v>
      </c>
      <c r="L280" s="262">
        <v>3548</v>
      </c>
      <c r="M280" s="238">
        <v>0.56999999999999995</v>
      </c>
      <c r="N280" s="229">
        <v>213</v>
      </c>
      <c r="O280" s="229">
        <v>47</v>
      </c>
      <c r="P280" s="239">
        <v>0.06</v>
      </c>
      <c r="Q280" s="272"/>
      <c r="R280" s="240">
        <v>69700</v>
      </c>
      <c r="S280" s="241" t="s">
        <v>515</v>
      </c>
      <c r="T280" s="195"/>
      <c r="U280" s="195"/>
      <c r="V280" s="195"/>
      <c r="W280" s="243">
        <v>69700</v>
      </c>
      <c r="X280" s="195"/>
      <c r="Y280" s="241" t="s">
        <v>490</v>
      </c>
      <c r="Z280" s="263"/>
      <c r="AA280" s="264"/>
      <c r="AB280" s="241">
        <v>540</v>
      </c>
      <c r="AC280" s="241">
        <v>650</v>
      </c>
      <c r="AD280" s="241">
        <v>530</v>
      </c>
      <c r="AE280" s="241">
        <v>680</v>
      </c>
      <c r="AF280" s="241">
        <v>22</v>
      </c>
      <c r="AG280" s="241">
        <v>30</v>
      </c>
      <c r="AH280" s="241">
        <v>21</v>
      </c>
      <c r="AI280" s="241" t="s">
        <v>523</v>
      </c>
      <c r="AJ280" s="241">
        <v>21</v>
      </c>
      <c r="AK280" s="241" t="s">
        <v>523</v>
      </c>
      <c r="AL280" s="242">
        <v>0.64900000000000002</v>
      </c>
      <c r="AM280" s="277">
        <v>1079</v>
      </c>
      <c r="AN280" s="242">
        <v>0.20799999999999999</v>
      </c>
      <c r="AO280" s="242">
        <v>0.371</v>
      </c>
      <c r="AP280" s="241" t="s">
        <v>471</v>
      </c>
      <c r="AQ280" s="241" t="s">
        <v>460</v>
      </c>
      <c r="AR280" s="241" t="s">
        <v>948</v>
      </c>
      <c r="AS280" s="195"/>
      <c r="AT280" s="195"/>
      <c r="AU280" s="247">
        <v>44515</v>
      </c>
      <c r="AV280" s="247">
        <v>44515</v>
      </c>
      <c r="AW280" s="247">
        <v>44211</v>
      </c>
      <c r="AX280" s="195"/>
      <c r="AY280" s="241">
        <v>80</v>
      </c>
      <c r="AZ280" s="241" t="s">
        <v>1134</v>
      </c>
      <c r="BA280" s="241">
        <v>6.5</v>
      </c>
      <c r="BB280" s="195"/>
      <c r="BC280" s="241" t="s">
        <v>1196</v>
      </c>
      <c r="BD280" s="248" t="s">
        <v>1705</v>
      </c>
      <c r="BE280" s="279" t="s">
        <v>166</v>
      </c>
      <c r="BF280" s="278" t="s">
        <v>166</v>
      </c>
      <c r="BG280" s="267" t="s">
        <v>126</v>
      </c>
      <c r="BH280" s="280" t="s">
        <v>166</v>
      </c>
      <c r="BI280" s="252"/>
      <c r="BJ280" s="195"/>
      <c r="BK280" s="195"/>
      <c r="BL280" s="270"/>
      <c r="BM280" s="255">
        <v>0.85</v>
      </c>
      <c r="BN280" s="270"/>
      <c r="BO280" s="256">
        <v>0.66</v>
      </c>
    </row>
    <row r="281" spans="1:67" ht="18.75" customHeight="1">
      <c r="A281" s="228" t="s">
        <v>1706</v>
      </c>
      <c r="B281" s="229" t="s">
        <v>1707</v>
      </c>
      <c r="C281" s="229" t="s">
        <v>1708</v>
      </c>
      <c r="D281" s="230" t="s">
        <v>683</v>
      </c>
      <c r="E281" s="281" t="s">
        <v>507</v>
      </c>
      <c r="F281" s="271" t="s">
        <v>477</v>
      </c>
      <c r="G281" s="258"/>
      <c r="H281" s="259" t="s">
        <v>468</v>
      </c>
      <c r="I281" s="260" t="s">
        <v>451</v>
      </c>
      <c r="J281" s="260">
        <v>162</v>
      </c>
      <c r="K281" s="261">
        <v>249</v>
      </c>
      <c r="L281" s="262">
        <v>16194</v>
      </c>
      <c r="M281" s="238">
        <v>0.79</v>
      </c>
      <c r="N281" s="229">
        <v>977</v>
      </c>
      <c r="O281" s="229">
        <v>67</v>
      </c>
      <c r="P281" s="239">
        <v>0.06</v>
      </c>
      <c r="Q281" s="229">
        <v>410</v>
      </c>
      <c r="R281" s="240">
        <v>39900</v>
      </c>
      <c r="S281" s="241" t="s">
        <v>497</v>
      </c>
      <c r="T281" s="242">
        <v>0.42</v>
      </c>
      <c r="U281" s="243">
        <v>11562</v>
      </c>
      <c r="V281" s="244">
        <v>0.28999999999999998</v>
      </c>
      <c r="W281" s="243">
        <v>28338</v>
      </c>
      <c r="X281" s="241" t="s">
        <v>626</v>
      </c>
      <c r="Y281" s="243">
        <v>9000</v>
      </c>
      <c r="Z281" s="245" t="s">
        <v>1709</v>
      </c>
      <c r="AA281" s="282" t="s">
        <v>456</v>
      </c>
      <c r="AB281" s="241">
        <v>510</v>
      </c>
      <c r="AC281" s="241">
        <v>620</v>
      </c>
      <c r="AD281" s="241">
        <v>510</v>
      </c>
      <c r="AE281" s="241">
        <v>620</v>
      </c>
      <c r="AF281" s="241">
        <v>20</v>
      </c>
      <c r="AG281" s="241">
        <v>26</v>
      </c>
      <c r="AH281" s="241">
        <v>18</v>
      </c>
      <c r="AI281" s="241">
        <v>25</v>
      </c>
      <c r="AJ281" s="241">
        <v>19</v>
      </c>
      <c r="AK281" s="241">
        <v>26</v>
      </c>
      <c r="AL281" s="242">
        <v>0.94399999999999995</v>
      </c>
      <c r="AM281" s="277">
        <v>1122</v>
      </c>
      <c r="AN281" s="242">
        <v>0.47</v>
      </c>
      <c r="AO281" s="242">
        <v>0.41599999999999998</v>
      </c>
      <c r="AP281" s="241" t="s">
        <v>491</v>
      </c>
      <c r="AQ281" s="241" t="s">
        <v>492</v>
      </c>
      <c r="AR281" s="241" t="s">
        <v>471</v>
      </c>
      <c r="AS281" s="195"/>
      <c r="AT281" s="195"/>
      <c r="AU281" s="195"/>
      <c r="AV281" s="247">
        <v>44256</v>
      </c>
      <c r="AW281" s="241" t="s">
        <v>501</v>
      </c>
      <c r="AX281" s="195"/>
      <c r="AY281" s="241">
        <v>71</v>
      </c>
      <c r="AZ281" s="241" t="s">
        <v>1710</v>
      </c>
      <c r="BA281" s="241">
        <v>6</v>
      </c>
      <c r="BB281" s="195"/>
      <c r="BC281" s="241" t="s">
        <v>1115</v>
      </c>
      <c r="BD281" s="248" t="s">
        <v>1110</v>
      </c>
      <c r="BE281" s="279" t="s">
        <v>166</v>
      </c>
      <c r="BF281" s="278" t="s">
        <v>166</v>
      </c>
      <c r="BG281" s="267" t="s">
        <v>126</v>
      </c>
      <c r="BH281" s="280" t="s">
        <v>166</v>
      </c>
      <c r="BI281" s="269" t="s">
        <v>166</v>
      </c>
      <c r="BJ281" s="195"/>
      <c r="BK281" s="195"/>
      <c r="BL281" s="255">
        <v>0.92</v>
      </c>
      <c r="BM281" s="255">
        <v>0.75</v>
      </c>
      <c r="BN281" s="255">
        <v>0.56999999999999995</v>
      </c>
      <c r="BO281" s="256">
        <v>0.42</v>
      </c>
    </row>
    <row r="282" spans="1:67" ht="18.75" customHeight="1">
      <c r="A282" s="228" t="s">
        <v>1711</v>
      </c>
      <c r="B282" s="229" t="s">
        <v>1712</v>
      </c>
      <c r="C282" s="229" t="s">
        <v>1713</v>
      </c>
      <c r="D282" s="230" t="s">
        <v>609</v>
      </c>
      <c r="E282" s="281" t="s">
        <v>507</v>
      </c>
      <c r="F282" s="271" t="s">
        <v>477</v>
      </c>
      <c r="G282" s="258"/>
      <c r="H282" s="259">
        <v>119</v>
      </c>
      <c r="I282" s="260" t="s">
        <v>451</v>
      </c>
      <c r="J282" s="260">
        <v>59</v>
      </c>
      <c r="K282" s="261">
        <v>44</v>
      </c>
      <c r="L282" s="262">
        <v>24635</v>
      </c>
      <c r="M282" s="238">
        <v>0.75</v>
      </c>
      <c r="N282" s="229">
        <v>1124</v>
      </c>
      <c r="O282" s="229">
        <v>100</v>
      </c>
      <c r="P282" s="239">
        <v>4.5999999999999999E-2</v>
      </c>
      <c r="Q282" s="229">
        <v>48</v>
      </c>
      <c r="R282" s="240">
        <v>48000</v>
      </c>
      <c r="S282" s="241" t="s">
        <v>452</v>
      </c>
      <c r="T282" s="242">
        <v>4.2999999999999997E-2</v>
      </c>
      <c r="U282" s="243">
        <v>3941</v>
      </c>
      <c r="V282" s="244">
        <v>0.08</v>
      </c>
      <c r="W282" s="243">
        <v>44059</v>
      </c>
      <c r="X282" s="241" t="s">
        <v>1181</v>
      </c>
      <c r="Y282" s="241" t="s">
        <v>490</v>
      </c>
      <c r="Z282" s="263"/>
      <c r="AA282" s="246" t="s">
        <v>456</v>
      </c>
      <c r="AB282" s="241">
        <v>560</v>
      </c>
      <c r="AC282" s="241">
        <v>670</v>
      </c>
      <c r="AD282" s="241">
        <v>550</v>
      </c>
      <c r="AE282" s="241">
        <v>680</v>
      </c>
      <c r="AF282" s="241">
        <v>22</v>
      </c>
      <c r="AG282" s="241">
        <v>29</v>
      </c>
      <c r="AH282" s="241">
        <v>21</v>
      </c>
      <c r="AI282" s="241">
        <v>29</v>
      </c>
      <c r="AJ282" s="241">
        <v>21</v>
      </c>
      <c r="AK282" s="241">
        <v>28</v>
      </c>
      <c r="AL282" s="242">
        <v>0.66200000000000003</v>
      </c>
      <c r="AM282" s="241">
        <v>919</v>
      </c>
      <c r="AN282" s="242">
        <v>0.54400000000000004</v>
      </c>
      <c r="AO282" s="242">
        <v>0.33400000000000002</v>
      </c>
      <c r="AP282" s="241" t="s">
        <v>491</v>
      </c>
      <c r="AQ282" s="241" t="s">
        <v>460</v>
      </c>
      <c r="AR282" s="241" t="s">
        <v>471</v>
      </c>
      <c r="AS282" s="195"/>
      <c r="AT282" s="195"/>
      <c r="AU282" s="247">
        <v>44531</v>
      </c>
      <c r="AV282" s="247">
        <v>44531</v>
      </c>
      <c r="AW282" s="247">
        <v>44287</v>
      </c>
      <c r="AX282" s="195"/>
      <c r="AY282" s="241">
        <v>80</v>
      </c>
      <c r="AZ282" s="195"/>
      <c r="BA282" s="241">
        <v>6.5</v>
      </c>
      <c r="BB282" s="195"/>
      <c r="BC282" s="241" t="s">
        <v>1183</v>
      </c>
      <c r="BD282" s="248" t="s">
        <v>1024</v>
      </c>
      <c r="BE282" s="266" t="s">
        <v>126</v>
      </c>
      <c r="BF282" s="278" t="s">
        <v>166</v>
      </c>
      <c r="BG282" s="278" t="s">
        <v>166</v>
      </c>
      <c r="BH282" s="280" t="s">
        <v>166</v>
      </c>
      <c r="BI282" s="252"/>
      <c r="BJ282" s="195"/>
      <c r="BK282" s="195"/>
      <c r="BL282" s="255">
        <v>0.86</v>
      </c>
      <c r="BM282" s="255">
        <v>0.91</v>
      </c>
      <c r="BN282" s="255">
        <v>0.78</v>
      </c>
      <c r="BO282" s="256">
        <v>0.67</v>
      </c>
    </row>
    <row r="283" spans="1:67" ht="18.75" customHeight="1">
      <c r="A283" s="228" t="s">
        <v>1714</v>
      </c>
      <c r="B283" s="229" t="s">
        <v>1715</v>
      </c>
      <c r="C283" s="229" t="s">
        <v>1716</v>
      </c>
      <c r="D283" s="230" t="s">
        <v>564</v>
      </c>
      <c r="E283" s="281" t="s">
        <v>507</v>
      </c>
      <c r="F283" s="271" t="s">
        <v>477</v>
      </c>
      <c r="G283" s="258"/>
      <c r="H283" s="259">
        <v>96</v>
      </c>
      <c r="I283" s="260" t="s">
        <v>451</v>
      </c>
      <c r="J283" s="260">
        <v>132</v>
      </c>
      <c r="K283" s="261">
        <v>147</v>
      </c>
      <c r="L283" s="262">
        <v>11339</v>
      </c>
      <c r="M283" s="238">
        <v>0.85</v>
      </c>
      <c r="N283" s="229">
        <v>722</v>
      </c>
      <c r="O283" s="229">
        <v>51</v>
      </c>
      <c r="P283" s="239">
        <v>6.4000000000000001E-2</v>
      </c>
      <c r="Q283" s="229">
        <v>193</v>
      </c>
      <c r="R283" s="240">
        <v>63400</v>
      </c>
      <c r="S283" s="241" t="s">
        <v>497</v>
      </c>
      <c r="T283" s="242">
        <v>0.26700000000000002</v>
      </c>
      <c r="U283" s="243">
        <v>20410</v>
      </c>
      <c r="V283" s="244">
        <v>0.32</v>
      </c>
      <c r="W283" s="243">
        <v>42990</v>
      </c>
      <c r="X283" s="241" t="s">
        <v>926</v>
      </c>
      <c r="Y283" s="243">
        <v>20000</v>
      </c>
      <c r="Z283" s="245" t="s">
        <v>521</v>
      </c>
      <c r="AA283" s="282" t="s">
        <v>456</v>
      </c>
      <c r="AB283" s="241">
        <v>600</v>
      </c>
      <c r="AC283" s="241">
        <v>680</v>
      </c>
      <c r="AD283" s="241">
        <v>580</v>
      </c>
      <c r="AE283" s="241">
        <v>670</v>
      </c>
      <c r="AF283" s="241">
        <v>25</v>
      </c>
      <c r="AG283" s="241">
        <v>30</v>
      </c>
      <c r="AH283" s="241">
        <v>25</v>
      </c>
      <c r="AI283" s="241">
        <v>32</v>
      </c>
      <c r="AJ283" s="241">
        <v>25</v>
      </c>
      <c r="AK283" s="241">
        <v>29</v>
      </c>
      <c r="AL283" s="242">
        <v>0.67200000000000004</v>
      </c>
      <c r="AM283" s="241">
        <v>651</v>
      </c>
      <c r="AN283" s="242">
        <v>0.55800000000000005</v>
      </c>
      <c r="AO283" s="242">
        <v>9.4E-2</v>
      </c>
      <c r="AP283" s="241" t="s">
        <v>491</v>
      </c>
      <c r="AQ283" s="241" t="s">
        <v>460</v>
      </c>
      <c r="AR283" s="241" t="s">
        <v>471</v>
      </c>
      <c r="AS283" s="195"/>
      <c r="AT283" s="195"/>
      <c r="AU283" s="247">
        <v>44501</v>
      </c>
      <c r="AV283" s="195"/>
      <c r="AW283" s="247">
        <v>44211</v>
      </c>
      <c r="AX283" s="195"/>
      <c r="AY283" s="241">
        <v>90</v>
      </c>
      <c r="AZ283" s="241" t="s">
        <v>693</v>
      </c>
      <c r="BA283" s="241">
        <v>6.5</v>
      </c>
      <c r="BB283" s="195"/>
      <c r="BC283" s="195"/>
      <c r="BD283" s="265"/>
      <c r="BE283" s="273" t="s">
        <v>462</v>
      </c>
      <c r="BF283" s="274" t="s">
        <v>462</v>
      </c>
      <c r="BG283" s="274" t="s">
        <v>462</v>
      </c>
      <c r="BH283" s="275" t="s">
        <v>462</v>
      </c>
      <c r="BI283" s="269" t="s">
        <v>166</v>
      </c>
      <c r="BJ283" s="195"/>
      <c r="BK283" s="195"/>
      <c r="BL283" s="255">
        <v>0.78</v>
      </c>
      <c r="BM283" s="255">
        <v>0.86</v>
      </c>
      <c r="BN283" s="255">
        <v>0.75</v>
      </c>
      <c r="BO283" s="256">
        <v>0.75</v>
      </c>
    </row>
    <row r="284" spans="1:67" ht="18.75" customHeight="1">
      <c r="A284" s="228" t="s">
        <v>1717</v>
      </c>
      <c r="B284" s="229" t="s">
        <v>1718</v>
      </c>
      <c r="C284" s="229" t="s">
        <v>1719</v>
      </c>
      <c r="D284" s="230" t="s">
        <v>739</v>
      </c>
      <c r="E284" s="281" t="s">
        <v>507</v>
      </c>
      <c r="F284" s="271" t="s">
        <v>477</v>
      </c>
      <c r="G284" s="258"/>
      <c r="H284" s="259">
        <v>25</v>
      </c>
      <c r="I284" s="260" t="s">
        <v>451</v>
      </c>
      <c r="J284" s="260">
        <v>38</v>
      </c>
      <c r="K284" s="261">
        <v>8</v>
      </c>
      <c r="L284" s="262">
        <v>16655</v>
      </c>
      <c r="M284" s="238">
        <v>0.68</v>
      </c>
      <c r="N284" s="229">
        <v>734</v>
      </c>
      <c r="O284" s="229">
        <v>72</v>
      </c>
      <c r="P284" s="239">
        <v>4.3999999999999997E-2</v>
      </c>
      <c r="Q284" s="272"/>
      <c r="R284" s="240">
        <v>68500</v>
      </c>
      <c r="S284" s="241" t="s">
        <v>497</v>
      </c>
      <c r="T284" s="241" t="s">
        <v>490</v>
      </c>
      <c r="U284" s="241" t="s">
        <v>490</v>
      </c>
      <c r="V284" s="241" t="s">
        <v>490</v>
      </c>
      <c r="W284" s="243">
        <v>68500</v>
      </c>
      <c r="X284" s="195"/>
      <c r="Y284" s="241" t="s">
        <v>454</v>
      </c>
      <c r="Z284" s="245" t="s">
        <v>1720</v>
      </c>
      <c r="AA284" s="264"/>
      <c r="AB284" s="241">
        <v>660</v>
      </c>
      <c r="AC284" s="241">
        <v>740</v>
      </c>
      <c r="AD284" s="241">
        <v>650</v>
      </c>
      <c r="AE284" s="241">
        <v>760</v>
      </c>
      <c r="AF284" s="241">
        <v>29</v>
      </c>
      <c r="AG284" s="241">
        <v>33</v>
      </c>
      <c r="AH284" s="241">
        <v>30</v>
      </c>
      <c r="AI284" s="241">
        <v>35</v>
      </c>
      <c r="AJ284" s="241">
        <v>28</v>
      </c>
      <c r="AK284" s="241">
        <v>33</v>
      </c>
      <c r="AL284" s="242">
        <v>0.26500000000000001</v>
      </c>
      <c r="AM284" s="277">
        <v>4819</v>
      </c>
      <c r="AN284" s="242">
        <v>0.161</v>
      </c>
      <c r="AO284" s="242">
        <v>0.20699999999999999</v>
      </c>
      <c r="AP284" s="241" t="s">
        <v>491</v>
      </c>
      <c r="AQ284" s="241" t="s">
        <v>460</v>
      </c>
      <c r="AR284" s="241" t="s">
        <v>471</v>
      </c>
      <c r="AS284" s="195"/>
      <c r="AT284" s="195"/>
      <c r="AU284" s="247">
        <v>44501</v>
      </c>
      <c r="AV284" s="195"/>
      <c r="AW284" s="247">
        <v>44197</v>
      </c>
      <c r="AX284" s="195"/>
      <c r="AY284" s="195"/>
      <c r="AZ284" s="195"/>
      <c r="BA284" s="195"/>
      <c r="BB284" s="195"/>
      <c r="BC284" s="195"/>
      <c r="BD284" s="265"/>
      <c r="BE284" s="266" t="s">
        <v>126</v>
      </c>
      <c r="BF284" s="278" t="s">
        <v>166</v>
      </c>
      <c r="BG284" s="267" t="s">
        <v>126</v>
      </c>
      <c r="BH284" s="280" t="s">
        <v>166</v>
      </c>
      <c r="BI284" s="252"/>
      <c r="BJ284" s="195"/>
      <c r="BK284" s="195"/>
      <c r="BL284" s="255">
        <v>0.92</v>
      </c>
      <c r="BM284" s="255">
        <v>0.97</v>
      </c>
      <c r="BN284" s="255">
        <v>0.92</v>
      </c>
      <c r="BO284" s="256">
        <v>0.95</v>
      </c>
    </row>
    <row r="285" spans="1:67" ht="18.75" customHeight="1">
      <c r="A285" s="228" t="s">
        <v>1721</v>
      </c>
      <c r="B285" s="229" t="s">
        <v>1722</v>
      </c>
      <c r="C285" s="229" t="s">
        <v>1297</v>
      </c>
      <c r="D285" s="230" t="s">
        <v>931</v>
      </c>
      <c r="E285" s="281" t="s">
        <v>507</v>
      </c>
      <c r="F285" s="271" t="s">
        <v>477</v>
      </c>
      <c r="G285" s="258"/>
      <c r="H285" s="259">
        <v>59</v>
      </c>
      <c r="I285" s="260" t="s">
        <v>451</v>
      </c>
      <c r="J285" s="260">
        <v>18</v>
      </c>
      <c r="K285" s="261">
        <v>21</v>
      </c>
      <c r="L285" s="262">
        <v>31331</v>
      </c>
      <c r="M285" s="238">
        <v>0.68</v>
      </c>
      <c r="N285" s="229">
        <v>4578</v>
      </c>
      <c r="O285" s="229">
        <v>76</v>
      </c>
      <c r="P285" s="239">
        <v>0.14599999999999999</v>
      </c>
      <c r="Q285" s="272"/>
      <c r="R285" s="240">
        <v>57700</v>
      </c>
      <c r="S285" s="241" t="s">
        <v>515</v>
      </c>
      <c r="T285" s="195"/>
      <c r="U285" s="195"/>
      <c r="V285" s="195"/>
      <c r="W285" s="243">
        <v>57700</v>
      </c>
      <c r="X285" s="195"/>
      <c r="Y285" s="241" t="s">
        <v>490</v>
      </c>
      <c r="Z285" s="263"/>
      <c r="AA285" s="264"/>
      <c r="AB285" s="241">
        <v>590</v>
      </c>
      <c r="AC285" s="241">
        <v>690</v>
      </c>
      <c r="AD285" s="241">
        <v>600</v>
      </c>
      <c r="AE285" s="241">
        <v>730</v>
      </c>
      <c r="AF285" s="241">
        <v>27</v>
      </c>
      <c r="AG285" s="241">
        <v>32</v>
      </c>
      <c r="AH285" s="241">
        <v>25</v>
      </c>
      <c r="AI285" s="241">
        <v>34</v>
      </c>
      <c r="AJ285" s="241">
        <v>27</v>
      </c>
      <c r="AK285" s="241">
        <v>33</v>
      </c>
      <c r="AL285" s="242">
        <v>0.46400000000000002</v>
      </c>
      <c r="AM285" s="277">
        <v>10219</v>
      </c>
      <c r="AN285" s="242">
        <v>0.36899999999999999</v>
      </c>
      <c r="AO285" s="242">
        <v>0.30599999999999999</v>
      </c>
      <c r="AP285" s="241" t="s">
        <v>492</v>
      </c>
      <c r="AQ285" s="241" t="s">
        <v>460</v>
      </c>
      <c r="AR285" s="241" t="s">
        <v>471</v>
      </c>
      <c r="AS285" s="195"/>
      <c r="AT285" s="195"/>
      <c r="AU285" s="195"/>
      <c r="AV285" s="195"/>
      <c r="AW285" s="247">
        <v>44515</v>
      </c>
      <c r="AX285" s="195"/>
      <c r="AY285" s="241">
        <v>92</v>
      </c>
      <c r="AZ285" s="241" t="s">
        <v>1723</v>
      </c>
      <c r="BA285" s="241">
        <v>7</v>
      </c>
      <c r="BB285" s="195"/>
      <c r="BC285" s="241" t="s">
        <v>858</v>
      </c>
      <c r="BD285" s="248" t="s">
        <v>1724</v>
      </c>
      <c r="BE285" s="279" t="s">
        <v>166</v>
      </c>
      <c r="BF285" s="278" t="s">
        <v>166</v>
      </c>
      <c r="BG285" s="278" t="s">
        <v>166</v>
      </c>
      <c r="BH285" s="268" t="s">
        <v>126</v>
      </c>
      <c r="BI285" s="252"/>
      <c r="BJ285" s="195"/>
      <c r="BK285" s="195"/>
      <c r="BL285" s="255">
        <v>0.95</v>
      </c>
      <c r="BM285" s="255">
        <v>0.94</v>
      </c>
      <c r="BN285" s="255">
        <v>0.83</v>
      </c>
      <c r="BO285" s="256">
        <v>0.84</v>
      </c>
    </row>
    <row r="286" spans="1:67" ht="18.75" customHeight="1">
      <c r="A286" s="228" t="s">
        <v>1725</v>
      </c>
      <c r="B286" s="229" t="s">
        <v>1726</v>
      </c>
      <c r="C286" s="229" t="s">
        <v>1727</v>
      </c>
      <c r="D286" s="230" t="s">
        <v>560</v>
      </c>
      <c r="E286" s="281" t="s">
        <v>507</v>
      </c>
      <c r="F286" s="271" t="s">
        <v>477</v>
      </c>
      <c r="G286" s="258"/>
      <c r="H286" s="259">
        <v>49</v>
      </c>
      <c r="I286" s="260" t="s">
        <v>451</v>
      </c>
      <c r="J286" s="260">
        <v>14</v>
      </c>
      <c r="K286" s="261">
        <v>18</v>
      </c>
      <c r="L286" s="262">
        <v>32196</v>
      </c>
      <c r="M286" s="238">
        <v>0.73</v>
      </c>
      <c r="N286" s="229">
        <v>2734</v>
      </c>
      <c r="O286" s="229">
        <v>91</v>
      </c>
      <c r="P286" s="239">
        <v>8.5000000000000006E-2</v>
      </c>
      <c r="Q286" s="272"/>
      <c r="R286" s="240">
        <v>55600</v>
      </c>
      <c r="S286" s="241" t="s">
        <v>497</v>
      </c>
      <c r="T286" s="241" t="s">
        <v>490</v>
      </c>
      <c r="U286" s="241" t="s">
        <v>490</v>
      </c>
      <c r="V286" s="241" t="s">
        <v>490</v>
      </c>
      <c r="W286" s="243">
        <v>55600</v>
      </c>
      <c r="X286" s="195"/>
      <c r="Y286" s="241" t="s">
        <v>454</v>
      </c>
      <c r="Z286" s="245" t="s">
        <v>1728</v>
      </c>
      <c r="AA286" s="246" t="s">
        <v>1729</v>
      </c>
      <c r="AB286" s="241">
        <v>620</v>
      </c>
      <c r="AC286" s="241">
        <v>690</v>
      </c>
      <c r="AD286" s="241">
        <v>660</v>
      </c>
      <c r="AE286" s="241">
        <v>760</v>
      </c>
      <c r="AF286" s="241">
        <v>27</v>
      </c>
      <c r="AG286" s="241">
        <v>31</v>
      </c>
      <c r="AH286" s="241">
        <v>26</v>
      </c>
      <c r="AI286" s="241">
        <v>33</v>
      </c>
      <c r="AJ286" s="241">
        <v>27</v>
      </c>
      <c r="AK286" s="241">
        <v>31</v>
      </c>
      <c r="AL286" s="242">
        <v>0.53800000000000003</v>
      </c>
      <c r="AM286" s="277">
        <v>7168</v>
      </c>
      <c r="AN286" s="242">
        <v>0.34799999999999998</v>
      </c>
      <c r="AO286" s="242">
        <v>0.219</v>
      </c>
      <c r="AP286" s="241" t="s">
        <v>491</v>
      </c>
      <c r="AQ286" s="241" t="s">
        <v>460</v>
      </c>
      <c r="AR286" s="241" t="s">
        <v>472</v>
      </c>
      <c r="AS286" s="195"/>
      <c r="AT286" s="195"/>
      <c r="AU286" s="247">
        <v>44501</v>
      </c>
      <c r="AV286" s="195"/>
      <c r="AW286" s="247">
        <v>44228</v>
      </c>
      <c r="AX286" s="195"/>
      <c r="AY286" s="241">
        <v>95</v>
      </c>
      <c r="AZ286" s="241" t="s">
        <v>551</v>
      </c>
      <c r="BA286" s="241" t="s">
        <v>462</v>
      </c>
      <c r="BB286" s="195"/>
      <c r="BC286" s="195"/>
      <c r="BD286" s="265"/>
      <c r="BE286" s="266" t="s">
        <v>126</v>
      </c>
      <c r="BF286" s="278" t="s">
        <v>166</v>
      </c>
      <c r="BG286" s="267" t="s">
        <v>126</v>
      </c>
      <c r="BH286" s="280" t="s">
        <v>166</v>
      </c>
      <c r="BI286" s="252"/>
      <c r="BJ286" s="195"/>
      <c r="BK286" s="195"/>
      <c r="BL286" s="255">
        <v>0.96</v>
      </c>
      <c r="BM286" s="255">
        <v>0.95</v>
      </c>
      <c r="BN286" s="255">
        <v>0.85</v>
      </c>
      <c r="BO286" s="256">
        <v>0.87</v>
      </c>
    </row>
    <row r="287" spans="1:67" ht="18.75" customHeight="1">
      <c r="A287" s="228" t="s">
        <v>1730</v>
      </c>
      <c r="B287" s="229" t="s">
        <v>1731</v>
      </c>
      <c r="C287" s="229" t="s">
        <v>1732</v>
      </c>
      <c r="D287" s="230" t="s">
        <v>537</v>
      </c>
      <c r="E287" s="231" t="s">
        <v>448</v>
      </c>
      <c r="F287" s="257" t="s">
        <v>467</v>
      </c>
      <c r="G287" s="258"/>
      <c r="H287" s="259" t="s">
        <v>451</v>
      </c>
      <c r="I287" s="260" t="s">
        <v>451</v>
      </c>
      <c r="J287" s="260" t="s">
        <v>451</v>
      </c>
      <c r="K287" s="261" t="s">
        <v>451</v>
      </c>
      <c r="L287" s="262">
        <v>3685</v>
      </c>
      <c r="M287" s="238">
        <v>0.7</v>
      </c>
      <c r="N287" s="229">
        <v>45</v>
      </c>
      <c r="O287" s="229">
        <v>33</v>
      </c>
      <c r="P287" s="239">
        <v>1.2E-2</v>
      </c>
      <c r="Q287" s="229">
        <v>45</v>
      </c>
      <c r="R287" s="240">
        <v>41500</v>
      </c>
      <c r="S287" s="241" t="s">
        <v>452</v>
      </c>
      <c r="T287" s="242">
        <v>1</v>
      </c>
      <c r="U287" s="243">
        <v>7590</v>
      </c>
      <c r="V287" s="244">
        <v>0.18</v>
      </c>
      <c r="W287" s="243">
        <v>33910</v>
      </c>
      <c r="X287" s="241" t="s">
        <v>580</v>
      </c>
      <c r="Y287" s="241" t="s">
        <v>490</v>
      </c>
      <c r="Z287" s="263"/>
      <c r="AA287" s="246" t="s">
        <v>456</v>
      </c>
      <c r="AB287" s="241">
        <v>500</v>
      </c>
      <c r="AC287" s="241">
        <v>590</v>
      </c>
      <c r="AD287" s="241">
        <v>480</v>
      </c>
      <c r="AE287" s="241">
        <v>590</v>
      </c>
      <c r="AF287" s="241">
        <v>20</v>
      </c>
      <c r="AG287" s="241">
        <v>26</v>
      </c>
      <c r="AH287" s="241">
        <v>19</v>
      </c>
      <c r="AI287" s="241" t="s">
        <v>784</v>
      </c>
      <c r="AJ287" s="241">
        <v>17</v>
      </c>
      <c r="AK287" s="241">
        <v>25</v>
      </c>
      <c r="AL287" s="242">
        <v>0.83699999999999997</v>
      </c>
      <c r="AM287" s="241">
        <v>207</v>
      </c>
      <c r="AN287" s="242">
        <v>0.63300000000000001</v>
      </c>
      <c r="AO287" s="242">
        <v>8.4000000000000005E-2</v>
      </c>
      <c r="AP287" s="241" t="s">
        <v>492</v>
      </c>
      <c r="AQ287" s="241" t="s">
        <v>460</v>
      </c>
      <c r="AR287" s="241" t="s">
        <v>472</v>
      </c>
      <c r="AS287" s="247">
        <v>44501</v>
      </c>
      <c r="AT287" s="195"/>
      <c r="AU287" s="247">
        <v>44515</v>
      </c>
      <c r="AV287" s="247">
        <v>44256</v>
      </c>
      <c r="AW287" s="241" t="s">
        <v>501</v>
      </c>
      <c r="AX287" s="242">
        <v>0.378</v>
      </c>
      <c r="AY287" s="241">
        <v>79</v>
      </c>
      <c r="AZ287" s="195"/>
      <c r="BA287" s="241">
        <v>6</v>
      </c>
      <c r="BB287" s="195"/>
      <c r="BC287" s="195"/>
      <c r="BD287" s="265"/>
      <c r="BE287" s="279" t="s">
        <v>166</v>
      </c>
      <c r="BF287" s="267" t="s">
        <v>126</v>
      </c>
      <c r="BG287" s="278" t="s">
        <v>166</v>
      </c>
      <c r="BH287" s="280" t="s">
        <v>166</v>
      </c>
      <c r="BI287" s="252"/>
      <c r="BJ287" s="253" t="s">
        <v>166</v>
      </c>
      <c r="BK287" s="254" t="s">
        <v>462</v>
      </c>
      <c r="BL287" s="255">
        <v>0.75</v>
      </c>
      <c r="BM287" s="255">
        <v>0.76</v>
      </c>
      <c r="BN287" s="255">
        <v>0.47</v>
      </c>
      <c r="BO287" s="256">
        <v>0.49</v>
      </c>
    </row>
    <row r="288" spans="1:67" ht="18.75" customHeight="1">
      <c r="A288" s="228" t="s">
        <v>1733</v>
      </c>
      <c r="B288" s="229" t="s">
        <v>1734</v>
      </c>
      <c r="C288" s="229" t="s">
        <v>1735</v>
      </c>
      <c r="D288" s="230" t="s">
        <v>812</v>
      </c>
      <c r="E288" s="231" t="s">
        <v>448</v>
      </c>
      <c r="F288" s="257" t="s">
        <v>467</v>
      </c>
      <c r="G288" s="233" t="s">
        <v>1149</v>
      </c>
      <c r="H288" s="259" t="s">
        <v>451</v>
      </c>
      <c r="I288" s="260" t="s">
        <v>451</v>
      </c>
      <c r="J288" s="260">
        <v>18</v>
      </c>
      <c r="K288" s="261">
        <v>172</v>
      </c>
      <c r="L288" s="262">
        <v>3251</v>
      </c>
      <c r="M288" s="238">
        <v>0.8</v>
      </c>
      <c r="N288" s="229">
        <v>154</v>
      </c>
      <c r="O288" s="229">
        <v>27</v>
      </c>
      <c r="P288" s="239">
        <v>4.7E-2</v>
      </c>
      <c r="Q288" s="229">
        <v>85</v>
      </c>
      <c r="R288" s="240">
        <v>60200</v>
      </c>
      <c r="S288" s="241" t="s">
        <v>497</v>
      </c>
      <c r="T288" s="242">
        <v>0.55200000000000005</v>
      </c>
      <c r="U288" s="243">
        <v>16410</v>
      </c>
      <c r="V288" s="244">
        <v>0.27</v>
      </c>
      <c r="W288" s="243">
        <v>43790</v>
      </c>
      <c r="X288" s="241" t="s">
        <v>1002</v>
      </c>
      <c r="Y288" s="243">
        <v>28000</v>
      </c>
      <c r="Z288" s="245" t="s">
        <v>1736</v>
      </c>
      <c r="AA288" s="246" t="s">
        <v>456</v>
      </c>
      <c r="AB288" s="241">
        <v>530</v>
      </c>
      <c r="AC288" s="241">
        <v>630</v>
      </c>
      <c r="AD288" s="241">
        <v>530</v>
      </c>
      <c r="AE288" s="241">
        <v>640</v>
      </c>
      <c r="AF288" s="241">
        <v>23</v>
      </c>
      <c r="AG288" s="241">
        <v>29</v>
      </c>
      <c r="AH288" s="241">
        <v>22</v>
      </c>
      <c r="AI288" s="241">
        <v>30</v>
      </c>
      <c r="AJ288" s="241">
        <v>23</v>
      </c>
      <c r="AK288" s="241">
        <v>28</v>
      </c>
      <c r="AL288" s="242">
        <v>0.84299999999999997</v>
      </c>
      <c r="AM288" s="241">
        <v>297</v>
      </c>
      <c r="AN288" s="242">
        <v>0.89200000000000002</v>
      </c>
      <c r="AO288" s="242">
        <v>0.06</v>
      </c>
      <c r="AP288" s="241" t="s">
        <v>491</v>
      </c>
      <c r="AQ288" s="241" t="s">
        <v>492</v>
      </c>
      <c r="AR288" s="241" t="s">
        <v>472</v>
      </c>
      <c r="AS288" s="195"/>
      <c r="AT288" s="195"/>
      <c r="AU288" s="195"/>
      <c r="AV288" s="247">
        <v>44531</v>
      </c>
      <c r="AW288" s="241" t="s">
        <v>501</v>
      </c>
      <c r="AX288" s="195"/>
      <c r="AY288" s="241">
        <v>75</v>
      </c>
      <c r="AZ288" s="195"/>
      <c r="BA288" s="241">
        <v>6</v>
      </c>
      <c r="BB288" s="195"/>
      <c r="BC288" s="195"/>
      <c r="BD288" s="265"/>
      <c r="BE288" s="279" t="s">
        <v>166</v>
      </c>
      <c r="BF288" s="278" t="s">
        <v>166</v>
      </c>
      <c r="BG288" s="278" t="s">
        <v>166</v>
      </c>
      <c r="BH288" s="280" t="s">
        <v>166</v>
      </c>
      <c r="BI288" s="269" t="s">
        <v>166</v>
      </c>
      <c r="BJ288" s="253" t="s">
        <v>166</v>
      </c>
      <c r="BK288" s="243">
        <v>1994</v>
      </c>
      <c r="BL288" s="255">
        <v>0.67</v>
      </c>
      <c r="BM288" s="255">
        <v>0.83</v>
      </c>
      <c r="BN288" s="255">
        <v>0.67</v>
      </c>
      <c r="BO288" s="256">
        <v>0.72</v>
      </c>
    </row>
    <row r="289" spans="1:67" ht="18.75" customHeight="1">
      <c r="A289" s="228" t="s">
        <v>1737</v>
      </c>
      <c r="B289" s="229" t="s">
        <v>1738</v>
      </c>
      <c r="C289" s="229" t="s">
        <v>1739</v>
      </c>
      <c r="D289" s="230" t="s">
        <v>1233</v>
      </c>
      <c r="E289" s="231" t="s">
        <v>448</v>
      </c>
      <c r="F289" s="271" t="s">
        <v>477</v>
      </c>
      <c r="G289" s="258"/>
      <c r="H289" s="259">
        <v>14</v>
      </c>
      <c r="I289" s="260" t="s">
        <v>451</v>
      </c>
      <c r="J289" s="260">
        <v>38</v>
      </c>
      <c r="K289" s="261" t="s">
        <v>451</v>
      </c>
      <c r="L289" s="262">
        <v>6871</v>
      </c>
      <c r="M289" s="238">
        <v>0.55000000000000004</v>
      </c>
      <c r="N289" s="229">
        <v>491</v>
      </c>
      <c r="O289" s="229">
        <v>48</v>
      </c>
      <c r="P289" s="239">
        <v>7.0999999999999994E-2</v>
      </c>
      <c r="Q289" s="229">
        <v>140</v>
      </c>
      <c r="R289" s="240">
        <v>73200</v>
      </c>
      <c r="S289" s="241" t="s">
        <v>452</v>
      </c>
      <c r="T289" s="242">
        <v>0.28499999999999998</v>
      </c>
      <c r="U289" s="243">
        <v>54292</v>
      </c>
      <c r="V289" s="244">
        <v>0.74</v>
      </c>
      <c r="W289" s="243">
        <v>18908</v>
      </c>
      <c r="X289" s="241" t="s">
        <v>1332</v>
      </c>
      <c r="Y289" s="241" t="s">
        <v>490</v>
      </c>
      <c r="Z289" s="263"/>
      <c r="AA289" s="246" t="s">
        <v>456</v>
      </c>
      <c r="AB289" s="241">
        <v>710</v>
      </c>
      <c r="AC289" s="241">
        <v>770</v>
      </c>
      <c r="AD289" s="241">
        <v>730</v>
      </c>
      <c r="AE289" s="241">
        <v>800</v>
      </c>
      <c r="AF289" s="241">
        <v>32</v>
      </c>
      <c r="AG289" s="241">
        <v>35</v>
      </c>
      <c r="AH289" s="241">
        <v>33</v>
      </c>
      <c r="AI289" s="241">
        <v>35</v>
      </c>
      <c r="AJ289" s="241">
        <v>30</v>
      </c>
      <c r="AK289" s="241">
        <v>35</v>
      </c>
      <c r="AL289" s="242">
        <v>0.109</v>
      </c>
      <c r="AM289" s="195"/>
      <c r="AN289" s="195"/>
      <c r="AO289" s="195"/>
      <c r="AP289" s="241" t="s">
        <v>491</v>
      </c>
      <c r="AQ289" s="241" t="s">
        <v>460</v>
      </c>
      <c r="AR289" s="241" t="s">
        <v>471</v>
      </c>
      <c r="AS289" s="247">
        <v>44501</v>
      </c>
      <c r="AT289" s="247">
        <v>44197</v>
      </c>
      <c r="AU289" s="195"/>
      <c r="AV289" s="247">
        <v>44197</v>
      </c>
      <c r="AW289" s="247">
        <v>44197</v>
      </c>
      <c r="AX289" s="242">
        <v>0.23899999999999999</v>
      </c>
      <c r="AY289" s="241">
        <v>100</v>
      </c>
      <c r="AZ289" s="195"/>
      <c r="BA289" s="241">
        <v>7</v>
      </c>
      <c r="BB289" s="195"/>
      <c r="BC289" s="195"/>
      <c r="BD289" s="265"/>
      <c r="BE289" s="273" t="s">
        <v>462</v>
      </c>
      <c r="BF289" s="274" t="s">
        <v>462</v>
      </c>
      <c r="BG289" s="274" t="s">
        <v>462</v>
      </c>
      <c r="BH289" s="275" t="s">
        <v>462</v>
      </c>
      <c r="BI289" s="252"/>
      <c r="BJ289" s="195"/>
      <c r="BK289" s="195"/>
      <c r="BL289" s="270"/>
      <c r="BM289" s="255">
        <v>0.97</v>
      </c>
      <c r="BN289" s="270"/>
      <c r="BO289" s="256">
        <v>0.92</v>
      </c>
    </row>
    <row r="290" spans="1:67" ht="18.75" customHeight="1">
      <c r="A290" s="228" t="s">
        <v>1740</v>
      </c>
      <c r="B290" s="229" t="s">
        <v>1741</v>
      </c>
      <c r="C290" s="229" t="s">
        <v>1091</v>
      </c>
      <c r="D290" s="230" t="s">
        <v>537</v>
      </c>
      <c r="E290" s="231" t="s">
        <v>448</v>
      </c>
      <c r="F290" s="276" t="s">
        <v>487</v>
      </c>
      <c r="G290" s="258"/>
      <c r="H290" s="259" t="s">
        <v>451</v>
      </c>
      <c r="I290" s="260">
        <v>11</v>
      </c>
      <c r="J290" s="260" t="s">
        <v>451</v>
      </c>
      <c r="K290" s="261" t="s">
        <v>451</v>
      </c>
      <c r="L290" s="262">
        <v>2353</v>
      </c>
      <c r="M290" s="238">
        <v>1</v>
      </c>
      <c r="N290" s="229">
        <v>192</v>
      </c>
      <c r="O290" s="229">
        <v>40</v>
      </c>
      <c r="P290" s="239">
        <v>8.2000000000000003E-2</v>
      </c>
      <c r="Q290" s="229">
        <v>77</v>
      </c>
      <c r="R290" s="240">
        <v>78100</v>
      </c>
      <c r="S290" s="241" t="s">
        <v>488</v>
      </c>
      <c r="T290" s="242">
        <v>0.40100000000000002</v>
      </c>
      <c r="U290" s="243">
        <v>61052</v>
      </c>
      <c r="V290" s="244">
        <v>0.78</v>
      </c>
      <c r="W290" s="243">
        <v>17048</v>
      </c>
      <c r="X290" s="241" t="s">
        <v>626</v>
      </c>
      <c r="Y290" s="241" t="s">
        <v>490</v>
      </c>
      <c r="Z290" s="263"/>
      <c r="AA290" s="264"/>
      <c r="AB290" s="241">
        <v>690</v>
      </c>
      <c r="AC290" s="241">
        <v>750</v>
      </c>
      <c r="AD290" s="241">
        <v>680</v>
      </c>
      <c r="AE290" s="241">
        <v>760</v>
      </c>
      <c r="AF290" s="241">
        <v>31</v>
      </c>
      <c r="AG290" s="241">
        <v>33</v>
      </c>
      <c r="AH290" s="241">
        <v>32</v>
      </c>
      <c r="AI290" s="241">
        <v>35</v>
      </c>
      <c r="AJ290" s="241">
        <v>29</v>
      </c>
      <c r="AK290" s="241">
        <v>33</v>
      </c>
      <c r="AL290" s="242">
        <v>0.23799999999999999</v>
      </c>
      <c r="AM290" s="277">
        <v>1408</v>
      </c>
      <c r="AN290" s="242">
        <v>0.10100000000000001</v>
      </c>
      <c r="AO290" s="242">
        <v>0.33800000000000002</v>
      </c>
      <c r="AP290" s="241" t="s">
        <v>491</v>
      </c>
      <c r="AQ290" s="241" t="s">
        <v>460</v>
      </c>
      <c r="AR290" s="241" t="s">
        <v>471</v>
      </c>
      <c r="AS290" s="247">
        <v>44515</v>
      </c>
      <c r="AT290" s="195"/>
      <c r="AU290" s="195"/>
      <c r="AV290" s="195"/>
      <c r="AW290" s="247">
        <v>44197</v>
      </c>
      <c r="AX290" s="242">
        <v>0.41699999999999998</v>
      </c>
      <c r="AY290" s="241">
        <v>100</v>
      </c>
      <c r="AZ290" s="195"/>
      <c r="BA290" s="241">
        <v>7</v>
      </c>
      <c r="BB290" s="195"/>
      <c r="BC290" s="195"/>
      <c r="BD290" s="265"/>
      <c r="BE290" s="273" t="s">
        <v>462</v>
      </c>
      <c r="BF290" s="274" t="s">
        <v>462</v>
      </c>
      <c r="BG290" s="274" t="s">
        <v>462</v>
      </c>
      <c r="BH290" s="275" t="s">
        <v>462</v>
      </c>
      <c r="BI290" s="252"/>
      <c r="BJ290" s="195"/>
      <c r="BK290" s="195"/>
      <c r="BL290" s="255">
        <v>0.96</v>
      </c>
      <c r="BM290" s="255">
        <v>0.96</v>
      </c>
      <c r="BN290" s="255">
        <v>0.87</v>
      </c>
      <c r="BO290" s="256">
        <v>0.9</v>
      </c>
    </row>
    <row r="291" spans="1:67" ht="18.75" customHeight="1">
      <c r="A291" s="228" t="s">
        <v>1742</v>
      </c>
      <c r="B291" s="229" t="s">
        <v>1743</v>
      </c>
      <c r="C291" s="229" t="s">
        <v>1744</v>
      </c>
      <c r="D291" s="230" t="s">
        <v>496</v>
      </c>
      <c r="E291" s="231" t="s">
        <v>448</v>
      </c>
      <c r="F291" s="257" t="s">
        <v>467</v>
      </c>
      <c r="G291" s="233" t="s">
        <v>726</v>
      </c>
      <c r="H291" s="259">
        <v>49</v>
      </c>
      <c r="I291" s="260" t="s">
        <v>451</v>
      </c>
      <c r="J291" s="260">
        <v>104</v>
      </c>
      <c r="K291" s="261">
        <v>44</v>
      </c>
      <c r="L291" s="262">
        <v>6966</v>
      </c>
      <c r="M291" s="238">
        <v>0.63</v>
      </c>
      <c r="N291" s="229">
        <v>139</v>
      </c>
      <c r="O291" s="229">
        <v>34</v>
      </c>
      <c r="P291" s="239">
        <v>0.02</v>
      </c>
      <c r="Q291" s="229">
        <v>75</v>
      </c>
      <c r="R291" s="240">
        <v>74800</v>
      </c>
      <c r="S291" s="241" t="s">
        <v>452</v>
      </c>
      <c r="T291" s="242">
        <v>0.54</v>
      </c>
      <c r="U291" s="243">
        <v>45628</v>
      </c>
      <c r="V291" s="244">
        <v>0.61</v>
      </c>
      <c r="W291" s="243">
        <v>29172</v>
      </c>
      <c r="X291" s="241" t="s">
        <v>603</v>
      </c>
      <c r="Y291" s="241" t="s">
        <v>454</v>
      </c>
      <c r="Z291" s="245" t="s">
        <v>521</v>
      </c>
      <c r="AA291" s="246" t="s">
        <v>456</v>
      </c>
      <c r="AB291" s="241">
        <v>630</v>
      </c>
      <c r="AC291" s="241">
        <v>710</v>
      </c>
      <c r="AD291" s="241">
        <v>640</v>
      </c>
      <c r="AE291" s="241">
        <v>730</v>
      </c>
      <c r="AF291" s="241">
        <v>30</v>
      </c>
      <c r="AG291" s="241">
        <v>33</v>
      </c>
      <c r="AH291" s="241">
        <v>30</v>
      </c>
      <c r="AI291" s="241">
        <v>35</v>
      </c>
      <c r="AJ291" s="241">
        <v>28</v>
      </c>
      <c r="AK291" s="241">
        <v>33</v>
      </c>
      <c r="AL291" s="242">
        <v>0.36</v>
      </c>
      <c r="AM291" s="277">
        <v>1100</v>
      </c>
      <c r="AN291" s="242">
        <v>0.248</v>
      </c>
      <c r="AO291" s="242">
        <v>0.20499999999999999</v>
      </c>
      <c r="AP291" s="241" t="s">
        <v>491</v>
      </c>
      <c r="AQ291" s="241" t="s">
        <v>460</v>
      </c>
      <c r="AR291" s="241" t="s">
        <v>471</v>
      </c>
      <c r="AS291" s="195"/>
      <c r="AT291" s="195"/>
      <c r="AU291" s="247">
        <v>44501</v>
      </c>
      <c r="AV291" s="247">
        <v>44545</v>
      </c>
      <c r="AW291" s="247">
        <v>44211</v>
      </c>
      <c r="AX291" s="195"/>
      <c r="AY291" s="241">
        <v>90</v>
      </c>
      <c r="AZ291" s="195"/>
      <c r="BA291" s="241">
        <v>6.5</v>
      </c>
      <c r="BB291" s="195"/>
      <c r="BC291" s="195"/>
      <c r="BD291" s="265"/>
      <c r="BE291" s="279" t="s">
        <v>166</v>
      </c>
      <c r="BF291" s="267" t="s">
        <v>126</v>
      </c>
      <c r="BG291" s="267" t="s">
        <v>126</v>
      </c>
      <c r="BH291" s="268" t="s">
        <v>126</v>
      </c>
      <c r="BI291" s="269" t="s">
        <v>166</v>
      </c>
      <c r="BJ291" s="253" t="s">
        <v>166</v>
      </c>
      <c r="BK291" s="243">
        <v>1501</v>
      </c>
      <c r="BL291" s="255">
        <v>0.96</v>
      </c>
      <c r="BM291" s="255">
        <v>0.95</v>
      </c>
      <c r="BN291" s="255">
        <v>0.82</v>
      </c>
      <c r="BO291" s="256">
        <v>0.9</v>
      </c>
    </row>
    <row r="292" spans="1:67" ht="18.75" customHeight="1">
      <c r="A292" s="228" t="s">
        <v>1745</v>
      </c>
      <c r="B292" s="229" t="s">
        <v>1746</v>
      </c>
      <c r="C292" s="229" t="s">
        <v>841</v>
      </c>
      <c r="D292" s="230" t="s">
        <v>739</v>
      </c>
      <c r="E292" s="281" t="s">
        <v>507</v>
      </c>
      <c r="F292" s="271" t="s">
        <v>477</v>
      </c>
      <c r="G292" s="258"/>
      <c r="H292" s="259">
        <v>157</v>
      </c>
      <c r="I292" s="260" t="s">
        <v>451</v>
      </c>
      <c r="J292" s="260" t="s">
        <v>451</v>
      </c>
      <c r="K292" s="261">
        <v>147</v>
      </c>
      <c r="L292" s="262">
        <v>24010</v>
      </c>
      <c r="M292" s="238">
        <v>0.77</v>
      </c>
      <c r="N292" s="229">
        <v>747</v>
      </c>
      <c r="O292" s="272"/>
      <c r="P292" s="239">
        <v>3.1E-2</v>
      </c>
      <c r="Q292" s="229">
        <v>53</v>
      </c>
      <c r="R292" s="240">
        <v>55200</v>
      </c>
      <c r="S292" s="241" t="s">
        <v>452</v>
      </c>
      <c r="T292" s="242">
        <v>7.0999999999999994E-2</v>
      </c>
      <c r="U292" s="243">
        <v>8421</v>
      </c>
      <c r="V292" s="244">
        <v>0.15</v>
      </c>
      <c r="W292" s="243">
        <v>46779</v>
      </c>
      <c r="X292" s="241" t="s">
        <v>498</v>
      </c>
      <c r="Y292" s="243">
        <v>16000</v>
      </c>
      <c r="Z292" s="245" t="s">
        <v>1022</v>
      </c>
      <c r="AA292" s="246" t="s">
        <v>456</v>
      </c>
      <c r="AB292" s="241">
        <v>556</v>
      </c>
      <c r="AC292" s="241">
        <v>672</v>
      </c>
      <c r="AD292" s="241">
        <v>520</v>
      </c>
      <c r="AE292" s="241">
        <v>620</v>
      </c>
      <c r="AF292" s="241">
        <v>21</v>
      </c>
      <c r="AG292" s="241">
        <v>28</v>
      </c>
      <c r="AH292" s="241">
        <v>21</v>
      </c>
      <c r="AI292" s="241">
        <v>28</v>
      </c>
      <c r="AJ292" s="241">
        <v>19</v>
      </c>
      <c r="AK292" s="241">
        <v>26</v>
      </c>
      <c r="AL292" s="242">
        <v>0.76600000000000001</v>
      </c>
      <c r="AM292" s="241">
        <v>589</v>
      </c>
      <c r="AN292" s="242">
        <v>0.77600000000000002</v>
      </c>
      <c r="AO292" s="242">
        <v>0.214</v>
      </c>
      <c r="AP292" s="241" t="s">
        <v>509</v>
      </c>
      <c r="AQ292" s="241" t="s">
        <v>460</v>
      </c>
      <c r="AR292" s="241" t="s">
        <v>471</v>
      </c>
      <c r="AS292" s="195"/>
      <c r="AT292" s="195"/>
      <c r="AU292" s="195"/>
      <c r="AV292" s="195"/>
      <c r="AW292" s="247">
        <v>44212</v>
      </c>
      <c r="AX292" s="195"/>
      <c r="AY292" s="241">
        <v>70</v>
      </c>
      <c r="AZ292" s="241" t="s">
        <v>1383</v>
      </c>
      <c r="BA292" s="241">
        <v>6</v>
      </c>
      <c r="BB292" s="195"/>
      <c r="BC292" s="195"/>
      <c r="BD292" s="265"/>
      <c r="BE292" s="279" t="s">
        <v>166</v>
      </c>
      <c r="BF292" s="278" t="s">
        <v>166</v>
      </c>
      <c r="BG292" s="278" t="s">
        <v>166</v>
      </c>
      <c r="BH292" s="280" t="s">
        <v>166</v>
      </c>
      <c r="BI292" s="269" t="s">
        <v>166</v>
      </c>
      <c r="BJ292" s="253" t="s">
        <v>166</v>
      </c>
      <c r="BK292" s="254" t="s">
        <v>462</v>
      </c>
      <c r="BL292" s="255">
        <v>0.83</v>
      </c>
      <c r="BM292" s="255">
        <v>0.83</v>
      </c>
      <c r="BN292" s="255">
        <v>0.6</v>
      </c>
      <c r="BO292" s="256">
        <v>0.63</v>
      </c>
    </row>
    <row r="293" spans="1:67" ht="18.75" customHeight="1">
      <c r="A293" s="228" t="s">
        <v>1747</v>
      </c>
      <c r="B293" s="229" t="s">
        <v>1748</v>
      </c>
      <c r="C293" s="229" t="s">
        <v>1749</v>
      </c>
      <c r="D293" s="230" t="s">
        <v>739</v>
      </c>
      <c r="E293" s="281" t="s">
        <v>507</v>
      </c>
      <c r="F293" s="271" t="s">
        <v>477</v>
      </c>
      <c r="G293" s="258"/>
      <c r="H293" s="259">
        <v>76</v>
      </c>
      <c r="I293" s="260" t="s">
        <v>451</v>
      </c>
      <c r="J293" s="260">
        <v>13</v>
      </c>
      <c r="K293" s="261">
        <v>44</v>
      </c>
      <c r="L293" s="262">
        <v>27193</v>
      </c>
      <c r="M293" s="238">
        <v>0.79</v>
      </c>
      <c r="N293" s="229">
        <v>1749</v>
      </c>
      <c r="O293" s="229">
        <v>87</v>
      </c>
      <c r="P293" s="239">
        <v>6.4000000000000001E-2</v>
      </c>
      <c r="Q293" s="229">
        <v>0</v>
      </c>
      <c r="R293" s="240">
        <v>49900</v>
      </c>
      <c r="S293" s="241" t="s">
        <v>515</v>
      </c>
      <c r="T293" s="195"/>
      <c r="U293" s="195"/>
      <c r="V293" s="195"/>
      <c r="W293" s="243">
        <v>49900</v>
      </c>
      <c r="X293" s="195"/>
      <c r="Y293" s="241" t="s">
        <v>490</v>
      </c>
      <c r="Z293" s="263"/>
      <c r="AA293" s="264"/>
      <c r="AB293" s="241">
        <v>590</v>
      </c>
      <c r="AC293" s="241">
        <v>670</v>
      </c>
      <c r="AD293" s="241">
        <v>590</v>
      </c>
      <c r="AE293" s="241">
        <v>690</v>
      </c>
      <c r="AF293" s="241">
        <v>25</v>
      </c>
      <c r="AG293" s="241">
        <v>30</v>
      </c>
      <c r="AH293" s="241">
        <v>24</v>
      </c>
      <c r="AI293" s="241">
        <v>31</v>
      </c>
      <c r="AJ293" s="241">
        <v>25</v>
      </c>
      <c r="AK293" s="241">
        <v>30</v>
      </c>
      <c r="AL293" s="242">
        <v>0.70099999999999996</v>
      </c>
      <c r="AM293" s="277">
        <v>2602</v>
      </c>
      <c r="AN293" s="242">
        <v>0.72899999999999998</v>
      </c>
      <c r="AO293" s="242">
        <v>0.252</v>
      </c>
      <c r="AP293" s="241" t="s">
        <v>491</v>
      </c>
      <c r="AQ293" s="241" t="s">
        <v>460</v>
      </c>
      <c r="AR293" s="241" t="s">
        <v>472</v>
      </c>
      <c r="AS293" s="247">
        <v>44501</v>
      </c>
      <c r="AT293" s="195"/>
      <c r="AU293" s="247">
        <v>44531</v>
      </c>
      <c r="AV293" s="195"/>
      <c r="AW293" s="247">
        <v>44211</v>
      </c>
      <c r="AX293" s="242">
        <v>0.63100000000000001</v>
      </c>
      <c r="AY293" s="241">
        <v>80</v>
      </c>
      <c r="AZ293" s="241" t="s">
        <v>1750</v>
      </c>
      <c r="BA293" s="241">
        <v>6.5</v>
      </c>
      <c r="BB293" s="195"/>
      <c r="BC293" s="195"/>
      <c r="BD293" s="265"/>
      <c r="BE293" s="279" t="s">
        <v>166</v>
      </c>
      <c r="BF293" s="278" t="s">
        <v>166</v>
      </c>
      <c r="BG293" s="278" t="s">
        <v>166</v>
      </c>
      <c r="BH293" s="280" t="s">
        <v>166</v>
      </c>
      <c r="BI293" s="252"/>
      <c r="BJ293" s="195"/>
      <c r="BK293" s="195"/>
      <c r="BL293" s="255">
        <v>0.9</v>
      </c>
      <c r="BM293" s="255">
        <v>0.93</v>
      </c>
      <c r="BN293" s="255">
        <v>0.73</v>
      </c>
      <c r="BO293" s="256">
        <v>0.85</v>
      </c>
    </row>
    <row r="294" spans="1:67" ht="18.75" customHeight="1">
      <c r="A294" s="228" t="s">
        <v>1751</v>
      </c>
      <c r="B294" s="229" t="s">
        <v>1752</v>
      </c>
      <c r="C294" s="229" t="s">
        <v>1753</v>
      </c>
      <c r="D294" s="230" t="s">
        <v>812</v>
      </c>
      <c r="E294" s="231" t="s">
        <v>448</v>
      </c>
      <c r="F294" s="288" t="s">
        <v>1141</v>
      </c>
      <c r="G294" s="258"/>
      <c r="H294" s="259" t="s">
        <v>451</v>
      </c>
      <c r="I294" s="260">
        <v>56</v>
      </c>
      <c r="J294" s="260" t="s">
        <v>451</v>
      </c>
      <c r="K294" s="261" t="s">
        <v>451</v>
      </c>
      <c r="L294" s="237">
        <v>864</v>
      </c>
      <c r="M294" s="238">
        <v>1</v>
      </c>
      <c r="N294" s="229">
        <v>59</v>
      </c>
      <c r="O294" s="229">
        <v>12</v>
      </c>
      <c r="P294" s="239">
        <v>6.8000000000000005E-2</v>
      </c>
      <c r="Q294" s="229">
        <v>58</v>
      </c>
      <c r="R294" s="240">
        <v>62100</v>
      </c>
      <c r="S294" s="241" t="s">
        <v>452</v>
      </c>
      <c r="T294" s="242">
        <v>0.98299999999999998</v>
      </c>
      <c r="U294" s="243">
        <v>34544</v>
      </c>
      <c r="V294" s="244">
        <v>0.56000000000000005</v>
      </c>
      <c r="W294" s="243">
        <v>27556</v>
      </c>
      <c r="X294" s="241" t="s">
        <v>469</v>
      </c>
      <c r="Y294" s="243">
        <v>30000</v>
      </c>
      <c r="Z294" s="245" t="s">
        <v>1754</v>
      </c>
      <c r="AA294" s="246" t="s">
        <v>456</v>
      </c>
      <c r="AB294" s="241">
        <v>530</v>
      </c>
      <c r="AC294" s="241">
        <v>630</v>
      </c>
      <c r="AD294" s="241">
        <v>540</v>
      </c>
      <c r="AE294" s="241">
        <v>650</v>
      </c>
      <c r="AF294" s="241">
        <v>23</v>
      </c>
      <c r="AG294" s="241">
        <v>28</v>
      </c>
      <c r="AH294" s="241">
        <v>21</v>
      </c>
      <c r="AI294" s="241">
        <v>28</v>
      </c>
      <c r="AJ294" s="241">
        <v>23</v>
      </c>
      <c r="AK294" s="241">
        <v>28</v>
      </c>
      <c r="AL294" s="242">
        <v>0.63800000000000001</v>
      </c>
      <c r="AM294" s="195"/>
      <c r="AN294" s="195"/>
      <c r="AO294" s="195"/>
      <c r="AP294" s="241" t="s">
        <v>491</v>
      </c>
      <c r="AQ294" s="241" t="s">
        <v>492</v>
      </c>
      <c r="AR294" s="241" t="s">
        <v>472</v>
      </c>
      <c r="AS294" s="247">
        <v>44484</v>
      </c>
      <c r="AT294" s="195"/>
      <c r="AU294" s="247">
        <v>44501</v>
      </c>
      <c r="AV294" s="247">
        <v>44484</v>
      </c>
      <c r="AW294" s="247">
        <v>44211</v>
      </c>
      <c r="AX294" s="242">
        <v>0.85</v>
      </c>
      <c r="AY294" s="195"/>
      <c r="AZ294" s="195"/>
      <c r="BA294" s="195"/>
      <c r="BB294" s="195"/>
      <c r="BC294" s="195"/>
      <c r="BD294" s="265"/>
      <c r="BE294" s="266" t="s">
        <v>126</v>
      </c>
      <c r="BF294" s="278" t="s">
        <v>166</v>
      </c>
      <c r="BG294" s="267" t="s">
        <v>126</v>
      </c>
      <c r="BH294" s="268" t="s">
        <v>126</v>
      </c>
      <c r="BI294" s="252"/>
      <c r="BJ294" s="195"/>
      <c r="BK294" s="195"/>
      <c r="BL294" s="255">
        <v>1</v>
      </c>
      <c r="BM294" s="255">
        <v>0.87</v>
      </c>
      <c r="BN294" s="255">
        <v>0.81</v>
      </c>
      <c r="BO294" s="256">
        <v>0.77</v>
      </c>
    </row>
    <row r="295" spans="1:67" ht="18.75" customHeight="1">
      <c r="A295" s="228" t="s">
        <v>1755</v>
      </c>
      <c r="B295" s="229" t="s">
        <v>1756</v>
      </c>
      <c r="C295" s="229" t="s">
        <v>1757</v>
      </c>
      <c r="D295" s="230" t="s">
        <v>835</v>
      </c>
      <c r="E295" s="231" t="s">
        <v>448</v>
      </c>
      <c r="F295" s="271" t="s">
        <v>477</v>
      </c>
      <c r="G295" s="258"/>
      <c r="H295" s="259">
        <v>27</v>
      </c>
      <c r="I295" s="260" t="s">
        <v>451</v>
      </c>
      <c r="J295" s="260" t="s">
        <v>451</v>
      </c>
      <c r="K295" s="261">
        <v>35</v>
      </c>
      <c r="L295" s="262">
        <v>5102</v>
      </c>
      <c r="M295" s="238">
        <v>0.63</v>
      </c>
      <c r="N295" s="229">
        <v>495</v>
      </c>
      <c r="O295" s="272"/>
      <c r="P295" s="239">
        <v>9.7000000000000003E-2</v>
      </c>
      <c r="Q295" s="229">
        <v>88</v>
      </c>
      <c r="R295" s="240">
        <v>75300</v>
      </c>
      <c r="S295" s="241" t="s">
        <v>497</v>
      </c>
      <c r="T295" s="242">
        <v>0.17799999999999999</v>
      </c>
      <c r="U295" s="243">
        <v>12330</v>
      </c>
      <c r="V295" s="244">
        <v>0.16</v>
      </c>
      <c r="W295" s="243">
        <v>62970</v>
      </c>
      <c r="X295" s="241" t="s">
        <v>1119</v>
      </c>
      <c r="Y295" s="241" t="s">
        <v>454</v>
      </c>
      <c r="Z295" s="245" t="s">
        <v>1758</v>
      </c>
      <c r="AA295" s="246" t="s">
        <v>456</v>
      </c>
      <c r="AB295" s="241">
        <v>630</v>
      </c>
      <c r="AC295" s="241">
        <v>710</v>
      </c>
      <c r="AD295" s="241">
        <v>630</v>
      </c>
      <c r="AE295" s="241">
        <v>730</v>
      </c>
      <c r="AF295" s="241">
        <v>28</v>
      </c>
      <c r="AG295" s="241">
        <v>32</v>
      </c>
      <c r="AH295" s="241">
        <v>27</v>
      </c>
      <c r="AI295" s="241" t="s">
        <v>539</v>
      </c>
      <c r="AJ295" s="241">
        <v>27</v>
      </c>
      <c r="AK295" s="241" t="s">
        <v>457</v>
      </c>
      <c r="AL295" s="242">
        <v>0.27600000000000002</v>
      </c>
      <c r="AM295" s="195"/>
      <c r="AN295" s="195"/>
      <c r="AO295" s="195"/>
      <c r="AP295" s="241" t="s">
        <v>471</v>
      </c>
      <c r="AQ295" s="241" t="s">
        <v>460</v>
      </c>
      <c r="AR295" s="241" t="s">
        <v>471</v>
      </c>
      <c r="AS295" s="247">
        <v>44515</v>
      </c>
      <c r="AT295" s="195"/>
      <c r="AU295" s="195"/>
      <c r="AV295" s="195"/>
      <c r="AW295" s="247">
        <v>44197</v>
      </c>
      <c r="AX295" s="242">
        <v>0.442</v>
      </c>
      <c r="AY295" s="195"/>
      <c r="AZ295" s="195"/>
      <c r="BA295" s="195"/>
      <c r="BB295" s="195"/>
      <c r="BC295" s="195"/>
      <c r="BD295" s="265"/>
      <c r="BE295" s="266" t="s">
        <v>126</v>
      </c>
      <c r="BF295" s="278" t="s">
        <v>166</v>
      </c>
      <c r="BG295" s="267" t="s">
        <v>126</v>
      </c>
      <c r="BH295" s="280" t="s">
        <v>166</v>
      </c>
      <c r="BI295" s="252"/>
      <c r="BJ295" s="195"/>
      <c r="BK295" s="195"/>
      <c r="BL295" s="270"/>
      <c r="BM295" s="255">
        <v>0.94</v>
      </c>
      <c r="BN295" s="270"/>
      <c r="BO295" s="256">
        <v>0.88</v>
      </c>
    </row>
    <row r="296" spans="1:67" ht="18.75" customHeight="1">
      <c r="A296" s="228" t="s">
        <v>1759</v>
      </c>
      <c r="B296" s="229" t="s">
        <v>1760</v>
      </c>
      <c r="C296" s="229" t="s">
        <v>1560</v>
      </c>
      <c r="D296" s="230" t="s">
        <v>739</v>
      </c>
      <c r="E296" s="231" t="s">
        <v>448</v>
      </c>
      <c r="F296" s="276" t="s">
        <v>487</v>
      </c>
      <c r="G296" s="258"/>
      <c r="H296" s="259" t="s">
        <v>451</v>
      </c>
      <c r="I296" s="260">
        <v>11</v>
      </c>
      <c r="J296" s="260" t="s">
        <v>451</v>
      </c>
      <c r="K296" s="261">
        <v>127</v>
      </c>
      <c r="L296" s="262">
        <v>1827</v>
      </c>
      <c r="M296" s="238">
        <v>0.82</v>
      </c>
      <c r="N296" s="229">
        <v>64</v>
      </c>
      <c r="O296" s="229">
        <v>26</v>
      </c>
      <c r="P296" s="239">
        <v>3.5000000000000003E-2</v>
      </c>
      <c r="Q296" s="229">
        <v>59</v>
      </c>
      <c r="R296" s="240">
        <v>72100</v>
      </c>
      <c r="S296" s="241" t="s">
        <v>452</v>
      </c>
      <c r="T296" s="242">
        <v>0.92200000000000004</v>
      </c>
      <c r="U296" s="243">
        <v>55926</v>
      </c>
      <c r="V296" s="244">
        <v>0.78</v>
      </c>
      <c r="W296" s="243">
        <v>16174</v>
      </c>
      <c r="X296" s="241" t="s">
        <v>1270</v>
      </c>
      <c r="Y296" s="241" t="s">
        <v>490</v>
      </c>
      <c r="Z296" s="245" t="s">
        <v>1761</v>
      </c>
      <c r="AA296" s="246" t="s">
        <v>456</v>
      </c>
      <c r="AB296" s="241">
        <v>680</v>
      </c>
      <c r="AC296" s="241">
        <v>740</v>
      </c>
      <c r="AD296" s="241">
        <v>670</v>
      </c>
      <c r="AE296" s="241">
        <v>750</v>
      </c>
      <c r="AF296" s="241">
        <v>31</v>
      </c>
      <c r="AG296" s="241">
        <v>33</v>
      </c>
      <c r="AH296" s="241">
        <v>31</v>
      </c>
      <c r="AI296" s="241">
        <v>35</v>
      </c>
      <c r="AJ296" s="241">
        <v>28</v>
      </c>
      <c r="AK296" s="241">
        <v>33</v>
      </c>
      <c r="AL296" s="242">
        <v>0.22</v>
      </c>
      <c r="AM296" s="241">
        <v>841</v>
      </c>
      <c r="AN296" s="242">
        <v>4.5999999999999999E-2</v>
      </c>
      <c r="AO296" s="242">
        <v>0.41</v>
      </c>
      <c r="AP296" s="241" t="s">
        <v>491</v>
      </c>
      <c r="AQ296" s="241" t="s">
        <v>460</v>
      </c>
      <c r="AR296" s="241" t="s">
        <v>471</v>
      </c>
      <c r="AS296" s="247">
        <v>44501</v>
      </c>
      <c r="AT296" s="247">
        <v>44197</v>
      </c>
      <c r="AU296" s="195"/>
      <c r="AV296" s="247">
        <v>44197</v>
      </c>
      <c r="AW296" s="247">
        <v>44197</v>
      </c>
      <c r="AX296" s="242">
        <v>0.46300000000000002</v>
      </c>
      <c r="AY296" s="195"/>
      <c r="AZ296" s="195"/>
      <c r="BA296" s="195"/>
      <c r="BB296" s="195"/>
      <c r="BC296" s="195"/>
      <c r="BD296" s="265"/>
      <c r="BE296" s="266" t="s">
        <v>126</v>
      </c>
      <c r="BF296" s="267" t="s">
        <v>126</v>
      </c>
      <c r="BG296" s="267" t="s">
        <v>126</v>
      </c>
      <c r="BH296" s="268" t="s">
        <v>126</v>
      </c>
      <c r="BI296" s="252"/>
      <c r="BJ296" s="253" t="s">
        <v>166</v>
      </c>
      <c r="BK296" s="254" t="s">
        <v>462</v>
      </c>
      <c r="BL296" s="255">
        <v>0.92</v>
      </c>
      <c r="BM296" s="255">
        <v>0.96</v>
      </c>
      <c r="BN296" s="255">
        <v>0.81</v>
      </c>
      <c r="BO296" s="256">
        <v>0.92</v>
      </c>
    </row>
    <row r="297" spans="1:67" ht="18.75" customHeight="1">
      <c r="A297" s="228" t="s">
        <v>1762</v>
      </c>
      <c r="B297" s="229" t="s">
        <v>1763</v>
      </c>
      <c r="C297" s="229" t="s">
        <v>1764</v>
      </c>
      <c r="D297" s="230" t="s">
        <v>931</v>
      </c>
      <c r="E297" s="281" t="s">
        <v>507</v>
      </c>
      <c r="F297" s="271" t="s">
        <v>477</v>
      </c>
      <c r="G297" s="258"/>
      <c r="H297" s="259">
        <v>140</v>
      </c>
      <c r="I297" s="260" t="s">
        <v>451</v>
      </c>
      <c r="J297" s="260">
        <v>75</v>
      </c>
      <c r="K297" s="261">
        <v>87</v>
      </c>
      <c r="L297" s="262">
        <v>25277</v>
      </c>
      <c r="M297" s="238">
        <v>0.83</v>
      </c>
      <c r="N297" s="229">
        <v>1164</v>
      </c>
      <c r="O297" s="229">
        <v>78</v>
      </c>
      <c r="P297" s="239">
        <v>4.5999999999999999E-2</v>
      </c>
      <c r="Q297" s="229">
        <v>335</v>
      </c>
      <c r="R297" s="240">
        <v>47200</v>
      </c>
      <c r="S297" s="241" t="s">
        <v>452</v>
      </c>
      <c r="T297" s="242">
        <v>0.28799999999999998</v>
      </c>
      <c r="U297" s="243">
        <v>10742</v>
      </c>
      <c r="V297" s="244">
        <v>0.23</v>
      </c>
      <c r="W297" s="243">
        <v>36458</v>
      </c>
      <c r="X297" s="241" t="s">
        <v>538</v>
      </c>
      <c r="Y297" s="241" t="s">
        <v>490</v>
      </c>
      <c r="Z297" s="263"/>
      <c r="AA297" s="246" t="s">
        <v>456</v>
      </c>
      <c r="AB297" s="241">
        <v>510</v>
      </c>
      <c r="AC297" s="241">
        <v>610</v>
      </c>
      <c r="AD297" s="241">
        <v>510</v>
      </c>
      <c r="AE297" s="241">
        <v>610</v>
      </c>
      <c r="AF297" s="241">
        <v>20</v>
      </c>
      <c r="AG297" s="241">
        <v>26</v>
      </c>
      <c r="AH297" s="241">
        <v>19</v>
      </c>
      <c r="AI297" s="241">
        <v>25</v>
      </c>
      <c r="AJ297" s="241">
        <v>19</v>
      </c>
      <c r="AK297" s="241">
        <v>26</v>
      </c>
      <c r="AL297" s="242">
        <v>0.73099999999999998</v>
      </c>
      <c r="AM297" s="241">
        <v>683</v>
      </c>
      <c r="AN297" s="242">
        <v>0.49</v>
      </c>
      <c r="AO297" s="242">
        <v>0.25700000000000001</v>
      </c>
      <c r="AP297" s="241" t="s">
        <v>491</v>
      </c>
      <c r="AQ297" s="241" t="s">
        <v>460</v>
      </c>
      <c r="AR297" s="241" t="s">
        <v>471</v>
      </c>
      <c r="AS297" s="195"/>
      <c r="AT297" s="195"/>
      <c r="AU297" s="195"/>
      <c r="AV297" s="247">
        <v>44227</v>
      </c>
      <c r="AW297" s="241" t="s">
        <v>501</v>
      </c>
      <c r="AX297" s="195"/>
      <c r="AY297" s="241">
        <v>79</v>
      </c>
      <c r="AZ297" s="241" t="s">
        <v>1383</v>
      </c>
      <c r="BA297" s="241">
        <v>6.5</v>
      </c>
      <c r="BB297" s="195"/>
      <c r="BC297" s="241" t="s">
        <v>1765</v>
      </c>
      <c r="BD297" s="265"/>
      <c r="BE297" s="266" t="s">
        <v>126</v>
      </c>
      <c r="BF297" s="267" t="s">
        <v>126</v>
      </c>
      <c r="BG297" s="267" t="s">
        <v>126</v>
      </c>
      <c r="BH297" s="280" t="s">
        <v>166</v>
      </c>
      <c r="BI297" s="269" t="s">
        <v>166</v>
      </c>
      <c r="BJ297" s="253" t="s">
        <v>166</v>
      </c>
      <c r="BK297" s="243">
        <v>2984</v>
      </c>
      <c r="BL297" s="255">
        <v>0.86</v>
      </c>
      <c r="BM297" s="255">
        <v>0.82</v>
      </c>
      <c r="BN297" s="255">
        <v>0.65</v>
      </c>
      <c r="BO297" s="256">
        <v>0.63</v>
      </c>
    </row>
    <row r="298" spans="1:67" ht="18.75" customHeight="1">
      <c r="A298" s="228" t="s">
        <v>1766</v>
      </c>
      <c r="B298" s="229" t="s">
        <v>1767</v>
      </c>
      <c r="C298" s="229" t="s">
        <v>1269</v>
      </c>
      <c r="D298" s="230" t="s">
        <v>1057</v>
      </c>
      <c r="E298" s="231" t="s">
        <v>448</v>
      </c>
      <c r="F298" s="271" t="s">
        <v>477</v>
      </c>
      <c r="G298" s="258"/>
      <c r="H298" s="259">
        <v>19</v>
      </c>
      <c r="I298" s="260" t="s">
        <v>451</v>
      </c>
      <c r="J298" s="260">
        <v>38</v>
      </c>
      <c r="K298" s="261">
        <v>14</v>
      </c>
      <c r="L298" s="262">
        <v>7675</v>
      </c>
      <c r="M298" s="238">
        <v>0.5</v>
      </c>
      <c r="N298" s="229">
        <v>603</v>
      </c>
      <c r="O298" s="229">
        <v>50</v>
      </c>
      <c r="P298" s="239">
        <v>7.9000000000000001E-2</v>
      </c>
      <c r="Q298" s="229">
        <v>79</v>
      </c>
      <c r="R298" s="240">
        <v>77500</v>
      </c>
      <c r="S298" s="241" t="s">
        <v>452</v>
      </c>
      <c r="T298" s="242">
        <v>0.13100000000000001</v>
      </c>
      <c r="U298" s="243">
        <v>38063</v>
      </c>
      <c r="V298" s="244">
        <v>0.49</v>
      </c>
      <c r="W298" s="243">
        <v>39437</v>
      </c>
      <c r="X298" s="241" t="s">
        <v>674</v>
      </c>
      <c r="Y298" s="241" t="s">
        <v>490</v>
      </c>
      <c r="Z298" s="263"/>
      <c r="AA298" s="246" t="s">
        <v>456</v>
      </c>
      <c r="AB298" s="241">
        <v>720</v>
      </c>
      <c r="AC298" s="241">
        <v>770</v>
      </c>
      <c r="AD298" s="241">
        <v>750</v>
      </c>
      <c r="AE298" s="241">
        <v>800</v>
      </c>
      <c r="AF298" s="241">
        <v>32</v>
      </c>
      <c r="AG298" s="241">
        <v>34</v>
      </c>
      <c r="AH298" s="241">
        <v>33</v>
      </c>
      <c r="AI298" s="241">
        <v>35</v>
      </c>
      <c r="AJ298" s="241">
        <v>31</v>
      </c>
      <c r="AK298" s="241">
        <v>35</v>
      </c>
      <c r="AL298" s="242">
        <v>0.15</v>
      </c>
      <c r="AM298" s="277">
        <v>5501</v>
      </c>
      <c r="AN298" s="242">
        <v>6.4000000000000001E-2</v>
      </c>
      <c r="AO298" s="242">
        <v>0.36</v>
      </c>
      <c r="AP298" s="241" t="s">
        <v>491</v>
      </c>
      <c r="AQ298" s="241" t="s">
        <v>460</v>
      </c>
      <c r="AR298" s="241" t="s">
        <v>471</v>
      </c>
      <c r="AS298" s="247">
        <v>44501</v>
      </c>
      <c r="AT298" s="247">
        <v>44198</v>
      </c>
      <c r="AU298" s="195"/>
      <c r="AV298" s="195"/>
      <c r="AW298" s="247">
        <v>44198</v>
      </c>
      <c r="AX298" s="242">
        <v>0.38300000000000001</v>
      </c>
      <c r="AY298" s="241" t="s">
        <v>462</v>
      </c>
      <c r="AZ298" s="195"/>
      <c r="BA298" s="195"/>
      <c r="BB298" s="195"/>
      <c r="BC298" s="241" t="s">
        <v>799</v>
      </c>
      <c r="BD298" s="265"/>
      <c r="BE298" s="266" t="s">
        <v>126</v>
      </c>
      <c r="BF298" s="278" t="s">
        <v>166</v>
      </c>
      <c r="BG298" s="267" t="s">
        <v>126</v>
      </c>
      <c r="BH298" s="268" t="s">
        <v>126</v>
      </c>
      <c r="BI298" s="252"/>
      <c r="BJ298" s="195"/>
      <c r="BK298" s="195"/>
      <c r="BL298" s="255">
        <v>0.96</v>
      </c>
      <c r="BM298" s="255">
        <v>0.97</v>
      </c>
      <c r="BN298" s="255">
        <v>0.88</v>
      </c>
      <c r="BO298" s="256">
        <v>0.94</v>
      </c>
    </row>
    <row r="299" spans="1:67" ht="18.75" customHeight="1">
      <c r="A299" s="228" t="s">
        <v>1768</v>
      </c>
      <c r="B299" s="229" t="s">
        <v>1769</v>
      </c>
      <c r="C299" s="229" t="s">
        <v>1770</v>
      </c>
      <c r="D299" s="230" t="s">
        <v>665</v>
      </c>
      <c r="E299" s="281" t="s">
        <v>507</v>
      </c>
      <c r="F299" s="271" t="s">
        <v>477</v>
      </c>
      <c r="G299" s="258"/>
      <c r="H299" s="259">
        <v>205</v>
      </c>
      <c r="I299" s="260" t="s">
        <v>451</v>
      </c>
      <c r="J299" s="260" t="s">
        <v>451</v>
      </c>
      <c r="K299" s="261">
        <v>199</v>
      </c>
      <c r="L299" s="262">
        <v>17322</v>
      </c>
      <c r="M299" s="238">
        <v>0.64</v>
      </c>
      <c r="N299" s="229">
        <v>391</v>
      </c>
      <c r="O299" s="229">
        <v>39</v>
      </c>
      <c r="P299" s="239">
        <v>2.3E-2</v>
      </c>
      <c r="Q299" s="229">
        <v>155</v>
      </c>
      <c r="R299" s="240">
        <v>47300</v>
      </c>
      <c r="S299" s="241" t="s">
        <v>497</v>
      </c>
      <c r="T299" s="242">
        <v>0.39600000000000002</v>
      </c>
      <c r="U299" s="243">
        <v>9989</v>
      </c>
      <c r="V299" s="244">
        <v>0.21</v>
      </c>
      <c r="W299" s="243">
        <v>37311</v>
      </c>
      <c r="X299" s="241" t="s">
        <v>776</v>
      </c>
      <c r="Y299" s="241" t="s">
        <v>581</v>
      </c>
      <c r="Z299" s="245" t="s">
        <v>900</v>
      </c>
      <c r="AA299" s="246" t="s">
        <v>456</v>
      </c>
      <c r="AB299" s="241">
        <v>500</v>
      </c>
      <c r="AC299" s="241">
        <v>610</v>
      </c>
      <c r="AD299" s="241">
        <v>500</v>
      </c>
      <c r="AE299" s="241">
        <v>600</v>
      </c>
      <c r="AF299" s="241">
        <v>21</v>
      </c>
      <c r="AG299" s="241">
        <v>28</v>
      </c>
      <c r="AH299" s="241">
        <v>21</v>
      </c>
      <c r="AI299" s="241">
        <v>29</v>
      </c>
      <c r="AJ299" s="241">
        <v>19</v>
      </c>
      <c r="AK299" s="241">
        <v>27</v>
      </c>
      <c r="AL299" s="242">
        <v>0.67400000000000004</v>
      </c>
      <c r="AM299" s="241">
        <v>250</v>
      </c>
      <c r="AN299" s="242">
        <v>0.51200000000000001</v>
      </c>
      <c r="AO299" s="242">
        <v>0.42199999999999999</v>
      </c>
      <c r="AP299" s="241" t="s">
        <v>491</v>
      </c>
      <c r="AQ299" s="241" t="s">
        <v>460</v>
      </c>
      <c r="AR299" s="241" t="s">
        <v>471</v>
      </c>
      <c r="AS299" s="195"/>
      <c r="AT299" s="195"/>
      <c r="AU299" s="195"/>
      <c r="AV299" s="247">
        <v>44409</v>
      </c>
      <c r="AW299" s="247">
        <v>44409</v>
      </c>
      <c r="AX299" s="195"/>
      <c r="AY299" s="241">
        <v>79</v>
      </c>
      <c r="AZ299" s="241" t="s">
        <v>868</v>
      </c>
      <c r="BA299" s="241">
        <v>6.5</v>
      </c>
      <c r="BB299" s="195"/>
      <c r="BC299" s="195"/>
      <c r="BD299" s="265"/>
      <c r="BE299" s="279" t="s">
        <v>166</v>
      </c>
      <c r="BF299" s="278" t="s">
        <v>166</v>
      </c>
      <c r="BG299" s="278" t="s">
        <v>166</v>
      </c>
      <c r="BH299" s="280" t="s">
        <v>166</v>
      </c>
      <c r="BI299" s="269" t="s">
        <v>166</v>
      </c>
      <c r="BJ299" s="195"/>
      <c r="BK299" s="195"/>
      <c r="BL299" s="255">
        <v>0.88</v>
      </c>
      <c r="BM299" s="255">
        <v>0.81</v>
      </c>
      <c r="BN299" s="255">
        <v>0.56000000000000005</v>
      </c>
      <c r="BO299" s="256">
        <v>0.47</v>
      </c>
    </row>
    <row r="300" spans="1:67" ht="18.75" customHeight="1">
      <c r="A300" s="228" t="s">
        <v>1771</v>
      </c>
      <c r="B300" s="229" t="s">
        <v>1772</v>
      </c>
      <c r="C300" s="229" t="s">
        <v>1772</v>
      </c>
      <c r="D300" s="230" t="s">
        <v>466</v>
      </c>
      <c r="E300" s="231" t="s">
        <v>448</v>
      </c>
      <c r="F300" s="232" t="s">
        <v>449</v>
      </c>
      <c r="G300" s="258"/>
      <c r="H300" s="259" t="s">
        <v>451</v>
      </c>
      <c r="I300" s="260">
        <v>3</v>
      </c>
      <c r="J300" s="260" t="s">
        <v>451</v>
      </c>
      <c r="K300" s="261" t="s">
        <v>451</v>
      </c>
      <c r="L300" s="262">
        <v>2508</v>
      </c>
      <c r="M300" s="238">
        <v>1</v>
      </c>
      <c r="N300" s="229">
        <v>307</v>
      </c>
      <c r="O300" s="229">
        <v>87</v>
      </c>
      <c r="P300" s="239">
        <v>0.122</v>
      </c>
      <c r="Q300" s="229">
        <v>90</v>
      </c>
      <c r="R300" s="240">
        <v>77000</v>
      </c>
      <c r="S300" s="241" t="s">
        <v>488</v>
      </c>
      <c r="T300" s="242">
        <v>0.29299999999999998</v>
      </c>
      <c r="U300" s="243">
        <v>61386</v>
      </c>
      <c r="V300" s="244">
        <v>0.8</v>
      </c>
      <c r="W300" s="243">
        <v>15614</v>
      </c>
      <c r="X300" s="241" t="s">
        <v>561</v>
      </c>
      <c r="Y300" s="241" t="s">
        <v>490</v>
      </c>
      <c r="Z300" s="263"/>
      <c r="AA300" s="264"/>
      <c r="AB300" s="241">
        <v>690</v>
      </c>
      <c r="AC300" s="241">
        <v>760</v>
      </c>
      <c r="AD300" s="241">
        <v>670</v>
      </c>
      <c r="AE300" s="241">
        <v>770</v>
      </c>
      <c r="AF300" s="241">
        <v>30</v>
      </c>
      <c r="AG300" s="241">
        <v>33</v>
      </c>
      <c r="AH300" s="241">
        <v>32</v>
      </c>
      <c r="AI300" s="241">
        <v>35</v>
      </c>
      <c r="AJ300" s="241">
        <v>27</v>
      </c>
      <c r="AK300" s="241">
        <v>33</v>
      </c>
      <c r="AL300" s="242">
        <v>0.19</v>
      </c>
      <c r="AM300" s="277">
        <v>1276</v>
      </c>
      <c r="AN300" s="242">
        <v>0.105</v>
      </c>
      <c r="AO300" s="242">
        <v>0.60399999999999998</v>
      </c>
      <c r="AP300" s="241" t="s">
        <v>491</v>
      </c>
      <c r="AQ300" s="241" t="s">
        <v>1773</v>
      </c>
      <c r="AR300" s="241" t="s">
        <v>492</v>
      </c>
      <c r="AS300" s="247">
        <v>44501</v>
      </c>
      <c r="AT300" s="247">
        <v>44197</v>
      </c>
      <c r="AU300" s="195"/>
      <c r="AV300" s="195"/>
      <c r="AW300" s="247">
        <v>44211</v>
      </c>
      <c r="AX300" s="242">
        <v>0.34699999999999998</v>
      </c>
      <c r="AY300" s="195"/>
      <c r="AZ300" s="195"/>
      <c r="BA300" s="195"/>
      <c r="BB300" s="195"/>
      <c r="BC300" s="195"/>
      <c r="BD300" s="265"/>
      <c r="BE300" s="273" t="s">
        <v>462</v>
      </c>
      <c r="BF300" s="274" t="s">
        <v>462</v>
      </c>
      <c r="BG300" s="274" t="s">
        <v>462</v>
      </c>
      <c r="BH300" s="275" t="s">
        <v>462</v>
      </c>
      <c r="BI300" s="252"/>
      <c r="BJ300" s="195"/>
      <c r="BK300" s="195"/>
      <c r="BL300" s="255">
        <v>0.94</v>
      </c>
      <c r="BM300" s="255">
        <v>0.95</v>
      </c>
      <c r="BN300" s="255">
        <v>0.89</v>
      </c>
      <c r="BO300" s="256">
        <v>0.9</v>
      </c>
    </row>
    <row r="301" spans="1:67" ht="18.75" customHeight="1">
      <c r="A301" s="228" t="s">
        <v>1774</v>
      </c>
      <c r="B301" s="229" t="s">
        <v>1775</v>
      </c>
      <c r="C301" s="229" t="s">
        <v>1776</v>
      </c>
      <c r="D301" s="230" t="s">
        <v>764</v>
      </c>
      <c r="E301" s="231" t="s">
        <v>448</v>
      </c>
      <c r="F301" s="276" t="s">
        <v>487</v>
      </c>
      <c r="G301" s="258"/>
      <c r="H301" s="259" t="s">
        <v>451</v>
      </c>
      <c r="I301" s="260">
        <v>18</v>
      </c>
      <c r="J301" s="260" t="s">
        <v>451</v>
      </c>
      <c r="K301" s="261" t="s">
        <v>451</v>
      </c>
      <c r="L301" s="262">
        <v>2976</v>
      </c>
      <c r="M301" s="238">
        <v>0.93</v>
      </c>
      <c r="N301" s="229">
        <v>359</v>
      </c>
      <c r="O301" s="272"/>
      <c r="P301" s="239">
        <v>0.121</v>
      </c>
      <c r="Q301" s="229">
        <v>98</v>
      </c>
      <c r="R301" s="240">
        <v>77300</v>
      </c>
      <c r="S301" s="241" t="s">
        <v>488</v>
      </c>
      <c r="T301" s="242">
        <v>0.27300000000000002</v>
      </c>
      <c r="U301" s="243">
        <v>61549</v>
      </c>
      <c r="V301" s="244">
        <v>0.8</v>
      </c>
      <c r="W301" s="243">
        <v>15751</v>
      </c>
      <c r="X301" s="241" t="s">
        <v>987</v>
      </c>
      <c r="Y301" s="241" t="s">
        <v>490</v>
      </c>
      <c r="Z301" s="263"/>
      <c r="AA301" s="264"/>
      <c r="AB301" s="241">
        <v>660</v>
      </c>
      <c r="AC301" s="241">
        <v>740</v>
      </c>
      <c r="AD301" s="241">
        <v>640</v>
      </c>
      <c r="AE301" s="241">
        <v>760</v>
      </c>
      <c r="AF301" s="241">
        <v>29</v>
      </c>
      <c r="AG301" s="241">
        <v>33</v>
      </c>
      <c r="AH301" s="241">
        <v>30</v>
      </c>
      <c r="AI301" s="241">
        <v>35</v>
      </c>
      <c r="AJ301" s="241">
        <v>27</v>
      </c>
      <c r="AK301" s="241">
        <v>33</v>
      </c>
      <c r="AL301" s="242">
        <v>0.16300000000000001</v>
      </c>
      <c r="AM301" s="195"/>
      <c r="AN301" s="195"/>
      <c r="AO301" s="195"/>
      <c r="AP301" s="241" t="s">
        <v>459</v>
      </c>
      <c r="AQ301" s="241" t="s">
        <v>460</v>
      </c>
      <c r="AR301" s="241" t="s">
        <v>459</v>
      </c>
      <c r="AS301" s="247">
        <v>44515</v>
      </c>
      <c r="AT301" s="247">
        <v>44197</v>
      </c>
      <c r="AU301" s="195"/>
      <c r="AV301" s="195"/>
      <c r="AW301" s="247">
        <v>44197</v>
      </c>
      <c r="AX301" s="242">
        <v>0.38100000000000001</v>
      </c>
      <c r="AY301" s="241">
        <v>100</v>
      </c>
      <c r="AZ301" s="195"/>
      <c r="BA301" s="241">
        <v>7</v>
      </c>
      <c r="BB301" s="195"/>
      <c r="BC301" s="241" t="s">
        <v>872</v>
      </c>
      <c r="BD301" s="248" t="s">
        <v>1777</v>
      </c>
      <c r="BE301" s="266" t="s">
        <v>126</v>
      </c>
      <c r="BF301" s="267" t="s">
        <v>126</v>
      </c>
      <c r="BG301" s="267" t="s">
        <v>126</v>
      </c>
      <c r="BH301" s="268" t="s">
        <v>126</v>
      </c>
      <c r="BI301" s="252"/>
      <c r="BJ301" s="195"/>
      <c r="BK301" s="195"/>
      <c r="BL301" s="255">
        <v>0.94</v>
      </c>
      <c r="BM301" s="255">
        <v>0.95</v>
      </c>
      <c r="BN301" s="255">
        <v>0.93</v>
      </c>
      <c r="BO301" s="256">
        <v>0.9</v>
      </c>
    </row>
    <row r="302" spans="1:67" ht="18.75" customHeight="1">
      <c r="A302" s="228" t="s">
        <v>1778</v>
      </c>
      <c r="B302" s="229" t="s">
        <v>1779</v>
      </c>
      <c r="C302" s="229" t="s">
        <v>1780</v>
      </c>
      <c r="D302" s="230" t="s">
        <v>1781</v>
      </c>
      <c r="E302" s="281" t="s">
        <v>507</v>
      </c>
      <c r="F302" s="271" t="s">
        <v>477</v>
      </c>
      <c r="G302" s="258"/>
      <c r="H302" s="259">
        <v>205</v>
      </c>
      <c r="I302" s="283"/>
      <c r="J302" s="260">
        <v>116</v>
      </c>
      <c r="K302" s="261">
        <v>147</v>
      </c>
      <c r="L302" s="262">
        <v>22504</v>
      </c>
      <c r="M302" s="238">
        <v>0.79</v>
      </c>
      <c r="N302" s="229">
        <v>1528</v>
      </c>
      <c r="O302" s="272"/>
      <c r="P302" s="239">
        <v>6.8000000000000005E-2</v>
      </c>
      <c r="Q302" s="229">
        <v>155</v>
      </c>
      <c r="R302" s="240">
        <v>44200</v>
      </c>
      <c r="S302" s="241" t="s">
        <v>497</v>
      </c>
      <c r="T302" s="242">
        <v>0.10100000000000001</v>
      </c>
      <c r="U302" s="243">
        <v>4614</v>
      </c>
      <c r="V302" s="244">
        <v>0.1</v>
      </c>
      <c r="W302" s="243">
        <v>39586</v>
      </c>
      <c r="X302" s="241" t="s">
        <v>520</v>
      </c>
      <c r="Y302" s="241" t="s">
        <v>490</v>
      </c>
      <c r="Z302" s="263"/>
      <c r="AA302" s="246" t="s">
        <v>456</v>
      </c>
      <c r="AB302" s="241">
        <v>510</v>
      </c>
      <c r="AC302" s="241">
        <v>610</v>
      </c>
      <c r="AD302" s="241">
        <v>510</v>
      </c>
      <c r="AE302" s="241">
        <v>600</v>
      </c>
      <c r="AF302" s="241">
        <v>21</v>
      </c>
      <c r="AG302" s="241">
        <v>27</v>
      </c>
      <c r="AH302" s="241">
        <v>21</v>
      </c>
      <c r="AI302" s="241">
        <v>27</v>
      </c>
      <c r="AJ302" s="241">
        <v>19</v>
      </c>
      <c r="AK302" s="241">
        <v>26</v>
      </c>
      <c r="AL302" s="242">
        <v>0.71899999999999997</v>
      </c>
      <c r="AM302" s="195"/>
      <c r="AN302" s="195"/>
      <c r="AO302" s="195"/>
      <c r="AP302" s="241" t="s">
        <v>491</v>
      </c>
      <c r="AQ302" s="241" t="s">
        <v>460</v>
      </c>
      <c r="AR302" s="241" t="s">
        <v>471</v>
      </c>
      <c r="AS302" s="195"/>
      <c r="AT302" s="195"/>
      <c r="AU302" s="195"/>
      <c r="AV302" s="247">
        <v>44256</v>
      </c>
      <c r="AW302" s="247">
        <v>44409</v>
      </c>
      <c r="AX302" s="195"/>
      <c r="AY302" s="241">
        <v>61</v>
      </c>
      <c r="AZ302" s="195"/>
      <c r="BA302" s="241">
        <v>6</v>
      </c>
      <c r="BB302" s="195"/>
      <c r="BC302" s="195"/>
      <c r="BD302" s="265"/>
      <c r="BE302" s="279" t="s">
        <v>166</v>
      </c>
      <c r="BF302" s="278" t="s">
        <v>166</v>
      </c>
      <c r="BG302" s="278" t="s">
        <v>166</v>
      </c>
      <c r="BH302" s="280" t="s">
        <v>166</v>
      </c>
      <c r="BI302" s="252"/>
      <c r="BJ302" s="195"/>
      <c r="BK302" s="195"/>
      <c r="BL302" s="270"/>
      <c r="BM302" s="255">
        <v>0.8</v>
      </c>
      <c r="BN302" s="270"/>
      <c r="BO302" s="256">
        <v>0.56999999999999995</v>
      </c>
    </row>
    <row r="303" spans="1:67" ht="18.75" customHeight="1">
      <c r="A303" s="228" t="s">
        <v>1782</v>
      </c>
      <c r="B303" s="229" t="s">
        <v>1783</v>
      </c>
      <c r="C303" s="229" t="s">
        <v>1713</v>
      </c>
      <c r="D303" s="230" t="s">
        <v>609</v>
      </c>
      <c r="E303" s="231" t="s">
        <v>448</v>
      </c>
      <c r="F303" s="257" t="s">
        <v>467</v>
      </c>
      <c r="G303" s="258"/>
      <c r="H303" s="259" t="s">
        <v>451</v>
      </c>
      <c r="I303" s="260" t="s">
        <v>451</v>
      </c>
      <c r="J303" s="260" t="s">
        <v>451</v>
      </c>
      <c r="K303" s="261" t="s">
        <v>451</v>
      </c>
      <c r="L303" s="262">
        <v>2030</v>
      </c>
      <c r="M303" s="238">
        <v>0.79</v>
      </c>
      <c r="N303" s="229">
        <v>104</v>
      </c>
      <c r="O303" s="229">
        <v>44</v>
      </c>
      <c r="P303" s="239">
        <v>5.0999999999999997E-2</v>
      </c>
      <c r="Q303" s="229">
        <v>87</v>
      </c>
      <c r="R303" s="240">
        <v>53100</v>
      </c>
      <c r="S303" s="241" t="s">
        <v>452</v>
      </c>
      <c r="T303" s="242">
        <v>0.83699999999999997</v>
      </c>
      <c r="U303" s="243">
        <v>18003</v>
      </c>
      <c r="V303" s="244">
        <v>0.34</v>
      </c>
      <c r="W303" s="243">
        <v>35097</v>
      </c>
      <c r="X303" s="241" t="s">
        <v>727</v>
      </c>
      <c r="Y303" s="241" t="s">
        <v>966</v>
      </c>
      <c r="Z303" s="245" t="s">
        <v>1784</v>
      </c>
      <c r="AA303" s="246" t="s">
        <v>456</v>
      </c>
      <c r="AB303" s="241">
        <v>530</v>
      </c>
      <c r="AC303" s="241">
        <v>640</v>
      </c>
      <c r="AD303" s="241">
        <v>530</v>
      </c>
      <c r="AE303" s="241">
        <v>630</v>
      </c>
      <c r="AF303" s="241">
        <v>21</v>
      </c>
      <c r="AG303" s="241">
        <v>28</v>
      </c>
      <c r="AH303" s="241">
        <v>21</v>
      </c>
      <c r="AI303" s="241">
        <v>29</v>
      </c>
      <c r="AJ303" s="241">
        <v>20</v>
      </c>
      <c r="AK303" s="241">
        <v>27</v>
      </c>
      <c r="AL303" s="242">
        <v>0.92700000000000005</v>
      </c>
      <c r="AM303" s="241">
        <v>357</v>
      </c>
      <c r="AN303" s="242">
        <v>0.216</v>
      </c>
      <c r="AO303" s="242">
        <v>0.28599999999999998</v>
      </c>
      <c r="AP303" s="241" t="s">
        <v>491</v>
      </c>
      <c r="AQ303" s="241" t="s">
        <v>492</v>
      </c>
      <c r="AR303" s="241" t="s">
        <v>472</v>
      </c>
      <c r="AS303" s="195"/>
      <c r="AT303" s="195"/>
      <c r="AU303" s="195"/>
      <c r="AV303" s="195"/>
      <c r="AW303" s="241" t="s">
        <v>501</v>
      </c>
      <c r="AX303" s="195"/>
      <c r="AY303" s="241">
        <v>79</v>
      </c>
      <c r="AZ303" s="241" t="s">
        <v>1277</v>
      </c>
      <c r="BA303" s="241">
        <v>6.5</v>
      </c>
      <c r="BB303" s="195"/>
      <c r="BC303" s="195"/>
      <c r="BD303" s="265"/>
      <c r="BE303" s="273" t="s">
        <v>462</v>
      </c>
      <c r="BF303" s="274" t="s">
        <v>462</v>
      </c>
      <c r="BG303" s="274" t="s">
        <v>462</v>
      </c>
      <c r="BH303" s="275" t="s">
        <v>462</v>
      </c>
      <c r="BI303" s="269" t="s">
        <v>166</v>
      </c>
      <c r="BJ303" s="253" t="s">
        <v>166</v>
      </c>
      <c r="BK303" s="243">
        <v>7540</v>
      </c>
      <c r="BL303" s="255">
        <v>0.9</v>
      </c>
      <c r="BM303" s="255">
        <v>0.8</v>
      </c>
      <c r="BN303" s="255">
        <v>0.71</v>
      </c>
      <c r="BO303" s="256">
        <v>0.63</v>
      </c>
    </row>
    <row r="304" spans="1:67" ht="18.75" customHeight="1">
      <c r="A304" s="228" t="s">
        <v>1785</v>
      </c>
      <c r="B304" s="229" t="s">
        <v>1786</v>
      </c>
      <c r="C304" s="229" t="s">
        <v>1786</v>
      </c>
      <c r="D304" s="230" t="s">
        <v>808</v>
      </c>
      <c r="E304" s="231" t="s">
        <v>448</v>
      </c>
      <c r="F304" s="229" t="s">
        <v>487</v>
      </c>
      <c r="G304" s="233" t="s">
        <v>1787</v>
      </c>
      <c r="H304" s="259" t="s">
        <v>451</v>
      </c>
      <c r="I304" s="260">
        <v>61</v>
      </c>
      <c r="J304" s="260" t="s">
        <v>451</v>
      </c>
      <c r="K304" s="261" t="s">
        <v>451</v>
      </c>
      <c r="L304" s="262">
        <v>2391</v>
      </c>
      <c r="M304" s="238">
        <v>0.82</v>
      </c>
      <c r="N304" s="229">
        <v>70</v>
      </c>
      <c r="O304" s="229">
        <v>21</v>
      </c>
      <c r="P304" s="239">
        <v>2.9000000000000001E-2</v>
      </c>
      <c r="Q304" s="229">
        <v>35</v>
      </c>
      <c r="R304" s="240">
        <v>55000</v>
      </c>
      <c r="S304" s="241" t="s">
        <v>452</v>
      </c>
      <c r="T304" s="242">
        <v>0.5</v>
      </c>
      <c r="U304" s="243">
        <v>21116</v>
      </c>
      <c r="V304" s="244">
        <v>0.38</v>
      </c>
      <c r="W304" s="243">
        <v>33884</v>
      </c>
      <c r="X304" s="241" t="s">
        <v>520</v>
      </c>
      <c r="Y304" s="243">
        <v>16000</v>
      </c>
      <c r="Z304" s="245" t="s">
        <v>1788</v>
      </c>
      <c r="AA304" s="246" t="s">
        <v>456</v>
      </c>
      <c r="AB304" s="241">
        <v>630</v>
      </c>
      <c r="AC304" s="241">
        <v>720</v>
      </c>
      <c r="AD304" s="241">
        <v>600</v>
      </c>
      <c r="AE304" s="241">
        <v>690</v>
      </c>
      <c r="AF304" s="241">
        <v>27</v>
      </c>
      <c r="AG304" s="241">
        <v>32</v>
      </c>
      <c r="AH304" s="241">
        <v>27</v>
      </c>
      <c r="AI304" s="241">
        <v>34</v>
      </c>
      <c r="AJ304" s="241">
        <v>25</v>
      </c>
      <c r="AK304" s="241">
        <v>30</v>
      </c>
      <c r="AL304" s="242">
        <v>0.85</v>
      </c>
      <c r="AM304" s="241">
        <v>138</v>
      </c>
      <c r="AN304" s="242">
        <v>0.23899999999999999</v>
      </c>
      <c r="AO304" s="242">
        <v>0.45500000000000002</v>
      </c>
      <c r="AP304" s="241" t="s">
        <v>491</v>
      </c>
      <c r="AQ304" s="241" t="s">
        <v>460</v>
      </c>
      <c r="AR304" s="241" t="s">
        <v>471</v>
      </c>
      <c r="AS304" s="195"/>
      <c r="AT304" s="195"/>
      <c r="AU304" s="247">
        <v>44501</v>
      </c>
      <c r="AV304" s="195"/>
      <c r="AW304" s="247">
        <v>44206</v>
      </c>
      <c r="AX304" s="195"/>
      <c r="AY304" s="241">
        <v>95</v>
      </c>
      <c r="AZ304" s="241" t="s">
        <v>1789</v>
      </c>
      <c r="BA304" s="241" t="s">
        <v>462</v>
      </c>
      <c r="BB304" s="195"/>
      <c r="BC304" s="195"/>
      <c r="BD304" s="265"/>
      <c r="BE304" s="266" t="s">
        <v>126</v>
      </c>
      <c r="BF304" s="267" t="s">
        <v>126</v>
      </c>
      <c r="BG304" s="267" t="s">
        <v>126</v>
      </c>
      <c r="BH304" s="268" t="s">
        <v>126</v>
      </c>
      <c r="BI304" s="252"/>
      <c r="BJ304" s="253" t="s">
        <v>166</v>
      </c>
      <c r="BK304" s="243">
        <v>1200</v>
      </c>
      <c r="BL304" s="255">
        <v>0.91</v>
      </c>
      <c r="BM304" s="255">
        <v>0.93</v>
      </c>
      <c r="BN304" s="255">
        <v>0.91</v>
      </c>
      <c r="BO304" s="256">
        <v>0.89</v>
      </c>
    </row>
    <row r="305" spans="1:67" ht="18.75" customHeight="1">
      <c r="A305" s="228" t="s">
        <v>1790</v>
      </c>
      <c r="B305" s="229" t="s">
        <v>1791</v>
      </c>
      <c r="C305" s="229" t="s">
        <v>1792</v>
      </c>
      <c r="D305" s="230" t="s">
        <v>931</v>
      </c>
      <c r="E305" s="231" t="s">
        <v>448</v>
      </c>
      <c r="F305" s="229" t="s">
        <v>487</v>
      </c>
      <c r="G305" s="258"/>
      <c r="H305" s="259" t="s">
        <v>451</v>
      </c>
      <c r="I305" s="260">
        <v>43</v>
      </c>
      <c r="J305" s="260" t="s">
        <v>451</v>
      </c>
      <c r="K305" s="261" t="s">
        <v>451</v>
      </c>
      <c r="L305" s="262">
        <v>1510</v>
      </c>
      <c r="M305" s="238">
        <v>1</v>
      </c>
      <c r="N305" s="229">
        <v>104</v>
      </c>
      <c r="O305" s="229">
        <v>18</v>
      </c>
      <c r="P305" s="239">
        <v>6.9000000000000006E-2</v>
      </c>
      <c r="Q305" s="229">
        <v>56</v>
      </c>
      <c r="R305" s="240">
        <v>72300</v>
      </c>
      <c r="S305" s="241" t="s">
        <v>452</v>
      </c>
      <c r="T305" s="242">
        <v>0.53800000000000003</v>
      </c>
      <c r="U305" s="243">
        <v>22852</v>
      </c>
      <c r="V305" s="244">
        <v>0.32</v>
      </c>
      <c r="W305" s="243">
        <v>49448</v>
      </c>
      <c r="X305" s="241" t="s">
        <v>712</v>
      </c>
      <c r="Y305" s="241" t="s">
        <v>1793</v>
      </c>
      <c r="Z305" s="263"/>
      <c r="AA305" s="246" t="s">
        <v>456</v>
      </c>
      <c r="AB305" s="241">
        <v>630</v>
      </c>
      <c r="AC305" s="241">
        <v>720</v>
      </c>
      <c r="AD305" s="241">
        <v>620</v>
      </c>
      <c r="AE305" s="241">
        <v>730</v>
      </c>
      <c r="AF305" s="241">
        <v>26</v>
      </c>
      <c r="AG305" s="241">
        <v>31</v>
      </c>
      <c r="AH305" s="241">
        <v>27</v>
      </c>
      <c r="AI305" s="241" t="s">
        <v>550</v>
      </c>
      <c r="AJ305" s="241">
        <v>26</v>
      </c>
      <c r="AK305" s="241" t="s">
        <v>457</v>
      </c>
      <c r="AL305" s="242">
        <v>0.51700000000000002</v>
      </c>
      <c r="AM305" s="241">
        <v>687</v>
      </c>
      <c r="AN305" s="242">
        <v>0.20499999999999999</v>
      </c>
      <c r="AO305" s="242">
        <v>0.26200000000000001</v>
      </c>
      <c r="AP305" s="241" t="s">
        <v>948</v>
      </c>
      <c r="AQ305" s="241" t="s">
        <v>460</v>
      </c>
      <c r="AR305" s="241" t="s">
        <v>472</v>
      </c>
      <c r="AS305" s="247">
        <v>44515</v>
      </c>
      <c r="AT305" s="195"/>
      <c r="AU305" s="195"/>
      <c r="AV305" s="247">
        <v>44515</v>
      </c>
      <c r="AW305" s="247">
        <v>44211</v>
      </c>
      <c r="AX305" s="242">
        <v>0.70899999999999996</v>
      </c>
      <c r="AY305" s="241">
        <v>85</v>
      </c>
      <c r="AZ305" s="241" t="s">
        <v>462</v>
      </c>
      <c r="BA305" s="241">
        <v>7</v>
      </c>
      <c r="BB305" s="195"/>
      <c r="BC305" s="241" t="s">
        <v>462</v>
      </c>
      <c r="BD305" s="248" t="s">
        <v>462</v>
      </c>
      <c r="BE305" s="266" t="s">
        <v>126</v>
      </c>
      <c r="BF305" s="278" t="s">
        <v>166</v>
      </c>
      <c r="BG305" s="278" t="s">
        <v>166</v>
      </c>
      <c r="BH305" s="280" t="s">
        <v>166</v>
      </c>
      <c r="BI305" s="252"/>
      <c r="BJ305" s="253" t="s">
        <v>166</v>
      </c>
      <c r="BK305" s="243">
        <v>1436</v>
      </c>
      <c r="BL305" s="255">
        <v>0.9</v>
      </c>
      <c r="BM305" s="255">
        <v>0.94</v>
      </c>
      <c r="BN305" s="270"/>
      <c r="BO305" s="256">
        <v>0.88</v>
      </c>
    </row>
    <row r="306" spans="1:67" ht="18.75" customHeight="1">
      <c r="A306" s="228" t="s">
        <v>1794</v>
      </c>
      <c r="B306" s="229" t="s">
        <v>1795</v>
      </c>
      <c r="C306" s="229" t="s">
        <v>1796</v>
      </c>
      <c r="D306" s="230" t="s">
        <v>466</v>
      </c>
      <c r="E306" s="231" t="s">
        <v>448</v>
      </c>
      <c r="F306" s="229" t="s">
        <v>487</v>
      </c>
      <c r="G306" s="258"/>
      <c r="H306" s="259" t="s">
        <v>451</v>
      </c>
      <c r="I306" s="260">
        <v>1</v>
      </c>
      <c r="J306" s="260" t="s">
        <v>451</v>
      </c>
      <c r="K306" s="261" t="s">
        <v>451</v>
      </c>
      <c r="L306" s="262">
        <v>2061</v>
      </c>
      <c r="M306" s="238">
        <v>0.97</v>
      </c>
      <c r="N306" s="229">
        <v>170</v>
      </c>
      <c r="O306" s="229">
        <v>57</v>
      </c>
      <c r="P306" s="239">
        <v>8.2000000000000003E-2</v>
      </c>
      <c r="Q306" s="229">
        <v>92</v>
      </c>
      <c r="R306" s="240">
        <v>77700</v>
      </c>
      <c r="S306" s="241" t="s">
        <v>488</v>
      </c>
      <c r="T306" s="242">
        <v>0.54100000000000004</v>
      </c>
      <c r="U306" s="243">
        <v>62873</v>
      </c>
      <c r="V306" s="244">
        <v>0.81</v>
      </c>
      <c r="W306" s="243">
        <v>14827</v>
      </c>
      <c r="X306" s="241" t="s">
        <v>1108</v>
      </c>
      <c r="Y306" s="241" t="s">
        <v>490</v>
      </c>
      <c r="Z306" s="263"/>
      <c r="AA306" s="264"/>
      <c r="AB306" s="241">
        <v>710</v>
      </c>
      <c r="AC306" s="241">
        <v>780</v>
      </c>
      <c r="AD306" s="241">
        <v>690</v>
      </c>
      <c r="AE306" s="241">
        <v>790</v>
      </c>
      <c r="AF306" s="241">
        <v>31</v>
      </c>
      <c r="AG306" s="241">
        <v>35</v>
      </c>
      <c r="AH306" s="241">
        <v>33</v>
      </c>
      <c r="AI306" s="241" t="s">
        <v>1173</v>
      </c>
      <c r="AJ306" s="241">
        <v>30</v>
      </c>
      <c r="AK306" s="241" t="s">
        <v>675</v>
      </c>
      <c r="AL306" s="242">
        <v>0.122</v>
      </c>
      <c r="AM306" s="195"/>
      <c r="AN306" s="195"/>
      <c r="AO306" s="195"/>
      <c r="AP306" s="241" t="s">
        <v>491</v>
      </c>
      <c r="AQ306" s="241" t="s">
        <v>460</v>
      </c>
      <c r="AR306" s="241" t="s">
        <v>472</v>
      </c>
      <c r="AS306" s="247">
        <v>44515</v>
      </c>
      <c r="AT306" s="195"/>
      <c r="AU306" s="195"/>
      <c r="AV306" s="195"/>
      <c r="AW306" s="247">
        <v>44197</v>
      </c>
      <c r="AX306" s="242">
        <v>0.35399999999999998</v>
      </c>
      <c r="AY306" s="195"/>
      <c r="AZ306" s="195"/>
      <c r="BA306" s="195"/>
      <c r="BB306" s="195"/>
      <c r="BC306" s="195"/>
      <c r="BD306" s="265"/>
      <c r="BE306" s="266" t="s">
        <v>126</v>
      </c>
      <c r="BF306" s="267" t="s">
        <v>126</v>
      </c>
      <c r="BG306" s="267" t="s">
        <v>126</v>
      </c>
      <c r="BH306" s="268" t="s">
        <v>126</v>
      </c>
      <c r="BI306" s="252"/>
      <c r="BJ306" s="195"/>
      <c r="BK306" s="195"/>
      <c r="BL306" s="255">
        <v>1</v>
      </c>
      <c r="BM306" s="255">
        <v>0.98</v>
      </c>
      <c r="BN306" s="255">
        <v>0.92</v>
      </c>
      <c r="BO306" s="256">
        <v>0.94</v>
      </c>
    </row>
    <row r="307" spans="1:67" ht="18.75" customHeight="1">
      <c r="A307" s="228" t="s">
        <v>1797</v>
      </c>
      <c r="B307" s="229" t="s">
        <v>1798</v>
      </c>
      <c r="C307" s="229" t="s">
        <v>706</v>
      </c>
      <c r="D307" s="230" t="s">
        <v>466</v>
      </c>
      <c r="E307" s="231" t="s">
        <v>448</v>
      </c>
      <c r="F307" s="229" t="s">
        <v>477</v>
      </c>
      <c r="G307" s="258"/>
      <c r="H307" s="259">
        <v>59</v>
      </c>
      <c r="I307" s="260" t="s">
        <v>451</v>
      </c>
      <c r="J307" s="260">
        <v>59</v>
      </c>
      <c r="K307" s="261">
        <v>147</v>
      </c>
      <c r="L307" s="262">
        <v>4435</v>
      </c>
      <c r="M307" s="238">
        <v>0.67</v>
      </c>
      <c r="N307" s="229">
        <v>474</v>
      </c>
      <c r="O307" s="229">
        <v>69</v>
      </c>
      <c r="P307" s="239">
        <v>0.107</v>
      </c>
      <c r="Q307" s="229">
        <v>417</v>
      </c>
      <c r="R307" s="240">
        <v>72800</v>
      </c>
      <c r="S307" s="241" t="s">
        <v>452</v>
      </c>
      <c r="T307" s="242">
        <v>0.88</v>
      </c>
      <c r="U307" s="243">
        <v>19824</v>
      </c>
      <c r="V307" s="244">
        <v>0.27</v>
      </c>
      <c r="W307" s="243">
        <v>52976</v>
      </c>
      <c r="X307" s="241" t="s">
        <v>883</v>
      </c>
      <c r="Y307" s="241" t="s">
        <v>499</v>
      </c>
      <c r="Z307" s="245" t="s">
        <v>1799</v>
      </c>
      <c r="AA307" s="246" t="s">
        <v>456</v>
      </c>
      <c r="AB307" s="241">
        <v>620</v>
      </c>
      <c r="AC307" s="241">
        <v>710</v>
      </c>
      <c r="AD307" s="241">
        <v>660</v>
      </c>
      <c r="AE307" s="241">
        <v>730</v>
      </c>
      <c r="AF307" s="241">
        <v>28</v>
      </c>
      <c r="AG307" s="241">
        <v>32</v>
      </c>
      <c r="AH307" s="241">
        <v>26</v>
      </c>
      <c r="AI307" s="241" t="s">
        <v>539</v>
      </c>
      <c r="AJ307" s="241">
        <v>28</v>
      </c>
      <c r="AK307" s="241" t="s">
        <v>457</v>
      </c>
      <c r="AL307" s="242">
        <v>0.48499999999999999</v>
      </c>
      <c r="AM307" s="277">
        <v>2218</v>
      </c>
      <c r="AN307" s="242">
        <v>0.313</v>
      </c>
      <c r="AO307" s="242">
        <v>0.17</v>
      </c>
      <c r="AP307" s="241" t="s">
        <v>492</v>
      </c>
      <c r="AQ307" s="241" t="s">
        <v>460</v>
      </c>
      <c r="AR307" s="241" t="s">
        <v>471</v>
      </c>
      <c r="AS307" s="195"/>
      <c r="AT307" s="195"/>
      <c r="AU307" s="247">
        <v>44511</v>
      </c>
      <c r="AV307" s="195"/>
      <c r="AW307" s="247">
        <v>44228</v>
      </c>
      <c r="AX307" s="195"/>
      <c r="AY307" s="195"/>
      <c r="AZ307" s="241" t="s">
        <v>1229</v>
      </c>
      <c r="BA307" s="195"/>
      <c r="BB307" s="195"/>
      <c r="BC307" s="195"/>
      <c r="BD307" s="265"/>
      <c r="BE307" s="279" t="s">
        <v>166</v>
      </c>
      <c r="BF307" s="278" t="s">
        <v>166</v>
      </c>
      <c r="BG307" s="278" t="s">
        <v>166</v>
      </c>
      <c r="BH307" s="280" t="s">
        <v>166</v>
      </c>
      <c r="BI307" s="252"/>
      <c r="BJ307" s="195"/>
      <c r="BK307" s="195"/>
      <c r="BL307" s="255">
        <v>0.95</v>
      </c>
      <c r="BM307" s="255">
        <v>0.95</v>
      </c>
      <c r="BN307" s="255">
        <v>0.85</v>
      </c>
      <c r="BO307" s="256">
        <v>0.89</v>
      </c>
    </row>
    <row r="308" spans="1:67" ht="18.75" customHeight="1" thickBot="1">
      <c r="A308" s="291" t="s">
        <v>1800</v>
      </c>
      <c r="B308" s="292" t="s">
        <v>1801</v>
      </c>
      <c r="C308" s="292" t="s">
        <v>1802</v>
      </c>
      <c r="D308" s="293" t="s">
        <v>764</v>
      </c>
      <c r="E308" s="294" t="s">
        <v>448</v>
      </c>
      <c r="F308" s="292" t="s">
        <v>477</v>
      </c>
      <c r="G308" s="295"/>
      <c r="H308" s="296">
        <v>3</v>
      </c>
      <c r="I308" s="297" t="s">
        <v>451</v>
      </c>
      <c r="J308" s="297" t="s">
        <v>451</v>
      </c>
      <c r="K308" s="298" t="s">
        <v>451</v>
      </c>
      <c r="L308" s="299">
        <v>5746</v>
      </c>
      <c r="M308" s="300">
        <v>0.44</v>
      </c>
      <c r="N308" s="292">
        <v>614</v>
      </c>
      <c r="O308" s="292">
        <v>85</v>
      </c>
      <c r="P308" s="301">
        <v>0.107</v>
      </c>
      <c r="Q308" s="292">
        <v>337</v>
      </c>
      <c r="R308" s="302">
        <v>76900</v>
      </c>
      <c r="S308" s="303" t="s">
        <v>488</v>
      </c>
      <c r="T308" s="304">
        <v>0.54900000000000004</v>
      </c>
      <c r="U308" s="305">
        <v>59850</v>
      </c>
      <c r="V308" s="306">
        <v>0.78</v>
      </c>
      <c r="W308" s="305">
        <v>17050</v>
      </c>
      <c r="X308" s="303" t="s">
        <v>1103</v>
      </c>
      <c r="Y308" s="303" t="s">
        <v>490</v>
      </c>
      <c r="Z308" s="307"/>
      <c r="AA308" s="308"/>
      <c r="AB308" s="303">
        <v>710</v>
      </c>
      <c r="AC308" s="303">
        <v>790</v>
      </c>
      <c r="AD308" s="303">
        <v>710</v>
      </c>
      <c r="AE308" s="303">
        <v>800</v>
      </c>
      <c r="AF308" s="303">
        <v>32</v>
      </c>
      <c r="AG308" s="303">
        <v>35</v>
      </c>
      <c r="AH308" s="303">
        <v>33</v>
      </c>
      <c r="AI308" s="303" t="s">
        <v>1173</v>
      </c>
      <c r="AJ308" s="303">
        <v>31</v>
      </c>
      <c r="AK308" s="303" t="s">
        <v>1173</v>
      </c>
      <c r="AL308" s="304">
        <v>6.3E-2</v>
      </c>
      <c r="AM308" s="309">
        <v>5963</v>
      </c>
      <c r="AN308" s="304">
        <v>3.5999999999999997E-2</v>
      </c>
      <c r="AO308" s="304">
        <v>0.73</v>
      </c>
      <c r="AP308" s="303" t="s">
        <v>491</v>
      </c>
      <c r="AQ308" s="303" t="s">
        <v>460</v>
      </c>
      <c r="AR308" s="303" t="s">
        <v>492</v>
      </c>
      <c r="AS308" s="196"/>
      <c r="AT308" s="196"/>
      <c r="AU308" s="310">
        <v>44501</v>
      </c>
      <c r="AV308" s="196"/>
      <c r="AW308" s="310">
        <v>44197</v>
      </c>
      <c r="AX308" s="196"/>
      <c r="AY308" s="303">
        <v>100</v>
      </c>
      <c r="AZ308" s="196"/>
      <c r="BA308" s="303">
        <v>7</v>
      </c>
      <c r="BB308" s="196"/>
      <c r="BC308" s="196"/>
      <c r="BD308" s="311"/>
      <c r="BE308" s="312" t="s">
        <v>126</v>
      </c>
      <c r="BF308" s="313" t="s">
        <v>126</v>
      </c>
      <c r="BG308" s="313" t="s">
        <v>126</v>
      </c>
      <c r="BH308" s="314" t="s">
        <v>126</v>
      </c>
      <c r="BI308" s="315"/>
      <c r="BJ308" s="316" t="s">
        <v>166</v>
      </c>
      <c r="BK308" s="317" t="s">
        <v>462</v>
      </c>
      <c r="BL308" s="318">
        <v>0.98</v>
      </c>
      <c r="BM308" s="318">
        <v>0.99</v>
      </c>
      <c r="BN308" s="318">
        <v>0.93</v>
      </c>
      <c r="BO308" s="319">
        <v>0.98</v>
      </c>
    </row>
  </sheetData>
  <conditionalFormatting sqref="L2:L103">
    <cfRule type="dataBar" priority="14">
      <dataBar>
        <cfvo type="min"/>
        <cfvo type="max"/>
        <color rgb="FF638EC6"/>
      </dataBar>
      <extLst>
        <ext xmlns:x14="http://schemas.microsoft.com/office/spreadsheetml/2009/9/main" uri="{B025F937-C7B1-47D3-B67F-A62EFF666E3E}">
          <x14:id>{96F80E90-7CF3-4AC6-9974-89908E84781D}</x14:id>
        </ext>
      </extLst>
    </cfRule>
  </conditionalFormatting>
  <conditionalFormatting sqref="N1:N1048576">
    <cfRule type="colorScale" priority="13">
      <colorScale>
        <cfvo type="min"/>
        <cfvo type="max"/>
        <color theme="7" tint="0.39997558519241921"/>
        <color theme="5" tint="-0.499984740745262"/>
      </colorScale>
    </cfRule>
  </conditionalFormatting>
  <conditionalFormatting sqref="R1:R1048576">
    <cfRule type="colorScale" priority="12">
      <colorScale>
        <cfvo type="min"/>
        <cfvo type="percentile" val="50"/>
        <cfvo type="max"/>
        <color rgb="FF63BE7B"/>
        <color rgb="FFFFEB84"/>
        <color rgb="FFF8696B"/>
      </colorScale>
    </cfRule>
  </conditionalFormatting>
  <conditionalFormatting sqref="T1:T1048576">
    <cfRule type="colorScale" priority="11">
      <colorScale>
        <cfvo type="min"/>
        <cfvo type="percentile" val="50"/>
        <cfvo type="max"/>
        <color rgb="FFF8696B"/>
        <color rgb="FFFFEB84"/>
        <color rgb="FF63BE7B"/>
      </colorScale>
    </cfRule>
  </conditionalFormatting>
  <conditionalFormatting sqref="U1:U1048576">
    <cfRule type="colorScale" priority="10">
      <colorScale>
        <cfvo type="min"/>
        <cfvo type="percentile" val="50"/>
        <cfvo type="max"/>
        <color rgb="FFF8696B"/>
        <color rgb="FFFFEB84"/>
        <color rgb="FF63BE7B"/>
      </colorScale>
    </cfRule>
  </conditionalFormatting>
  <conditionalFormatting sqref="V1:V1048576">
    <cfRule type="colorScale" priority="9">
      <colorScale>
        <cfvo type="min"/>
        <cfvo type="percentile" val="50"/>
        <cfvo type="max"/>
        <color rgb="FFF8696B"/>
        <color rgb="FFFFEB84"/>
        <color rgb="FF63BE7B"/>
      </colorScale>
    </cfRule>
  </conditionalFormatting>
  <conditionalFormatting sqref="W1:W1048576">
    <cfRule type="colorScale" priority="8">
      <colorScale>
        <cfvo type="min"/>
        <cfvo type="max"/>
        <color theme="7" tint="0.59999389629810485"/>
        <color rgb="FF8B4513"/>
      </colorScale>
    </cfRule>
  </conditionalFormatting>
  <conditionalFormatting sqref="X1:X1048576">
    <cfRule type="colorScale" priority="7">
      <colorScale>
        <cfvo type="min"/>
        <cfvo type="percentile" val="50"/>
        <cfvo type="max"/>
        <color rgb="FFF8696B"/>
        <color rgb="FFFFEB84"/>
        <color rgb="FF63BE7B"/>
      </colorScale>
    </cfRule>
  </conditionalFormatting>
  <conditionalFormatting sqref="H2:H308">
    <cfRule type="colorScale" priority="15">
      <colorScale>
        <cfvo type="min"/>
        <cfvo type="max"/>
        <color rgb="FF63BE7B"/>
        <color rgb="FFFFEF9C"/>
      </colorScale>
    </cfRule>
  </conditionalFormatting>
  <conditionalFormatting sqref="I40:I308">
    <cfRule type="colorScale" priority="16">
      <colorScale>
        <cfvo type="min"/>
        <cfvo type="max"/>
        <color rgb="FF63BE7B"/>
        <color rgb="FFFFEF9C"/>
      </colorScale>
    </cfRule>
  </conditionalFormatting>
  <conditionalFormatting sqref="J2:J308">
    <cfRule type="colorScale" priority="17">
      <colorScale>
        <cfvo type="min"/>
        <cfvo type="max"/>
        <color rgb="FF63BE7B"/>
        <color rgb="FFFFEF9C"/>
      </colorScale>
    </cfRule>
  </conditionalFormatting>
  <conditionalFormatting sqref="I2:I308">
    <cfRule type="colorScale" priority="18">
      <colorScale>
        <cfvo type="min"/>
        <cfvo type="max"/>
        <color rgb="FF63BE7B"/>
        <color rgb="FFFFEF9C"/>
      </colorScale>
    </cfRule>
  </conditionalFormatting>
  <conditionalFormatting sqref="K2:K308">
    <cfRule type="colorScale" priority="19">
      <colorScale>
        <cfvo type="min"/>
        <cfvo type="max"/>
        <color rgb="FF63BE7B"/>
        <color rgb="FFFFEF9C"/>
      </colorScale>
    </cfRule>
  </conditionalFormatting>
  <conditionalFormatting sqref="L2:L308">
    <cfRule type="dataBar" priority="20">
      <dataBar>
        <cfvo type="min"/>
        <cfvo type="max"/>
        <color rgb="FF638EC6"/>
      </dataBar>
      <extLst>
        <ext xmlns:x14="http://schemas.microsoft.com/office/spreadsheetml/2009/9/main" uri="{B025F937-C7B1-47D3-B67F-A62EFF666E3E}">
          <x14:id>{3993382B-5C58-4CA6-9DE0-75FBD035723A}</x14:id>
        </ext>
      </extLst>
    </cfRule>
  </conditionalFormatting>
  <conditionalFormatting sqref="M2:M308">
    <cfRule type="dataBar" priority="21">
      <dataBar>
        <cfvo type="min"/>
        <cfvo type="max"/>
        <color rgb="FF63C384"/>
      </dataBar>
      <extLst>
        <ext xmlns:x14="http://schemas.microsoft.com/office/spreadsheetml/2009/9/main" uri="{B025F937-C7B1-47D3-B67F-A62EFF666E3E}">
          <x14:id>{3AD7A9F2-F2B1-4D86-B94A-2A25C5A18F48}</x14:id>
        </ext>
      </extLst>
    </cfRule>
  </conditionalFormatting>
  <conditionalFormatting sqref="BK3:BK307">
    <cfRule type="colorScale" priority="6">
      <colorScale>
        <cfvo type="min"/>
        <cfvo type="percentile" val="50"/>
        <cfvo type="max"/>
        <color rgb="FFF8696B"/>
        <color rgb="FFFFEB84"/>
        <color rgb="FF63BE7B"/>
      </colorScale>
    </cfRule>
  </conditionalFormatting>
  <conditionalFormatting sqref="BL1:BN1048576">
    <cfRule type="dataBar" priority="5">
      <dataBar>
        <cfvo type="min"/>
        <cfvo type="max"/>
        <color rgb="FFD6007B"/>
      </dataBar>
      <extLst>
        <ext xmlns:x14="http://schemas.microsoft.com/office/spreadsheetml/2009/9/main" uri="{B025F937-C7B1-47D3-B67F-A62EFF666E3E}">
          <x14:id>{87816A9A-7ADC-4399-B408-6D97460DAEBD}</x14:id>
        </ext>
      </extLst>
    </cfRule>
  </conditionalFormatting>
  <conditionalFormatting sqref="BO1:BO1048576">
    <cfRule type="colorScale" priority="4">
      <colorScale>
        <cfvo type="min"/>
        <cfvo type="percentile" val="50"/>
        <cfvo type="max"/>
        <color rgb="FFF8696B"/>
        <color rgb="FFFFEB84"/>
        <color rgb="FF63BE7B"/>
      </colorScale>
    </cfRule>
  </conditionalFormatting>
  <conditionalFormatting sqref="AS1:AW1048576">
    <cfRule type="colorScale" priority="3">
      <colorScale>
        <cfvo type="min"/>
        <cfvo type="percentile" val="50"/>
        <cfvo type="max"/>
        <color rgb="FF63BE7B"/>
        <color rgb="FFFCFCFF"/>
        <color rgb="FFF8696B"/>
      </colorScale>
    </cfRule>
  </conditionalFormatting>
  <conditionalFormatting sqref="AX1:AX1048576">
    <cfRule type="colorScale" priority="2">
      <colorScale>
        <cfvo type="min"/>
        <cfvo type="percentile" val="50"/>
        <cfvo type="max"/>
        <color rgb="FFF8696B"/>
        <color rgb="FFFFEB84"/>
        <color rgb="FF63BE7B"/>
      </colorScale>
    </cfRule>
  </conditionalFormatting>
  <conditionalFormatting sqref="AL2:AL308">
    <cfRule type="dataBar" priority="1">
      <dataBar>
        <cfvo type="min"/>
        <cfvo type="max"/>
        <color rgb="FFFFB628"/>
      </dataBar>
      <extLst>
        <ext xmlns:x14="http://schemas.microsoft.com/office/spreadsheetml/2009/9/main" uri="{B025F937-C7B1-47D3-B67F-A62EFF666E3E}">
          <x14:id>{4BFACA68-656E-4CF4-9FD4-C51AF92A8B1A}</x14:id>
        </ext>
      </extLst>
    </cfRule>
  </conditionalFormatting>
  <hyperlinks>
    <hyperlink ref="AA2" r:id="rId1" display="https://www.google.com/url?q=https://agnesscott.edu/admission/financial-aid/agnes-scott-scholarships.html&amp;sa=D&amp;source=editors&amp;ust=1612735260954000&amp;usg=AFQjCNG5cRItDDdqm9rcXrmJCDE99W_QKw" xr:uid="{8D259402-D875-4471-B93A-39D9C3D79DFF}"/>
    <hyperlink ref="AA4" r:id="rId2" display="https://www.google.com/url?q=https://www.american.edu/financialaid/freshman-scholarships.cfm&amp;sa=D&amp;source=editors&amp;ust=1612735260958000&amp;usg=AFQjCNFtFg17FunrK7PmbLAFKddSqSHuIA" xr:uid="{2DC16C9C-5EE2-4C52-AF55-136FBFC88164}"/>
    <hyperlink ref="AA6" r:id="rId3" display="https://www.google.com/url?q=https://scholarships.asu.edu/scholarship-search?gpa%3DAll%26acad_level%3D19%26residency%3D58%26acad_load%3D53%26campus%3D14%26college%3DAll%26major%3D%26keys%3D%26order%3Dfield_s_need_based%26sort%3Dasc%26page%3D1&amp;sa=D&amp;source=editors&amp;ust=1612735260964000&amp;usg=AFQjCNHfPt76w5QN0uhNOh2UiLHKXyQ_4A" xr:uid="{8B4F4E78-2B10-4C10-87A7-96C8785C8FFC}"/>
    <hyperlink ref="AA9" r:id="rId4" display="https://www.google.com/url?q=http://www.babson.edu/admission/tuition-aid/undergraduate/financial-aid/international-students/Pages/default.aspx&amp;sa=D&amp;source=editors&amp;ust=1612735260973000&amp;usg=AFQjCNGbFZQu1NEVfnNEEGTXjmY4zK-G7A" xr:uid="{CE9E8F3E-1FAF-4C1B-AD7B-018E65C45536}"/>
    <hyperlink ref="AA14" r:id="rId5" display="https://www.google.com/url?q=https://www.arcadia.edu/admissions/financial-aid-scholarships/undergraduates/scholarships-grants&amp;sa=D&amp;source=editors&amp;ust=1612735260997000&amp;usg=AFQjCNEGlb24Bbm4dyK7ghFk5Wf_d9PHmA" xr:uid="{F3A9436C-65A0-45A1-BBED-CEE970D9B91D}"/>
    <hyperlink ref="AA15" r:id="rId6" display="https://www.google.com/url?q=https://www.beloit.edu/admission/afford/international/&amp;sa=D&amp;source=editors&amp;ust=1612735261000000&amp;usg=AFQjCNFL508zT_daMBmrcQVaCgyObSsfWg" xr:uid="{60063407-EEB0-42ED-BE09-CBD824DEAF12}"/>
    <hyperlink ref="AA16" r:id="rId7" display="https://www.google.com/url?q=https://www.bennington.edu/admissions-aid/financing-your-education/apply-financial-aid/financial-aid-international&amp;sa=D&amp;source=editors&amp;ust=1612735261003000&amp;usg=AFQjCNHblBv-3PdarMu_2dhjjDk58N731w" xr:uid="{A15A3156-CADC-48B5-B416-AAF3A648A2D5}"/>
    <hyperlink ref="AA17" r:id="rId8" display="https://www.google.com/url?q=https://www.bentley.edu/undergraduate/tuition-financial-aid/types-aid&amp;sa=D&amp;source=editors&amp;ust=1612735261006000&amp;usg=AFQjCNE4hkf-kD2AlYqA8q18C88oycr_FQ" xr:uid="{6ADCD673-173E-4A7C-815D-437F1D67009C}"/>
    <hyperlink ref="AA19" r:id="rId9" display="https://www.google.com/url?q=https://globaleducation.boisestate.edu/international/financial-information-and-scholarships/undergraduate-scholarships/&amp;sa=D&amp;source=editors&amp;ust=1612735261011000&amp;usg=AFQjCNFG086-dNaGMsoyvPrhGebKZPrybQ" xr:uid="{8E318402-A79D-49A3-9B21-86C6441CC2B1}"/>
    <hyperlink ref="AA21" r:id="rId10" display="https://www.google.com/url?q=http://www.bu.edu/admissions/apply/tuition-aid-scholarships/scholarships/trustee/&amp;sa=D&amp;source=editors&amp;ust=1612735261016000&amp;usg=AFQjCNEBQ_ymXxk69whY5Y14JDQiEDDXBw" xr:uid="{44F6B50E-007A-4B1C-A92D-4C7D2BD6D79D}"/>
    <hyperlink ref="AA23" r:id="rId11" display="https://www.google.com/url?q=https://financialaid.byu.edu/international-student-scholarships&amp;sa=D&amp;source=editors&amp;ust=1612735261021000&amp;usg=AFQjCNFK1PsmddZi2yEXnRudycZkJunIjQ" xr:uid="{FC60A50B-F7AC-43FB-AD7D-C6A6DB20BDDD}"/>
    <hyperlink ref="AA24" r:id="rId12" display="https://www.google.com/url?q=https://financialaid.byu.edu/international-student-scholarships&amp;sa=D&amp;source=editors&amp;ust=1612735261024000&amp;usg=AFQjCNFEVAOG9ycqKtBGdxODFw9wv23l1Q" xr:uid="{92BB8CF3-1E70-4106-8690-6599B8EE6228}"/>
    <hyperlink ref="AA27" r:id="rId13" display="https://www.google.com/url?q=https://www.bucknell.edu/PresidentialFellows&amp;sa=D&amp;source=editors&amp;ust=1612735261034000&amp;usg=AFQjCNG9Wl8OvPBf5ohRE0SbEu6g-6RKfw" xr:uid="{A8A7C8F2-6544-4ED0-AAB7-19A1F19D123B}"/>
    <hyperlink ref="AA30" r:id="rId14" display="https://www.google.com/url?q=https://admissions.calpoly.edu/applicants/international/budget.html&amp;sa=D&amp;source=editors&amp;ust=1612735261041000&amp;usg=AFQjCNFg_m-6gd4Jm0jla6ktpOx8yP5vdg" xr:uid="{64E5CE7B-AF58-4B87-B639-A604CA40022F}"/>
    <hyperlink ref="AA32" r:id="rId15" display="https://www.google.com/url?q=http://www.fullerton.edu/financialaid/general/scholarships.php&amp;sa=D&amp;source=editors&amp;ust=1612735261046000&amp;usg=AFQjCNGe2f5EqeSYknI2BnlUEqrT6vZIxQ" xr:uid="{C3A09089-3153-43B8-80C9-6654C9FAFD30}"/>
    <hyperlink ref="AA33" r:id="rId16" display="https://www.google.com/url?q=https://csulb.financialaidtv.com/&amp;sa=D&amp;source=editors&amp;ust=1612735261048000&amp;usg=AFQjCNGpv2ZsjRKQqXAxB8orJdx4TtImiQ" xr:uid="{9B30B129-821D-4C50-8F86-048FF3DAB0EB}"/>
    <hyperlink ref="AA34" r:id="rId17" display="https://www.google.com/url?q=http://www.calstatela.edu/financialaid/scholarships&amp;sa=D&amp;source=editors&amp;ust=1612735261051000&amp;usg=AFQjCNFRzGmSGSL5qgfirNQQemsnvwqOGA" xr:uid="{9CB98DB5-B027-463F-A86E-7E4770FAC35B}"/>
    <hyperlink ref="AA37" r:id="rId18" display="https://www.google.com/url?q=https://calvin.edu/offices-services/financial-aid/types/scholarships/academic-scholarships/&amp;sa=D&amp;source=editors&amp;ust=1612735261060000&amp;usg=AFQjCNEakFvkyoXzoj-4INNZmnsAtG4RNg" xr:uid="{E19275AA-09E6-4CDA-B2C0-83CEC9BF88C6}"/>
    <hyperlink ref="AA40" r:id="rId19" display="https://www.google.com/url?q=https://case.edu/admission/tuition-aid/scholarships&amp;sa=D&amp;source=editors&amp;ust=1612735261069000&amp;usg=AFQjCNGeF0Oz0RQ0qbNJhBjgWZvyMw-YtQ" xr:uid="{E1BB0A3E-EF56-4991-8F99-7AABE721B235}"/>
    <hyperlink ref="AA41" r:id="rId20" display="https://www.google.com/url?q=https://www.centre.edu/scholarships/&amp;sa=D&amp;source=editors&amp;ust=1612735261071000&amp;usg=AFQjCNG2_Sselh6qXAIsylYkRxmOYa5LFw" xr:uid="{B58BB98C-CEA8-418F-8B2F-4EFD8D77E1FC}"/>
    <hyperlink ref="AA42" r:id="rId21" display="https://www.google.com/url?q=https://www.chapman.edu/admission/undergraduate/international-students/index.aspx&amp;sa=D&amp;source=editors&amp;ust=1612735261074000&amp;usg=AFQjCNHsSithHqC1cWWI0HG8abJlprvGVQ" xr:uid="{12D8319D-D18C-4A97-83A0-D6A43720C6E5}"/>
    <hyperlink ref="AA43" r:id="rId22" display="https://www.google.com/url?q=https://www.cmc.edu/admission/scholarships&amp;sa=D&amp;source=editors&amp;ust=1612735261076000&amp;usg=AFQjCNHpqNikSSHSoNZCCvkUHU1nwBbrvQ" xr:uid="{A1E4A0C5-328E-4681-B8BE-E568BD4424B3}"/>
    <hyperlink ref="AA44" r:id="rId23" display="https://www.google.com/url?q=https://www.clarku.edu/offices/financial-aid/scholarships/&amp;sa=D&amp;source=editors&amp;ust=1612735261079000&amp;usg=AFQjCNEIJHoSF6wl9uqycfOkCKiCFGa42w" xr:uid="{574B7A71-B0AF-46F9-9FDA-D82131E81909}"/>
    <hyperlink ref="AA49" r:id="rId24" display="https://www.google.com/url?q=https://www.csbsju.edu/admission/finaid/scholarships/meritbased&amp;sa=D&amp;source=editors&amp;ust=1612735261092000&amp;usg=AFQjCNHx21G-S9Af9CSazB44aTHN86UWOg" xr:uid="{2F3B52D7-B5F3-42B0-BFB4-58A8D58F4A66}"/>
    <hyperlink ref="AA50" r:id="rId25" display="https://www.google.com/url?q=https://www.coa.edu/admissions/financial-aid/scholarships/&amp;sa=D&amp;source=editors&amp;ust=1612735261095000&amp;usg=AFQjCNF3rH0NaUOTeKkuocr4_AQKbFwSWg" xr:uid="{4BC6B379-9704-4DDB-840A-5EDEF8A14777}"/>
    <hyperlink ref="AA51" r:id="rId26" display="https://www.google.com/url?q=https://www.holycross.edu/how-aid-works/scholarships-grants&amp;sa=D&amp;source=editors&amp;ust=1612735261099000&amp;usg=AFQjCNF-DkSvYudIlNb02enrOF4-wmtwjQ" xr:uid="{34EE8755-BD50-453D-B9C1-5C73AF3394CA}"/>
    <hyperlink ref="AA53" r:id="rId27" display="https://www.google.com/url?q=https://www.coloradocollege.edu/admission/financialaid/&amp;sa=D&amp;source=editors&amp;ust=1612735261104000&amp;usg=AFQjCNES3dI1EKy7FY_agVm8Kt7T0i2rrA" xr:uid="{01BBA503-0A65-4FD5-AB76-4EC542F25714}"/>
    <hyperlink ref="AA55" r:id="rId28" display="https://www.google.com/url?q=https://financialaid.colostate.edu/scholarships-for-entering-non-resident-freshman/&amp;sa=D&amp;source=editors&amp;ust=1612735261110000&amp;usg=AFQjCNEFfF_8fOi9l4xw-ychYuNqYR_Eyw" xr:uid="{18F0EBEE-5673-43F5-B913-43A4A7E0B62C}"/>
    <hyperlink ref="AA58" r:id="rId29" display="https://www.google.com/url?q=https://cooper.edu/admissions/financial-aid&amp;sa=D&amp;source=editors&amp;ust=1612735261119000&amp;usg=AFQjCNEWO3sYnDfaKXIZ9NV8N0oCDZ78TQ" xr:uid="{277AECFC-81E2-4E89-9FA1-38FCB46BAD98}"/>
    <hyperlink ref="AA60" r:id="rId30" display="https://www.google.com/url?q=https://www.creighton.edu/financialaid/typesofaid/creightonscholarships/&amp;sa=D&amp;source=editors&amp;ust=1612735261125000&amp;usg=AFQjCNGw0HyYOf9_lYtfkb2-szMPwE8odA" xr:uid="{38283243-336F-4CFF-8843-2F71CE2A0B0E}"/>
    <hyperlink ref="AA61" r:id="rId31" display="https://www.google.com/url?q=https://www.baruch.cuny.edu/undergrad/financialAid.html&amp;sa=D&amp;source=editors&amp;ust=1612735261128000&amp;usg=AFQjCNGn3qGlvpJgqHn8V_mlPk90HnFceA" xr:uid="{D7A9C29D-9185-4393-B4F9-0866F3CA1854}"/>
    <hyperlink ref="AA62" r:id="rId32" display="https://www.google.com/url?q=http://www.brooklyn.cuny.edu/web/about/offices/financial.php&amp;sa=D&amp;source=editors&amp;ust=1612735261131000&amp;usg=AFQjCNErxtM2Jg7rK7BjlDu4CedepYvXRg" xr:uid="{6B80A136-D487-44DD-A4BF-8E55541CFDDA}"/>
    <hyperlink ref="AA63" r:id="rId33" display="https://www.google.com/url?q=https://www.ccny.cuny.edu/financialaid&amp;sa=D&amp;source=editors&amp;ust=1612735261134000&amp;usg=AFQjCNHzelEJBlSxZH5g6OXlla43ABRf2A" xr:uid="{F9018D8C-EC1E-44F6-BD33-67C21235D6BE}"/>
    <hyperlink ref="AA64" r:id="rId34" display="https://www.google.com/url?q=http://www.lehman.edu/financial-aid/programs.php&amp;sa=D&amp;source=editors&amp;ust=1612735261138000&amp;usg=AFQjCNFMzfmzF2vkgvc14-_t1DBRu02R1w" xr:uid="{320D5C08-B68F-4358-8439-DC6AE3CEC0E6}"/>
    <hyperlink ref="AA66" r:id="rId35" display="https://www.google.com/url?q=https://www.davidson.edu/admission-and-financial-aid/financial-aid&amp;sa=D&amp;source=editors&amp;ust=1612735261144000&amp;usg=AFQjCNF8x97ujifaEqTVlLG0yk9hr4cy_g" xr:uid="{1E79BB98-13C7-4AE4-93D5-380DDFB21C45}"/>
    <hyperlink ref="AA67" r:id="rId36" display="https://www.google.com/url?q=https://denison.edu/campus/admission&amp;sa=D&amp;source=editors&amp;ust=1612735261146000&amp;usg=AFQjCNG4BmooTjUfqcavWdwCy5kMDZB1cQ" xr:uid="{F5EE9555-7944-475A-8F0F-A2A03946B2E3}"/>
    <hyperlink ref="AA68" r:id="rId37" display="https://www.google.com/url?q=https://www.depauw.edu/offices/financialaid/types/scholarships-grants/&amp;sa=D&amp;source=editors&amp;ust=1612735261148000&amp;usg=AFQjCNFGLRDSMXteh-TqY67Q6UXNbcX4aA" xr:uid="{999537CE-766F-49B8-AAD0-3F9BFA197FF5}"/>
    <hyperlink ref="AA70" r:id="rId38" display="https://www.google.com/url?q=https://www.dickinson.edu/info/20259/grants_and_scholarships&amp;sa=D&amp;source=editors&amp;ust=1612735261152000&amp;usg=AFQjCNFBcCzZ2U1FIBojpE5GMvNGovYA5Q" xr:uid="{2CD0408F-84D0-455B-B55B-F519A1D0F39E}"/>
    <hyperlink ref="AA71" r:id="rId39" display="https://www.google.com/url?q=https://www.drake.edu/finaid/scholarships/&amp;sa=D&amp;source=editors&amp;ust=1612735261155000&amp;usg=AFQjCNHOfRLmtFmR2QQymCDXG9XYJFzpfg" xr:uid="{03BA01A2-B01E-4390-90A3-1D81A1C80E68}"/>
    <hyperlink ref="AA72" r:id="rId40" display="https://www.google.com/url?q=https://financialaid.duke.edu/undergraduate-applicants/other-sources-aid%23merit&amp;sa=D&amp;source=editors&amp;ust=1612735261157000&amp;usg=AFQjCNG1m1ognYTuxS6gQoMIMS2Qnh-xlA" xr:uid="{B5712E22-F22A-4064-87FA-37AE00FDDC9F}"/>
    <hyperlink ref="AA73" r:id="rId41" display="https://www.google.com/url?q=http://earlham.edu/admissions/international-admissions/&amp;sa=D&amp;source=editors&amp;ust=1612735261160000&amp;usg=AFQjCNE-41T92t0cC_VJnBqyU504UTm75g" xr:uid="{BC609D23-72F5-4356-AF91-9C949BCDBBDF}"/>
    <hyperlink ref="AA74" r:id="rId42" display="https://www.google.com/url?q=https://www.emich.edu/admissions/international/costs-scholarships/index.php&amp;sa=D&amp;source=editors&amp;ust=1612735261162000&amp;usg=AFQjCNEk42ugpFVtIsm-kOqsEGXxmo5IZg" xr:uid="{3996BD8E-E7D1-4AAB-A476-287DEB4D7D6E}"/>
    <hyperlink ref="AA76" r:id="rId43" display="https://www.google.com/url?q=https://www.eckerd.edu/admissions/financial-aid/types/&amp;sa=D&amp;source=editors&amp;ust=1612735261168000&amp;usg=AFQjCNFSg00jO7ViGXJkpc8kfLs4ldjUrw" xr:uid="{B6F77F30-8F4E-41E5-8ED0-E2EF18B3A2E5}"/>
    <hyperlink ref="AA78" r:id="rId44" display="https://www.google.com/url?q=https://daytonabeach.erau.edu/financial-aid/scholarships&amp;sa=D&amp;source=editors&amp;ust=1612735261174000&amp;usg=AFQjCNEAFb5xll56sGwkEBefFWImXMcukA" xr:uid="{5CDBCB3C-BA77-4FAE-B1CC-C794255CAB83}"/>
    <hyperlink ref="AA79" r:id="rId45" display="https://www.google.com/url?q=http://www.emory.edu/home/admission/financial-aid/index.html&amp;sa=D&amp;source=editors&amp;ust=1612735261176000&amp;usg=AFQjCNGrQYjc9gS_74ZbfjLdKyUqnemuuQ" xr:uid="{58280BB7-C037-43A6-BACB-DD7AEB0729A8}"/>
    <hyperlink ref="AA80" r:id="rId46" display="https://www.google.com/url?q=https://www.fairfield.edu/undergraduate/financial-aid-and-tuition/scholarships-and-grants/&amp;sa=D&amp;source=editors&amp;ust=1612735261179000&amp;usg=AFQjCNEZeWmKxWncxm9Px_xM-VKZ-HeVOA" xr:uid="{569455B6-514A-4AC4-8AA0-94A73C0ACC92}"/>
    <hyperlink ref="AA81" r:id="rId47" display="https://www.google.com/url?q=https://onestop.fiu.edu/financial-aid/scholarship-information/index.html&amp;sa=D&amp;source=editors&amp;ust=1612735261182000&amp;usg=AFQjCNHR47darSIe1LCm0xMK_X3v_t_uNA" xr:uid="{DA70588D-FC6B-4A0E-BEAA-67C127FF5870}"/>
    <hyperlink ref="AA86" r:id="rId48" display="https://www.google.com/url?q=http://www.olin.edu/admission/costs-financial-aid/&amp;sa=D&amp;source=editors&amp;ust=1612735261198000&amp;usg=AFQjCNGotm9GkmfnMVjKrnzxnqvJ20Ou_A" xr:uid="{F92C8708-5529-4CC4-848B-C062FBC33AEE}"/>
    <hyperlink ref="AA89" r:id="rId49" display="https://www.google.com/url?q=https://undergraduate.admissions.gwu.edu/scholarships&amp;sa=D&amp;source=editors&amp;ust=1612735261207000&amp;usg=AFQjCNFnNhR4ZRYNEGQHQ2TvN6qAyA_fOA" xr:uid="{D5D9B6C4-C01B-4231-BEC2-36330BD9981E}"/>
    <hyperlink ref="AA91" r:id="rId50" display="https://www.google.com/url?q=http://osfa.gatech.edu/scholarships?field_residency_value%255B%255D%3Dunrestricted&amp;sa=D&amp;source=editors&amp;ust=1612735261213000&amp;usg=AFQjCNGSQy739rX42Y5IC4jZE0ShdDhqOw" xr:uid="{3D21BEB8-6B12-4B17-B63F-09A3F31DD17A}"/>
    <hyperlink ref="AA92" r:id="rId51" display="https://www.google.com/url?q=https://admissions.gsu.edu/bachelors-degree/tuition/financial-aid/%23top-academic-scholarships&amp;sa=D&amp;source=editors&amp;ust=1612735261216000&amp;usg=AFQjCNENQNLJH8neBC4XidDithnZT2eaXg" xr:uid="{80BE314C-A95C-49C8-A47B-29DD9A71E42A}"/>
    <hyperlink ref="AA93" r:id="rId52" display="https://www.google.com/url?q=https://www.gettysburg.edu/admissions-aid/financial-aid-options/scholarships&amp;sa=D&amp;source=editors&amp;ust=1612735261218000&amp;usg=AFQjCNFSwabhfWtpOR0A62bFTYTrg-sKpw" xr:uid="{7354EC30-24E7-4C96-ACEB-8DA2A9E179B1}"/>
    <hyperlink ref="AA95" r:id="rId53" display="https://www.google.com/url?q=https://www.grinnell.edu/admission/financial-aid/understanding-your-award&amp;sa=D&amp;source=editors&amp;ust=1612735261224000&amp;usg=AFQjCNHnOpg07hLT32nGcLOlyrp4tn1j5g" xr:uid="{E3FEB689-562E-4642-B2BD-C8A217376ECF}"/>
    <hyperlink ref="AA101" r:id="rId54" display="https://www.google.com/url?q=https://www.hendrix.edu/financialaid/scholarships/&amp;sa=D&amp;source=editors&amp;ust=1612735261240000&amp;usg=AFQjCNGozEZgc2HPFQb-l_IorWxK-p5Rlg" xr:uid="{3E73E5B0-B498-4A9F-813F-8F1A0075D64D}"/>
    <hyperlink ref="AA102" r:id="rId55" display="https://www.google.com/url?q=https://www.hws.edu/admissions/merit_based.aspx&amp;sa=D&amp;source=editors&amp;ust=1612735261243000&amp;usg=AFQjCNFXHGlHdUBnLNIauQHgr4wA_-GtSA" xr:uid="{29787DF7-85A1-489D-AB6F-2258F9F26B50}"/>
    <hyperlink ref="AA103" r:id="rId56" display="https://www.google.com/url?q=https://www.hofstra.edu/admission/adm_firstyear_scholarship.html&amp;sa=D&amp;source=editors&amp;ust=1612735261246000&amp;usg=AFQjCNEB-fm_htHDBF-_-v6BQ2sQtDtFKg" xr:uid="{4C8A0154-5FAD-4E81-BF39-E9CD3B78FB89}"/>
    <hyperlink ref="AA104" r:id="rId57" display="https://www.google.com/url?q=https://admissions.iit.edu/undergraduate/finances/international-student-finances-and-scholarships&amp;sa=D&amp;source=editors&amp;ust=1612735261251000&amp;usg=AFQjCNGxMBrsKIYrHdU9UGI819NyL40Wrg" xr:uid="{C7C4B5D1-2B39-45CD-B162-55A8596C2754}"/>
    <hyperlink ref="AA105" r:id="rId58" display="https://www.google.com/url?q=https://studentcentral.iupui.edu/funding/scholarships/iupui-scholarships.html?tuition_status%3Dinternational%26tuition_residency%3DoutOfState&amp;sa=D&amp;source=editors&amp;ust=1612735261254000&amp;usg=AFQjCNHC3zGPsf1Z94K33xbjjcvOgUodSg" xr:uid="{FFB0DC56-8F31-4533-B213-19A56CFB2FA8}"/>
    <hyperlink ref="AA107" r:id="rId59" display="https://www.google.com/url?q=https://www.financialaid.iastate.edu/scholarships/&amp;sa=D&amp;source=editors&amp;ust=1612735261259000&amp;usg=AFQjCNGum2d35P1AopawBFB14SSHvGPrAA" xr:uid="{FB107399-F96E-4171-87F9-1E459976DD65}"/>
    <hyperlink ref="AA109" r:id="rId60" display="https://www.google.com/url?q=https://www.jmu.edu/financialaid/learn/glossary.shtml%23Set-2-A-centennialscholarship&amp;sa=D&amp;source=editors&amp;ust=1612735261264000&amp;usg=AFQjCNH3R9W9zfGWV3f8r2hvVqLrGwUNKA" xr:uid="{83451FDE-FE82-49A7-B856-A35E54FBB402}"/>
    <hyperlink ref="AA110" r:id="rId61" display="https://www.google.com/url?q=https://finaid.jhu.edu/undergraduate-aid/types-of-aid/&amp;sa=D&amp;source=editors&amp;ust=1612735261267000&amp;usg=AFQjCNGNKFrRfn1tHPo8LOYgoRRa563FZQ" xr:uid="{0945870C-80A8-4A68-8FF1-5361FABEE562}"/>
    <hyperlink ref="AA111" r:id="rId62" display="https://www.google.com/url?q=https://www.kzoo.edu/admission/finaid/&amp;sa=D&amp;source=editors&amp;ust=1612735261269000&amp;usg=AFQjCNHdEuYi7vwkb_fWuqL9bBk65DpaXA" xr:uid="{8801CD68-6CB4-41AD-9675-69F0B642ED24}"/>
    <hyperlink ref="AA113" r:id="rId63" display="https://www.google.com/url?q=http://scholarships.kennesaw.edu&amp;sa=D&amp;source=editors&amp;ust=1612735261276000&amp;usg=AFQjCNEUnmf_di73Dcb8c06j6EWkJbS8JA" xr:uid="{454E27E4-EA43-46AF-BA4F-A5948A7F21A4}"/>
    <hyperlink ref="AA114" r:id="rId64" display="https://www.google.com/url?q=https://www.kenyon.edu/admissions-aid/financial-aid/types-of-aid/scholarships-and-grants/academic-scholarships/&amp;sa=D&amp;source=editors&amp;ust=1612735261279000&amp;usg=AFQjCNHUOaYPqffDrc2pnLIsTM1GyoO3WQ" xr:uid="{F690FF72-023C-4E4F-9733-0CC44F9BA1C7}"/>
    <hyperlink ref="AA115" r:id="rId65" display="https://www.google.com/url?q=https://www.kettering.edu/undergraduate-admissions/financial-aid/scholarships&amp;sa=D&amp;source=editors&amp;ust=1612735261283000&amp;usg=AFQjCNHt59nDAkQOHRoLMi3XWarvOhorqA" xr:uid="{E38977B7-D1B6-4B85-AF37-D8E133551B0E}"/>
    <hyperlink ref="AA116" r:id="rId66" display="https://www.google.com/url?q=https://www.knox.edu/admission/scholarships&amp;sa=D&amp;source=editors&amp;ust=1612735261286000&amp;usg=AFQjCNHWEf0W_nZ1vox54zQn3653aTFlNg" xr:uid="{EE14588E-3E8A-4386-916C-34A0D2F7D0C1}"/>
    <hyperlink ref="AA117" r:id="rId67" display="https://www.google.com/url?q=https://admissions.lafayette.edu/scholarships/&amp;sa=D&amp;source=editors&amp;ust=1612735261289000&amp;usg=AFQjCNGuYkZms3DrAYbu993TcfEqRvogVg" xr:uid="{1576FC0D-41BE-4DE1-8954-B0144A6F0862}"/>
    <hyperlink ref="AA118" r:id="rId68" display="https://www.google.com/url?q=https://www.lawrence.edu/admissions/afford/scholarships/international_scholarships&amp;sa=D&amp;source=editors&amp;ust=1612735261292000&amp;usg=AFQjCNFaYhZgH5gjovD50ZwvXCmRkQOfrw" xr:uid="{5431FD87-020D-4FB5-BA06-F731A7176C36}"/>
    <hyperlink ref="AA120" r:id="rId69" display="https://www.google.com/url?q=https://www.lclark.edu/offices/financial_aid/merit_scholarships/&amp;sa=D&amp;source=editors&amp;ust=1612735261298000&amp;usg=AFQjCNG9KIQlbFHvyIDUg1RwBwcGIKvDWA" xr:uid="{4FE6A25F-CF50-47BD-B3B5-CA547CB6C294}"/>
    <hyperlink ref="AA121" r:id="rId70" display="https://www.google.com/url?q=https://www.lindenwood.edu/admissions/student-financial-services/scholarships-grants/&amp;sa=D&amp;source=editors&amp;ust=1612735261301000&amp;usg=AFQjCNGq48eOWgySoskYEdXZL_7a13oIWA" xr:uid="{D97A8025-12BC-49F0-B369-5DB65D684C02}"/>
    <hyperlink ref="AA123" r:id="rId71" display="https://www.google.com/url?q=https://www.liu.edu/brooklyn/~/~/link.aspx?_id%3D2A1B2CEB788A4F1FBB439364E2B1C35E%26_z%3Dz&amp;sa=D&amp;source=editors&amp;ust=1612735261306000&amp;usg=AFQjCNFo0AO5P1AjHwAkzoUykhcEeXAdxA" xr:uid="{DEC8474F-E57A-4F9E-93A8-86EDEB6ADA10}"/>
    <hyperlink ref="AA125" r:id="rId72" display="https://www.google.com/url?q=https://financialaid.lmu.edu/prospectivestudents/scholarships/&amp;sa=D&amp;source=editors&amp;ust=1612735261311000&amp;usg=AFQjCNF5UM0mAQfj6qiar-WNuycD6yz6Lw" xr:uid="{BA84A754-232A-4186-9DEA-FB62E35D5A47}"/>
    <hyperlink ref="AA127" r:id="rId73" display="https://www.google.com/url?q=https://www.luther.edu/admissions/financial-aid/scholarships/&amp;sa=D&amp;source=editors&amp;ust=1612735261315000&amp;usg=AFQjCNGYtbj9sgxZEZD0nJdcEMMev3cv0w" xr:uid="{9F12B032-C861-4756-B49A-B2A16CB76395}"/>
    <hyperlink ref="AA128" r:id="rId74" display="https://www.google.com/url?q=https://www.macalester.edu/financialaid/about/merit-2/&amp;sa=D&amp;source=editors&amp;ust=1612735261318000&amp;usg=AFQjCNGWLZ6AYsRkLZ840ATKZNb3pUfo9g" xr:uid="{B24D3C9C-834A-4DAD-90FD-3F1C56CE6C0B}"/>
    <hyperlink ref="AA129" r:id="rId75" display="https://www.google.com/url?q=https://www.marist.edu/academic-resources/scholarships-fellowships/undergraduate-scholarships&amp;sa=D&amp;source=editors&amp;ust=1612735261320000&amp;usg=AFQjCNGT0vMPHW2Ohr6hLXijgHiIUnYguQ" xr:uid="{B3AEF586-E19F-4C49-A6A7-8B78A2ABAF06}"/>
    <hyperlink ref="AA132" r:id="rId76" display="https://www.google.com/url?q=https://admissions.msu.edu/cost-aid/merit-based-aid/freshman/international.aspx&amp;sa=D&amp;source=editors&amp;ust=1612735261329000&amp;usg=AFQjCNESTYLJ65VsnaXbep7TvWWMqWy8_w" xr:uid="{642E5CFA-E038-49C6-B2C5-DA0337DE5186}"/>
    <hyperlink ref="AA134" r:id="rId77" display="https://www.google.com/url?q=https://www.mtu.edu/admissions/tuition/scholarships/&amp;sa=D&amp;source=editors&amp;ust=1612735261334000&amp;usg=AFQjCNGu_KfMywxZSODRsxaYj1OPZXYN_g" xr:uid="{CBB7353D-D024-4987-971A-D8892C5DBF2A}"/>
    <hyperlink ref="AA136" r:id="rId78" display="https://www.google.com/url?q=https://www.sfa.msstate.edu/types-of-aid/&amp;sa=D&amp;source=editors&amp;ust=1612735261340000&amp;usg=AFQjCNHlgzY7wDo7XQbojNE8qSLGI_69lA" xr:uid="{96D17EAB-27E8-4B73-9E27-5A33DF83B8DC}"/>
    <hyperlink ref="AA138" r:id="rId79" display="https://www.google.com/url?q=https://www.montclair.edu/red-hawk-central/paying-for-college/scholarships/&amp;sa=D&amp;source=editors&amp;ust=1612735261423000&amp;usg=AFQjCNGkoSxiHznsMd7Rpn0th3z1AzFKmw" xr:uid="{E33A4D0B-AB3C-4386-B0D5-3E45432A9ED2}"/>
    <hyperlink ref="AA139" r:id="rId80" display="https://www.google.com/url?q=https://www.morehouse.edu/financialaid/links/guide.html&amp;sa=D&amp;source=editors&amp;ust=1612735261426000&amp;usg=AFQjCNE8EZX9uX9bXBAZ3wwILkwScMpWGA" xr:uid="{87FF5241-6475-4766-B9DE-98E9853A754E}"/>
    <hyperlink ref="AA140" r:id="rId81" display="https://www.google.com/url?q=https://www.mtholyoke.edu/admission/merit&amp;sa=D&amp;source=editors&amp;ust=1612735261429000&amp;usg=AFQjCNEiBnQ4viKnCMX-GirU_3LPgVFfrw" xr:uid="{B7105556-97B6-4FFC-ABCC-EDA6D8F00EA6}"/>
    <hyperlink ref="AA141" r:id="rId82" display="https://www.google.com/url?q=https://www.muhlenberg.edu/admissions/costsandopportunities/&amp;sa=D&amp;source=editors&amp;ust=1612735261432000&amp;usg=AFQjCNGQeKHjUxMbotbSi2xtKv6X8YLQWw" xr:uid="{527F1BCC-CE9C-46DA-95D3-443852558762}"/>
    <hyperlink ref="AA142" r:id="rId83" display="https://www.google.com/url?q=https://www.njit.edu/admissions/types-financial-aid&amp;sa=D&amp;source=editors&amp;ust=1612735261435000&amp;usg=AFQjCNFlht2JWID06EH782_QFuhUn_YIIQ" xr:uid="{727E1871-EB9D-4756-B33A-27AE93765E71}"/>
    <hyperlink ref="AA143" r:id="rId84" display="https://www.google.com/url?q=https://www.nyit.edu/admissions/scholarships_grants/?utm_source%3Dnyitsearch%26utm_medium%3Dlink%26utm_campaign%3Dkeymatch%26utm_term%3Dmerit%2520based%2520scholarship&amp;sa=D&amp;source=editors&amp;ust=1612735261438000&amp;usg=AFQjCNHd8pieQUb-Y9aAxVHtxlezIF10vQ" xr:uid="{C1B2425F-F65F-4625-B7D8-13797E93C0AF}"/>
    <hyperlink ref="AA144" r:id="rId85" display="https://www.google.com/url?q=https://studentfinance.northeastern.edu/applying-for-aid/undergraduate/types-of-aid/scholarships/&amp;sa=D&amp;source=editors&amp;ust=1612735261441000&amp;usg=AFQjCNEzuiZtOj7EkkJbAl6RILn8Wkc5iA" xr:uid="{FE9569AF-93CC-426A-9B02-85AF7BE41595}"/>
    <hyperlink ref="AA149" r:id="rId86" display="https://www.google.com/url?q=https://www.oxy.edu/financial-aid/financial-aid-awards/grants-and-scholarships/oxy-grants-and-scholarships&amp;sa=D&amp;source=editors&amp;ust=1612735261457000&amp;usg=AFQjCNFh34gBf_eqFkNYWph-EHyRySTCCQ" xr:uid="{5102B94B-01DE-4532-94C5-C45754A8E785}"/>
    <hyperlink ref="AA151" r:id="rId87" display="https://www.google.com/url?q=https://admissions.oregonstate.edu/international/prices-scholarships/scholarships-international-students/undergraduate-scholarships&amp;sa=D&amp;source=editors&amp;ust=1612735261463000&amp;usg=AFQjCNF0UpIL_ppHlYzCUbt8HkvJ3M32IA" xr:uid="{3E3D91F4-9515-41D8-8CD3-04280C8F5657}"/>
    <hyperlink ref="AA152" r:id="rId88" display="https://www.google.com/url?q=https://www.pace.edu/financial-aid/types-financial-aid/scholarships-grants%23pace1&amp;sa=D&amp;source=editors&amp;ust=1612735261465000&amp;usg=AFQjCNEkobuU33awVitqWESl0N8-ttLUCw" xr:uid="{57980DD3-A124-4A31-A18F-FEE8EC4001CA}"/>
    <hyperlink ref="AA155" r:id="rId89" display="https://www.google.com/url?q=https://www.pitzer.edu/financial-aid/apply/international-applicants/&amp;sa=D&amp;source=editors&amp;ust=1612735261475000&amp;usg=AFQjCNHjeJ6VHFr2VZhXU8rJmNNI2wraSA" xr:uid="{19A623F3-B497-41CB-B83A-1AE8651E5B82}"/>
    <hyperlink ref="AA158" r:id="rId90" display="https://www.google.com/url?q=https://financial-aid.providence.edu/institutional-merit-based/&amp;sa=D&amp;source=editors&amp;ust=1612735261482000&amp;usg=AFQjCNECPCmY1P3gNPDoFuHqEltKdxVqFw" xr:uid="{1A8FAAE5-C61B-47AB-B6D7-86B1660F653D}"/>
    <hyperlink ref="AA160" r:id="rId91" display="https://www.google.com/url?q=https://www.qu.edu/admissions/undergraduate/tuition-financial-aid/scholarships.html&amp;sa=D&amp;source=editors&amp;ust=1612735261486000&amp;usg=AFQjCNFg4rULkiO3YPyqVo8QweRkKtT1Dg" xr:uid="{6F889B06-60B2-40C4-A531-5447EEA3B90A}"/>
    <hyperlink ref="AA163" r:id="rId92" display="https://www.google.com/url?q=https://www.rhodes.edu/admission-aid/cost-and-affordability/scholarships-and-fellowships&amp;sa=D&amp;source=editors&amp;ust=1612735261495000&amp;usg=AFQjCNHXaYABrzcz6Owo5-Syy6_PbJ4jcQ" xr:uid="{5F97A9A6-A59D-4B4E-97EB-C9EDCB1832FC}"/>
    <hyperlink ref="AA165" r:id="rId93" display="https://www.google.com/url?q=https://www.rit.edu/admissions/aid/merit-based-scholarships%23freshman-merit-based&amp;sa=D&amp;source=editors&amp;ust=1612735261501000&amp;usg=AFQjCNGKh2351saVqPNcFujlOiUr1OJ0Gw" xr:uid="{F837C657-6709-409B-933F-2B8AFD9965B4}"/>
    <hyperlink ref="AA166" r:id="rId94" display="https://www.google.com/url?q=https://www.rockhurst.edu/admissions/international&amp;sa=D&amp;source=editors&amp;ust=1612735261504000&amp;usg=AFQjCNH9Qcp7Ouzt09C_R_CqnyfpABJMvQ" xr:uid="{3718DD7E-F65C-4D5A-AA3C-66AFBCB629F5}"/>
    <hyperlink ref="AA167" r:id="rId95" display="https://www.google.com/url?q=https://www.rollins.edu/financial-aid/as-cps-financial-aid/scholarships/&amp;sa=D&amp;source=editors&amp;ust=1612735261508000&amp;usg=AFQjCNGzsxsBuQpZ9N4T6hOZtaRRw7yKnQ" xr:uid="{41CC8B30-220A-4F8F-8430-22D9635165AD}"/>
    <hyperlink ref="AA170" r:id="rId96" display="https://www.google.com/url?q=https://newbrunswick.rutgers.edu/admissions/financial-aid&amp;sa=D&amp;source=editors&amp;ust=1612735261517000&amp;usg=AFQjCNGLkasM8-eDHRKLzP0btLVa6vbnoA" xr:uid="{B2637377-284D-4A7C-99EC-D26E3B7002E9}"/>
    <hyperlink ref="AA171" r:id="rId97" display="https://www.google.com/url?q=https://www.anselm.edu/financial-aid-new-students&amp;sa=D&amp;source=editors&amp;ust=1612735261519000&amp;usg=AFQjCNGW8-IKb-w4xM9yyvgnNmEO-3nOhQ" xr:uid="{9F7890C2-C8B2-43E0-8E99-1C37A8378A76}"/>
    <hyperlink ref="AA172" r:id="rId98" display="https://www.google.com/url?q=https://www.sju.edu/scholarships&amp;sa=D&amp;source=editors&amp;ust=1612735261522000&amp;usg=AFQjCNF3wSeiVUgLHyMYlmZvSfGI3dbq-Q" xr:uid="{A27818AF-5703-48B7-9F84-44E95E4D5895}"/>
    <hyperlink ref="AA173" r:id="rId99" display="https://www.google.com/url?q=http://www.slu.edu/financial-aid/types-of-aid/scholarships.php&amp;sa=D&amp;source=editors&amp;ust=1612735261526000&amp;usg=AFQjCNExhWXgXNNYG1IAyFqt1XkDwQUmGw" xr:uid="{A2C08617-967A-4EB7-9FC8-40D750CD2C91}"/>
    <hyperlink ref="AA174" r:id="rId100" display="https://www.google.com/url?q=https://go.sdsu.edu/student_affairs/financialaid/sdsuscholarships.aspx&amp;sa=D&amp;source=editors&amp;ust=1612735261529000&amp;usg=AFQjCNFne2QVuxnVk2eH0T2xS4T391UuNg" xr:uid="{02DEAFDA-A9B4-4C3A-B687-A0FBEB15C3BC}"/>
    <hyperlink ref="AA176" r:id="rId101" display="https://www.google.com/url?q=http://www.sjsu.edu/faso/Types_AID/&amp;sa=D&amp;source=editors&amp;ust=1612735261535000&amp;usg=AFQjCNEfBTRDOPKsdPlK8Qn1pqivpL0MPw" xr:uid="{42164144-A6DB-450F-9A19-71B2BF1CD93F}"/>
    <hyperlink ref="AA177" r:id="rId102" display="https://www.google.com/url?q=https://www.scu.edu/financialaid/types-of-aid/scholarships-and-grants/&amp;sa=D&amp;source=editors&amp;ust=1612735261538000&amp;usg=AFQjCNF_6-hsfJW9tHZ6qlqw96Yaxz1p2w" xr:uid="{12EC8EBF-8B91-4638-934A-0D94A695C26C}"/>
    <hyperlink ref="AA178" r:id="rId103" display="https://www.google.com/url?q=https://www.sarahlawrence.edu/financial-aid/undergraduate/international-applicants.html&amp;sa=D&amp;source=editors&amp;ust=1612735261541000&amp;usg=AFQjCNGxHN2dz6OjJUPEx0LFEJHAqsCceA" xr:uid="{5E63D13B-6E11-46D3-A326-9F52B4D6E31E}"/>
    <hyperlink ref="AA180" r:id="rId104" display="https://www.google.com/url?q=https://www.seattleu.edu/undergraduate-admissions/finances/scholarships/freshmen/&amp;sa=D&amp;source=editors&amp;ust=1612735261548000&amp;usg=AFQjCNF37-i-ucVUIjn3zt8nyO2RA4sDag" xr:uid="{D2DD26CB-EDFC-4AA3-9BAE-555652058DAD}"/>
    <hyperlink ref="AA182" r:id="rId105" display="https://www.google.com/url?q=https://www.smith.edu/admission-aid/financial-aid/first-year/merit&amp;sa=D&amp;source=editors&amp;ust=1612735261554000&amp;usg=AFQjCNERLX6gzG8whpsAln4VPvkRsoD2dg" xr:uid="{DC247982-1BF8-47B5-BC0A-5347C89CEDAF}"/>
    <hyperlink ref="AA183" r:id="rId106" display="https://www.google.com/url?q=http://www.soka.edu/admission_aid/Financial_Aid/default.aspx&amp;sa=D&amp;source=editors&amp;ust=1612735261557000&amp;usg=AFQjCNGal_AHEDm-B9cosGVGH1SiOwxK9w" xr:uid="{5F8DF1B2-5588-4225-B38B-CD944473FBC0}"/>
    <hyperlink ref="AA184" r:id="rId107" display="https://www.google.com/url?q=https://scholarships.siu.edu/types/freshmen/&amp;sa=D&amp;source=editors&amp;ust=1612735261560000&amp;usg=AFQjCNEVwXMvJrXxD-d-n5yaXVMa1fj1Mg" xr:uid="{427FD562-CC13-4197-B6E5-422463032EBE}"/>
    <hyperlink ref="AA186" r:id="rId108" display="https://www.google.com/url?q=https://www.southwestern.edu/scholarships-financial-aid/scholarships/?%3D5336&amp;sa=D&amp;source=editors&amp;ust=1612735261567000&amp;usg=AFQjCNH18UyZGjgqo38XXx-fY-UJ-ZHBxA" xr:uid="{B9A61C9B-2D20-400E-952D-E42D20E76D50}"/>
    <hyperlink ref="AA187" r:id="rId109" display="https://www.google.com/url?q=https://www.stjohns.edu/admission/scholarships&amp;sa=D&amp;source=editors&amp;ust=1612735261570000&amp;usg=AFQjCNExHPQrf-cZbU-mp9p7W9WUCPWorg" xr:uid="{B0D3663A-8677-4274-8E08-8F520F5F31A2}"/>
    <hyperlink ref="AA188" r:id="rId110" display="https://www.google.com/url?q=https://www.stlawu.edu/admissions/merit-scholarships&amp;sa=D&amp;source=editors&amp;ust=1612735261573000&amp;usg=AFQjCNGiuKEk_ixhhTUTthswp5qewqmoyQ" xr:uid="{64444A60-85F3-484B-898D-3EDFE8208653}"/>
    <hyperlink ref="AA189" r:id="rId111" display="https://www.google.com/url?q=https://www.sjc.edu/admissions-and-aid/financial-aid/resources/aid-types/scholarships&amp;sa=D&amp;source=editors&amp;ust=1612735261576000&amp;usg=AFQjCNHhePtYbqdtfoYsSdz13rNPA_m6MA" xr:uid="{3E6FC49B-B1CA-48D1-A47B-E93FF009B162}"/>
    <hyperlink ref="AA190" r:id="rId112" display="https://www.google.com/url?q=https://www.sjc.edu/admissions-and-aid/financial-aid/resources/aid-types/scholarships&amp;sa=D&amp;source=editors&amp;ust=1612735261578000&amp;usg=AFQjCNE0Z8d7wPAJK96bb01OZQifZKaPwg" xr:uid="{9C721563-AD9B-4469-B67F-B8E99F3CD0E2}"/>
    <hyperlink ref="AA193" r:id="rId113" display="https://www.google.com/url?q=https://www.stonybrook.edu/commcms/finaid/undergraduate/types_of_aid/enter_freshman_scholar.php?accordion%3Dpanel-d11e145&amp;sa=D&amp;source=editors&amp;ust=1612735261588000&amp;usg=AFQjCNFk6yH-9tcztv3U01WZFs94hSQc8g" xr:uid="{9E702039-5DC5-49DD-9AFE-ADCF5EFB8A9A}"/>
    <hyperlink ref="AA194" r:id="rId114" display="https://www.google.com/url?q=https://www.binghamton.edu/financial-aid/types-of-aid/scholarships/index.html&amp;sa=D&amp;source=editors&amp;ust=1612735261591000&amp;usg=AFQjCNGI2x__jjmRFCn4mwjBpzngJmyY7g" xr:uid="{3763B87E-6C2C-4984-899B-BFE27F3E61FC}"/>
    <hyperlink ref="AA195" r:id="rId115" display="https://www.google.com/url?q=https://suny.oneonta.edu/cost-aid/scholarships&amp;sa=D&amp;source=editors&amp;ust=1612735261594000&amp;usg=AFQjCNGmUJUzr4F4fO3XxnMuKj5uTfJpXQ" xr:uid="{3D442356-C5F7-4474-AF65-1D554348BC2B}"/>
    <hyperlink ref="AA200" r:id="rId116" display="https://www.google.com/url?q=http://scholarships.tamu.edu/FRESHMEN/University-Scholarships&amp;sa=D&amp;source=editors&amp;ust=1612735261610000&amp;usg=AFQjCNFvU7O-qsVf-f4uSoI-uhhf9audQQ" xr:uid="{5665BC3B-D39C-410C-9ACA-BB5B23E38F8A}"/>
    <hyperlink ref="AA201" r:id="rId117" display="https://www.google.com/url?q=https://sfs.temple.edu/financial-aid-types/scholarships/new-incoming-students&amp;sa=D&amp;source=editors&amp;ust=1612735261613000&amp;usg=AFQjCNGE7LBALjP03sxVCEDLWoJ8ybc7vg" xr:uid="{4525A8E6-DEC9-4170-9136-A64517A6A891}"/>
    <hyperlink ref="AA202" r:id="rId118" display="https://www.google.com/url?q=http://scholarships.tamu.edu/INTERNATIONAL/University-Scholarships/International-Student-Services-Scholarships%230-InternationalEducationFeeScholarship(IEFS)&amp;sa=D&amp;source=editors&amp;ust=1612735261616000&amp;usg=AFQjCNHYpJK5Vzg6ySFq2oxRrklPrA1xcw" xr:uid="{C71467C8-AA2D-420C-BDDB-A4FB88063BEA}"/>
    <hyperlink ref="AA203" r:id="rId119" display="https://www.google.com/url?q=https://financialaid.tcu.edu/types-of-aid/scholarships/freshman-academic-scholarships.php&amp;sa=D&amp;source=editors&amp;ust=1612735261620000&amp;usg=AFQjCNEu3T-7Oj764zH2Q-uxKOMT8MaNDw" xr:uid="{B554B432-8A38-4D4B-8F13-F68A7C49E513}"/>
    <hyperlink ref="AA204" r:id="rId120" display="https://www.google.com/url?q=https://www.depts.ttu.edu/scholarships/FreshmanPresidential.php&amp;sa=D&amp;source=editors&amp;ust=1612735261623000&amp;usg=AFQjCNFQmcKcjTdV4hQv1wkQzqqCFmpvyw" xr:uid="{6E91EB82-6A5F-4CF7-A52C-7DBB7A56B819}"/>
    <hyperlink ref="AA205" r:id="rId121" display="https://www.google.com/url?q=https://admissions.tcnj.edu/resources-for/scholarshipopportunities/&amp;sa=D&amp;source=editors&amp;ust=1612735261626000&amp;usg=AFQjCNHyAr023bEzpQwZ0660lCMiaa9v1A" xr:uid="{48DB11C8-FB27-434F-B6B4-D3D36DD05F0E}"/>
    <hyperlink ref="AA207" r:id="rId122" display="https://www.google.com/url?q=https://www.newschool.edu/tuition-fees-billing/current-tuition/&amp;sa=D&amp;source=editors&amp;ust=1612735261632000&amp;usg=AFQjCNG4MEk1dmpZ7cBmMMU1FBrGvOlR5w" xr:uid="{3E0C1A26-751F-4755-83AA-2FA0F32EE8F3}"/>
    <hyperlink ref="AA208" r:id="rId123" display="https://www.google.com/url?q=https://www.towson.edu/admissions/financialaid/programs/scholarships/international.html&amp;sa=D&amp;source=editors&amp;ust=1612735261635000&amp;usg=AFQjCNGn2_iwXAfgZequp8uI1qD8skAeDw" xr:uid="{C62309B3-E727-4CFD-B851-5A891C1E0546}"/>
    <hyperlink ref="AA210" r:id="rId124" display="https://www.google.com/url?q=https://inside.trinity.edu/student-financial-services/types-aid/scholarships&amp;sa=D&amp;source=editors&amp;ust=1612735261642000&amp;usg=AFQjCNG9yRVUeKgWml-6sGJJcdBjGJ7H6w" xr:uid="{70DD86AC-EDE5-426C-8DCF-476015F02D66}"/>
    <hyperlink ref="AA213" r:id="rId125" display="https://www.google.com/url?q=https://www.union.edu/financial-aid-family-financing/types-aid/scholarships-and-grants&amp;sa=D&amp;source=editors&amp;ust=1612735261651000&amp;usg=AFQjCNFecKvlj6Ujo8mRT1qdd1M8OOwH4w" xr:uid="{76DEF8F1-95C3-4659-841A-6C1A4A45EA0E}"/>
    <hyperlink ref="AA214" r:id="rId126" display="https://www.google.com/url?q=https://www.uab.edu/students/paying-for-college/scholarships/international/uab-international-scholarship&amp;sa=D&amp;source=editors&amp;ust=1612735261654000&amp;usg=AFQjCNGzm7OOuku-DOvj_-1PvB8Ga2XEqg" xr:uid="{9F5FE299-E983-46ED-9A1F-8E72902881AF}"/>
    <hyperlink ref="AA215" r:id="rId127" display="https://www.google.com/url?q=https://admissions.arizona.edu/cost-aid/international/scholarships-loans&amp;sa=D&amp;source=editors&amp;ust=1612735261658000&amp;usg=AFQjCNEMds727UGQe0fbUE2LF-EBFa9jiQ" xr:uid="{6AFF69F5-3B4B-45D3-8A9C-ED4AE6469402}"/>
    <hyperlink ref="AA216" r:id="rId128" display="https://www.google.com/url?q=https://coehp.uark.edu/for-students/scholarships/ua-scholarships.php&amp;sa=D&amp;source=editors&amp;ust=1612735261661000&amp;usg=AFQjCNGBA9ZqDJjpXziHqcpwh1m1kgGiEg" xr:uid="{EEE9D03E-1950-439F-B6FE-4761CC1DB794}"/>
    <hyperlink ref="AA218" r:id="rId129" display="https://www.google.com/url?q=http://www.ofas.uci.edu/content/TypesOfAid.aspx?nav%3D1%26id%3Dscholarships&amp;sa=D&amp;source=editors&amp;ust=1612735261666000&amp;usg=AFQjCNEstvuNhN8vkt0YTU7ENqK8mzxTcA" xr:uid="{CBEEC826-DDB3-4AA7-B7B4-2D5D348ECBFB}"/>
    <hyperlink ref="AA219" r:id="rId130" display="https://www.google.com/url?q=http://www.ofas.uci.edu/content/TypesOfAid.aspx?nav%3D1%26id%3Dregents&amp;sa=D&amp;source=editors&amp;ust=1612735261669000&amp;usg=AFQjCNGPV-Dav38pW1aj07c4rjOerHeHBw" xr:uid="{3D607516-4791-40B6-96B6-7128AE5146E0}"/>
    <hyperlink ref="AA220" r:id="rId131" display="https://www.google.com/url?q=https://www.math.ucla.edu/ugrad/mums&amp;sa=D&amp;source=editors&amp;ust=1612735261672000&amp;usg=AFQjCNFnch0TTKFm-9ksMuYnyYFf59YOKQ" xr:uid="{DE783174-E5B9-4873-80C4-BCFF81F5D5E7}"/>
    <hyperlink ref="AA221" r:id="rId132" display="https://www.google.com/url?q=https://ucmerced.academicworks.com/&amp;sa=D&amp;source=editors&amp;ust=1612735261676000&amp;usg=AFQjCNGzvZPtrp7SC3akh8bKQp-4E0IU4g" xr:uid="{A5A1D6FD-0F1C-4FC8-A814-5383ED9EA671}"/>
    <hyperlink ref="AA222" r:id="rId133" display="https://www.google.com/url?q=https://admissions.ucr.edu/international%23cost&amp;sa=D&amp;source=editors&amp;ust=1612735261679000&amp;usg=AFQjCNEj9omwWqHFdNq5BybBUi1i9HHYfA" xr:uid="{FAC91889-B980-4954-8E12-4777DB5CE222}"/>
    <hyperlink ref="AA223" r:id="rId134" display="https://www.google.com/url?q=https://fas.ucsd.edu/types/scholarships/regents-scholarships-for-entering-freshmen.html&amp;sa=D&amp;source=editors&amp;ust=1612735261682000&amp;usg=AFQjCNErJgbJliWgtSnNHJ942khCHIecBA" xr:uid="{98E35B4D-6323-48A6-9178-AB0432CA8334}"/>
    <hyperlink ref="AA224" r:id="rId135" display="https://www.google.com/url?q=https://www.finaid.ucsb.edu/scholarships&amp;sa=D&amp;source=editors&amp;ust=1612735261685000&amp;usg=AFQjCNE4jGv8gzUWGQwOkbxcsKtMq1NDPg" xr:uid="{8B70829D-ABEE-4238-A8EF-FC26C802E01E}"/>
    <hyperlink ref="AA225" r:id="rId136" display="https://www.google.com/url?q=https://financialaid.ucsc.edu/index.html&amp;sa=D&amp;source=editors&amp;ust=1612735261688000&amp;usg=AFQjCNHAzn99WQ1C1Cr08NSDmIb1GKmaSA" xr:uid="{CC688B5B-B282-4977-B2F2-8AADBD1FEC11}"/>
    <hyperlink ref="AA226" r:id="rId137" display="https://www.google.com/url?q=https://www.ucf.edu/admissions/undergraduate/tuition-aid/&amp;sa=D&amp;source=editors&amp;ust=1612735261691000&amp;usg=AFQjCNHEEC-uPpFz3Hn3KISWaecCWhw2lw" xr:uid="{04AD6FF3-CB36-4B1D-8B80-6B407D4EEF2C}"/>
    <hyperlink ref="AA227" r:id="rId138" display="https://www.google.com/url?q=https://collegeadmissions.uchicago.edu/cost-aid/scholarships/merit-scholarships&amp;sa=D&amp;source=editors&amp;ust=1612735261694000&amp;usg=AFQjCNEqpd4QPSOXSfnfKv204Dw6dyNMPA" xr:uid="{A626500A-2A26-4DD8-9CAC-D3F8D148F2FA}"/>
    <hyperlink ref="AA228" r:id="rId139" display="https://www.google.com/url?q=https://financialaid.uc.edu/aid/scholarships.html&amp;sa=D&amp;source=editors&amp;ust=1612735261697000&amp;usg=AFQjCNGAolqUDqBudyplh1-nHhUZapUtRg" xr:uid="{0D21EF35-6B34-4D07-8350-20AB90704E11}"/>
    <hyperlink ref="AA229" r:id="rId140" display="https://www.google.com/url?q=https://colorado.academicworks.com/&amp;sa=D&amp;source=editors&amp;ust=1612735261701000&amp;usg=AFQjCNHHuZQky3E6_XFEW2iJWG5BsO8W4g" xr:uid="{9786E018-EC78-4B4D-A6ED-F670245E7881}"/>
    <hyperlink ref="AA230" r:id="rId141" display="https://www.google.com/url?q=https://artsandmedia.ucdenver.edu/prospective-students/scholarships&amp;sa=D&amp;source=editors&amp;ust=1612735261703000&amp;usg=AFQjCNG4Dg2HVdYrApD9IV7-UjoMeLPHew" xr:uid="{4030F283-1C1D-4BF0-8913-A3B4FDEB6FB2}"/>
    <hyperlink ref="AA231" r:id="rId142" display="https://www.google.com/url?q=https://admissions.uconn.edu/cost-aid/scholarship&amp;sa=D&amp;source=editors&amp;ust=1612735261706000&amp;usg=AFQjCNHVBS4RGc1AcMpkskhypJ_gzven0A" xr:uid="{D734BB3E-F265-4DBA-8323-6CCE6F67E868}"/>
    <hyperlink ref="AA232" r:id="rId143" display="https://www.google.com/url?q=https://udayton.edu/affordability/undergraduate/financial-aid/types-of-aid/scholarships.php&amp;sa=D&amp;source=editors&amp;ust=1612735261709000&amp;usg=AFQjCNFDnveUEjhhQCYMa-EKW3mqJrUQZg" xr:uid="{BE67817F-2F0C-408F-AA00-A6874A386602}"/>
    <hyperlink ref="AA233" r:id="rId144" display="https://www.google.com/url?q=https://www.udel.edu/apply/undergraduate-admissions/financing-your-degree/&amp;sa=D&amp;source=editors&amp;ust=1612735261713000&amp;usg=AFQjCNEGiXSm5gebhB8z2p6sJi0apSN8pA" xr:uid="{00EAF00C-0262-4C46-93B7-0FA4B112C8FA}"/>
    <hyperlink ref="AA236" r:id="rId145" display="https://www.google.com/url?q=https://www.admissions.uga.edu/afford/scholarships/&amp;sa=D&amp;source=editors&amp;ust=1612735261722000&amp;usg=AFQjCNFZnPf6Qjw0TQfywOpkLpKD2exgag" xr:uid="{217F59A7-9DDF-433A-9EEA-007CFA8E26A7}"/>
    <hyperlink ref="AA237" r:id="rId146" display="https://www.google.com/url?q=https://www.hawaii.edu/tuition/scholarships/&amp;sa=D&amp;source=editors&amp;ust=1612735261725000&amp;usg=AFQjCNFvpgU6om4nWBzpv8mzciQBe29h5Q" xr:uid="{2ADA19D7-B7D4-48CD-BC81-6C006560E433}"/>
    <hyperlink ref="AA238" r:id="rId147" display="https://www.google.com/url?q=http://www.uh.edu/financial/undergraduate/types-aid/scholarships/index.php&amp;sa=D&amp;source=editors&amp;ust=1612735261728000&amp;usg=AFQjCNEUndx7am_ExeFOHcNbwHAbyFxF5A" xr:uid="{47C6CC82-252E-46B6-8A26-89CAE16A19FF}"/>
    <hyperlink ref="AA239" r:id="rId148" display="https://www.google.com/url?q=https://studyabroad.uic.edu/merit-based/&amp;sa=D&amp;source=editors&amp;ust=1612735261731000&amp;usg=AFQjCNFIJbQkWEFo1WWeoACjEq7y0YU_LA" xr:uid="{707FB801-1A97-4B36-B859-09190A0B26BD}"/>
    <hyperlink ref="AA240" r:id="rId149" display="https://www.google.com/url?q=https://admissions.illinois.edu/Invest/scholarships-all&amp;sa=D&amp;source=editors&amp;ust=1612735261734000&amp;usg=AFQjCNEu4P7j1knDKpUHeisR4oTVtBh_AA" xr:uid="{4174E5D9-16E5-46A9-A8A9-E61356A0249C}"/>
    <hyperlink ref="AA241" r:id="rId150" display="https://www.google.com/url?q=https://admissions.uiowa.edu/finances/scholarships-international-first-year-students&amp;sa=D&amp;source=editors&amp;ust=1612735261737000&amp;usg=AFQjCNETuoreq4xH8OMVhYznfTREkgnsww" xr:uid="{D7F46111-1F84-4032-AE36-26E8E68B6CE9}"/>
    <hyperlink ref="AA242" r:id="rId151" display="https://www.google.com/url?q=https://world.ku.edu/scholarships&amp;sa=D&amp;source=editors&amp;ust=1612735261740000&amp;usg=AFQjCNGXcghGrUqVx4GhWJGIWHyMSkEywQ" xr:uid="{B1B2F102-CC0D-45DE-934A-A5A1FC39B43E}"/>
    <hyperlink ref="AA243" r:id="rId152" display="https://www.google.com/url?q=http://international.uky.edu/Apply/Scholarships&amp;sa=D&amp;source=editors&amp;ust=1612735261743000&amp;usg=AFQjCNF-TmX3X82L5HqS5Ea3p08ujdOICQ" xr:uid="{33F8EEB0-1CAF-463C-AAF4-E319BFA4E617}"/>
    <hyperlink ref="AA244" r:id="rId153" display="https://www.google.com/url?q=https://scholarships.umbc.edu/freshmen/&amp;sa=D&amp;source=editors&amp;ust=1612735261747000&amp;usg=AFQjCNFvCLctSRp2LZmBtDN_14Ph7qYQ2g" xr:uid="{226959D2-5E55-4F68-BC5B-E66D94688A13}"/>
    <hyperlink ref="AA246" r:id="rId154" display="https://www.google.com/url?q=https://www.umass.edu/umfa/undergraduates/types-aid&amp;sa=D&amp;source=editors&amp;ust=1612735261753000&amp;usg=AFQjCNExgRI-nMrJzV95ikGyt5oa008J6Q" xr:uid="{6E025BAE-50D1-46E7-B1B2-559DAE0AAED5}"/>
    <hyperlink ref="AA247" r:id="rId155" display="https://www.google.com/url?q=https://finaid.umb.edu/freshman-student-aid/scholarships&amp;sa=D&amp;source=editors&amp;ust=1612735261756000&amp;usg=AFQjCNGsKO6ks5rEzcuV2YRQQp_8YEJGQg" xr:uid="{F9E9A300-4C11-477D-AA45-B51B73DD1F0E}"/>
    <hyperlink ref="AA248" r:id="rId156" display="https://www.google.com/url?q=https://admissions.miami.edu/undergraduate/financial-aid/scholarships/stamps/index.html&amp;sa=D&amp;source=editors&amp;ust=1612735261760000&amp;usg=AFQjCNF_DJCDEotAlhwCIyemJ9UGqFdFbg" xr:uid="{13975800-D6E3-4BEB-BAC6-35EC4177EC87}"/>
    <hyperlink ref="AA251" r:id="rId157" display="https://www.google.com/url?q=https://www.d.umn.edu/undergraduate-admissions/costs-aid/scholarships&amp;sa=D&amp;source=editors&amp;ust=1612735261769000&amp;usg=AFQjCNHzKPcMod2lToYGlf57sv7IHTKYQQ" xr:uid="{3B06EB14-8B6B-48ED-A495-8E0906DF9F7F}"/>
    <hyperlink ref="AA252" r:id="rId158" display="https://www.google.com/url?q=https://admissions.tc.umn.edu/costsaid/scholarships.html&amp;sa=D&amp;source=editors&amp;ust=1612735261772000&amp;usg=AFQjCNHJXWa6Y4yqwUkkm0EfsZ4yHEsauA" xr:uid="{22088369-7881-4C42-A2EE-556124ACB373}"/>
    <hyperlink ref="AA253" r:id="rId159" display="https://www.google.com/url?q=https://finaid.olemiss.edu/scholarships/%238&amp;sa=D&amp;source=editors&amp;ust=1612735261775000&amp;usg=AFQjCNFG-ICdvqPIFVlBX5Si9w9ujum77Q" xr:uid="{BB36C50C-9CDC-425D-BD55-17B3209EA5A8}"/>
    <hyperlink ref="AA254" r:id="rId160" display="https://www.google.com/url?q=https://admissions.unl.edu/cost/&amp;sa=D&amp;source=editors&amp;ust=1612735261778000&amp;usg=AFQjCNFmfpmR1Cw4I_1KvI0WeZs4ttF3Kg" xr:uid="{2E1BC721-AAB0-4D1F-A332-39E13A16357A}"/>
    <hyperlink ref="AA255" r:id="rId161" display="https://www.google.com/url?q=https://www.unlv.edu/finaid/scholarships-freshmen&amp;sa=D&amp;source=editors&amp;ust=1612735261781000&amp;usg=AFQjCNHso7TQvqy7BtejsZbeBkvBc3srCg" xr:uid="{2143E274-4D05-4F29-A1A8-A1194FFA2C60}"/>
    <hyperlink ref="AA256" r:id="rId162" display="https://www.google.com/url?q=https://www.unh.edu/financialaid/scholarships-grants%7D&amp;sa=D&amp;source=editors&amp;ust=1612735261784000&amp;usg=AFQjCNGf5TgP-wXc_AUIvGunK_Y2Le84NA" xr:uid="{E30B7A1F-1901-4D62-87A2-58F72C8E60D7}"/>
    <hyperlink ref="AA260" r:id="rId163" display="https://www.google.com/url?q=https://admissions.uncg.edu/costs-aid/scholarships/&amp;sa=D&amp;source=editors&amp;ust=1612735261797000&amp;usg=AFQjCNExznbQRt7S6lLSSyark_IvNb7ONA" xr:uid="{72105D8A-B443-48EF-8D00-DF310DC7FBC1}"/>
    <hyperlink ref="AA261" r:id="rId164" display="https://www.google.com/url?q=https://financialaid.nd.edu/prospective-students/applying/international-students/&amp;sa=D&amp;source=editors&amp;ust=1612735261800000&amp;usg=AFQjCNGvNnHV6EnOZWaP1dTzT9DHh34-Lw" xr:uid="{DEA76CE8-1DEE-45AF-B570-18E84E2E8F51}"/>
    <hyperlink ref="AA262" r:id="rId165" display="https://www.google.com/url?q=http://www.ou.edu/admissions/affordability/scholarships&amp;sa=D&amp;source=editors&amp;ust=1612735261803000&amp;usg=AFQjCNFx9_Wbj_s-V4ubtM1XJBMd0xN27w" xr:uid="{9E3D1124-34D4-4C0D-AD19-6EA112CA7E8F}"/>
    <hyperlink ref="AA263" r:id="rId166" display="https://www.google.com/url?q=https://geo.uoregon.edu/scholarships/academic-merit/anders-uhrskov-leadership-merit-based-scholarships&amp;sa=D&amp;source=editors&amp;ust=1612735261807000&amp;usg=AFQjCNFxqZ0xa1synLgC9pafLXpfD2r68w" xr:uid="{8001FF02-B31A-437E-AB51-1446F0CA98E6}"/>
    <hyperlink ref="AA266" r:id="rId167" display="https://www.google.com/url?q=https://www.up.edu/iss/international-student-resources/international-student-scholarship.html&amp;sa=D&amp;source=editors&amp;ust=1612735261816000&amp;usg=AFQjCNGmfB17N41BBilyTeNL09CtAFwC5g" xr:uid="{9746A48E-10DD-40BE-8B14-60E0894F02F5}"/>
    <hyperlink ref="AA267" r:id="rId168" display="https://www.google.com/url?q=https://www.pugetsound.edu/admission/faq/faq-financial-aid-and-scholarships/&amp;sa=D&amp;source=editors&amp;ust=1612735261818000&amp;usg=AFQjCNEJFrqOfZmqQsO8AMhJZy4zBnO_mA" xr:uid="{AAC2479D-E27B-4D4D-B176-FA94C2EBACF8}"/>
    <hyperlink ref="AA268" r:id="rId169" display="https://www.google.com/url?q=https://financialaid.richmond.edu/prospective/merit-based/scholarships.html&amp;sa=D&amp;source=editors&amp;ust=1612735261821000&amp;usg=AFQjCNH0GkkBb7WO8cf0ZLu74Ux0QVWozw" xr:uid="{27F5FAC4-0B69-474E-9B1D-4EB5894413E9}"/>
    <hyperlink ref="AA269" r:id="rId170" display="https://www.google.com/url?q=https://enrollment.rochester.edu/financial-aid/scholarships/&amp;sa=D&amp;source=editors&amp;ust=1612735261826000&amp;usg=AFQjCNHLPz3kN39wSSUSJSCRR3lvL-fOOg" xr:uid="{9248F907-348B-4385-B7CD-603DE975E54A}"/>
    <hyperlink ref="AA270" r:id="rId171" display="https://www.google.com/url?q=http://www.sandiego.edu/financialaid/scholarships/university-scholarships.php&amp;sa=D&amp;source=editors&amp;ust=1612735261829000&amp;usg=AFQjCNG2ZTMCYjk_KPPzwx-lrbvWtpORVQ" xr:uid="{32740B71-44F0-492F-8724-DAC250CF9970}"/>
    <hyperlink ref="AA271" r:id="rId172" display="https://www.google.com/url?q=https://www.usfca.edu/admission/financial-aid/types-of-aid&amp;sa=D&amp;source=editors&amp;ust=1612735261832000&amp;usg=AFQjCNGqA8jOiPHkJCVXEdXYAWMoeMThOg" xr:uid="{FF1514AB-79AE-4CA3-A6DB-97434FCA5F30}"/>
    <hyperlink ref="AA272" r:id="rId173" display="https://www.google.com/url?q=https://www.sc.edu/study/colleges_schools/honors_college/apply/university_scholarships/index.php&amp;sa=D&amp;source=editors&amp;ust=1612735261835000&amp;usg=AFQjCNE04rQZ7Ahtg6Ptf4U2IM-sj-tbXA" xr:uid="{DCD8A54D-B85B-471E-95B5-8C9D3CDB67B0}"/>
    <hyperlink ref="AA273" r:id="rId174" display="https://www.google.com/url?q=http://www.usfsm.edu/admissions/scholarships-and-financial-aid/international-scolarships.aspx&amp;sa=D&amp;source=editors&amp;ust=1612735261838000&amp;usg=AFQjCNECjEp-HCp6dMG3eiQHXx24XJrb9Q" xr:uid="{DADB9329-089A-4716-B149-1B4D9524CA61}"/>
    <hyperlink ref="AA274" r:id="rId175" display="https://www.google.com/url?q=https://priceschool.usc.edu/students/financial-aid/masters-opportunities/&amp;sa=D&amp;source=editors&amp;ust=1612735261841000&amp;usg=AFQjCNFErbbeoLNq2ej0sGEDwz-pl0UvTg" xr:uid="{8E54A203-AABE-41B1-BA2F-CE2ED72A48A8}"/>
    <hyperlink ref="AA277" r:id="rId176" display="https://www.google.com/url?q=https://www.uta.edu/fao/scholarships/national-merit.php&amp;sa=D&amp;source=editors&amp;ust=1612735261850000&amp;usg=AFQjCNEIgu2iUqJDStn7KoFAeO2Mv6CtkA" xr:uid="{1E8086E4-985F-44E9-AFB6-18779615B2EF}"/>
    <hyperlink ref="AA278" r:id="rId177" display="https://www.google.com/url?q=https://finaid.utexas.edu/types-of-aid/scholarships/&amp;sa=D&amp;source=editors&amp;ust=1612735261853000&amp;usg=AFQjCNHfM2MFUsCATxyzRtRZDUwX5kv5Sw" xr:uid="{7E3787D6-516D-4F17-BB39-CD78C1234CC2}"/>
    <hyperlink ref="AA282" r:id="rId178" display="https://www.google.com/url?q=https://health.utah.edu/communication-sciences-disorders/students/scholarships.php&amp;sa=D&amp;source=editors&amp;ust=1612735261866000&amp;usg=AFQjCNElNXCRWRpqFXhKpEWktLUyrLZftg" xr:uid="{5B7CDE5B-5D5B-48F3-9FAB-DB74D73E9BEF}"/>
    <hyperlink ref="AA286" r:id="rId179" display="https://www.google.com/url?q=https://www.admissions.wisc.edu/kmsp/&amp;sa=D&amp;source=editors&amp;ust=1612735261877000&amp;usg=AFQjCNFOu1d8Hn1VlqRvmwXVaVKJscSybg" xr:uid="{626C8B7B-6861-4B09-B5A8-869908A03997}"/>
    <hyperlink ref="AA287" r:id="rId180" display="https://www.google.com/url?q=https://www.utica.edu/tuition-and-financial-aid/understanding-financial-aid/college-scholarships&amp;sa=D&amp;source=editors&amp;ust=1612735261882000&amp;usg=AFQjCNEipJO_nQVEgmwd05jer6J--53j4A" xr:uid="{4CAA388E-2634-460A-99AE-4D5E2E968ECE}"/>
    <hyperlink ref="AA288" r:id="rId181" display="https://www.google.com/url?q=https://www.valpo.edu/student-financial-services/planning/scholarships/academic/&amp;sa=D&amp;source=editors&amp;ust=1612735261885000&amp;usg=AFQjCNGhu3NdI5KfafBC3bi_PlA8JhiyPQ" xr:uid="{8ED772E2-E296-4A84-BB9D-A4046265BBF6}"/>
    <hyperlink ref="AA289" r:id="rId182" display="https://www.google.com/url?q=https://www.vanderbilt.edu/scholarships/&amp;sa=D&amp;source=editors&amp;ust=1612735261887000&amp;usg=AFQjCNF27BahFVDaBF1ofzPo6BxMLWYHcA" xr:uid="{D0AF27D4-1A11-400F-BA40-C8C5A4AC7626}"/>
    <hyperlink ref="AA291" r:id="rId183" display="https://www.google.com/url?q=https://www1.villanova.edu/villanova/enroll/finaid/process/international.html&amp;sa=D&amp;source=editors&amp;ust=1612735261893000&amp;usg=AFQjCNErwKadFM5oLgsxHJ06nrp4pSiYdg" xr:uid="{A75C9317-0A9E-404A-9473-E99CC0C7DC0A}"/>
    <hyperlink ref="AA292" r:id="rId184" display="https://www.google.com/url?q=https://www.vcu.edu/admissions/paying-for-college/scholarships/&amp;sa=D&amp;source=editors&amp;ust=1612735261896000&amp;usg=AFQjCNFoZrRpsLlqEGJqotLL9hQJmZvJmA" xr:uid="{E54B24AE-F586-46CA-8499-F6179A5DBCBD}"/>
    <hyperlink ref="AA294" r:id="rId185" display="https://www.google.com/url?q=https://www.wabash.edu/admissions/finances/sources&amp;sa=D&amp;source=editors&amp;ust=1612735261903000&amp;usg=AFQjCNHm-sNFZbyQlJsNkyqAa7zx02OtjA" xr:uid="{6F67846C-3DD6-4D8C-BB17-4BF34F1B5F4B}"/>
    <hyperlink ref="AA295" r:id="rId186" display="https://www.google.com/url?q=http://financialaid.wfu.edu/merit/university-scholarship-programs/&amp;sa=D&amp;source=editors&amp;ust=1612735261906000&amp;usg=AFQjCNH4wKvr98k1SRyO3MqVg7rcVWv9PA" xr:uid="{BFA999AC-8572-4519-A070-44C3E6AAA291}"/>
    <hyperlink ref="AA296" r:id="rId187" display="https://www.google.com/url?q=https://www.wlu.edu/financial-aid/types-of-aid/aid-for-international-students&amp;sa=D&amp;source=editors&amp;ust=1612735261909000&amp;usg=AFQjCNFJFdDOhGNTTm3LuppQ9nMW102VWw" xr:uid="{50106241-612C-4218-8BB3-6ACC69531934}"/>
    <hyperlink ref="AA297" r:id="rId188" display="https://www.google.com/url?q=https://financialaid.wsu.edu/international-students/&amp;sa=D&amp;source=editors&amp;ust=1612735261912000&amp;usg=AFQjCNFT4OqbZxHFlMr9H7iuM-fuKyMEHA" xr:uid="{AECC649B-41B3-4401-9D18-86226D3A57C8}"/>
    <hyperlink ref="AA298" r:id="rId189" display="https://www.google.com/url?q=https://admissions.wustl.edu/cost-aid/scholarships/&amp;sa=D&amp;source=editors&amp;ust=1612735261915000&amp;usg=AFQjCNEVJyvUepw443nupC-IZeg-wC_MtA" xr:uid="{0438AFD8-9C6A-4E19-9DD2-29CAB6839C4B}"/>
    <hyperlink ref="AA299" r:id="rId190" display="https://www.google.com/url?q=https://wayne.edu/scholarships/international/&amp;sa=D&amp;source=editors&amp;ust=1612735261919000&amp;usg=AFQjCNEEDaVS_1iPR2LM17ZR1no7FLVt2A" xr:uid="{F1D99034-77F4-4A21-A651-2A1781376ED0}"/>
    <hyperlink ref="AA302" r:id="rId191" display="https://www.google.com/url?q=https://financialaid.wvu.edu/home/scholarships/international&amp;sa=D&amp;source=editors&amp;ust=1612735261927000&amp;usg=AFQjCNGDcJ6MX8ODt01cdm04f6wYLY3Okg" xr:uid="{0AF855F8-0524-41FB-B5F4-6EE587C00EBE}"/>
    <hyperlink ref="AA303" r:id="rId192" display="https://www.google.com/url?q=https://www.westminster.edu/admissions/financial-aid/scholarships.cfm&amp;sa=D&amp;source=editors&amp;ust=1612735261930000&amp;usg=AFQjCNGmci2b_wZDiGBd8UsnI34Vt7lh9Q" xr:uid="{A89D14B5-432E-40D3-AAF3-80CD8F5EC7F5}"/>
    <hyperlink ref="AA304" r:id="rId193" display="https://www.google.com/url?q=https://www.wheaton.edu/admissions-and-aid/cost-and-aid/undergraduate-students/scholarships-and-aid/new-scholarships/&amp;sa=D&amp;source=editors&amp;ust=1612735261933000&amp;usg=AFQjCNHqsjODoHjFFORH3qXLjfkbgfhQiQ" xr:uid="{100BE26A-A066-4CCC-B5E2-91E0B4F2E45C}"/>
    <hyperlink ref="AA305" r:id="rId194" display="https://www.google.com/url?q=https://www.whitman.edu/admission-and-aid/financial-aid-and-costs&amp;sa=D&amp;source=editors&amp;ust=1612735261937000&amp;usg=AFQjCNGucfRLY-c9ClLYexNgfVCyA6H6UQ" xr:uid="{2EF4CB66-5581-469A-8156-046B8099E858}"/>
    <hyperlink ref="AA307" r:id="rId195" display="https://www.google.com/url?q=https://www.wpi.edu/admissions/tuition-aid/types-of-aid/scholarships-grants/wpi-merit&amp;sa=D&amp;source=editors&amp;ust=1612735261946000&amp;usg=AFQjCNEMT_xZaiobJoOJOxleS0NTmi2iPA" xr:uid="{3125EC37-9076-4446-B6E6-02D812FD78CA}"/>
  </hyperlinks>
  <pageMargins left="0.7" right="0.7" top="0.75" bottom="0.75" header="0.3" footer="0.3"/>
  <tableParts count="1">
    <tablePart r:id="rId196"/>
  </tableParts>
  <extLst>
    <ext xmlns:x14="http://schemas.microsoft.com/office/spreadsheetml/2009/9/main" uri="{78C0D931-6437-407d-A8EE-F0AAD7539E65}">
      <x14:conditionalFormattings>
        <x14:conditionalFormatting xmlns:xm="http://schemas.microsoft.com/office/excel/2006/main">
          <x14:cfRule type="dataBar" id="{96F80E90-7CF3-4AC6-9974-89908E84781D}">
            <x14:dataBar minLength="0" maxLength="100" gradient="0">
              <x14:cfvo type="autoMin"/>
              <x14:cfvo type="autoMax"/>
              <x14:negativeFillColor rgb="FFFF0000"/>
              <x14:axisColor rgb="FF000000"/>
            </x14:dataBar>
          </x14:cfRule>
          <xm:sqref>L2:L103</xm:sqref>
        </x14:conditionalFormatting>
        <x14:conditionalFormatting xmlns:xm="http://schemas.microsoft.com/office/excel/2006/main">
          <x14:cfRule type="dataBar" id="{3993382B-5C58-4CA6-9DE0-75FBD035723A}">
            <x14:dataBar minLength="0" maxLength="100" gradient="0">
              <x14:cfvo type="autoMin"/>
              <x14:cfvo type="autoMax"/>
              <x14:negativeFillColor rgb="FFFF0000"/>
              <x14:axisColor rgb="FF000000"/>
            </x14:dataBar>
          </x14:cfRule>
          <xm:sqref>L2:L308</xm:sqref>
        </x14:conditionalFormatting>
        <x14:conditionalFormatting xmlns:xm="http://schemas.microsoft.com/office/excel/2006/main">
          <x14:cfRule type="dataBar" id="{3AD7A9F2-F2B1-4D86-B94A-2A25C5A18F48}">
            <x14:dataBar minLength="0" maxLength="100" gradient="0">
              <x14:cfvo type="autoMin"/>
              <x14:cfvo type="autoMax"/>
              <x14:negativeFillColor rgb="FFFF0000"/>
              <x14:axisColor rgb="FF000000"/>
            </x14:dataBar>
          </x14:cfRule>
          <xm:sqref>M2:M308</xm:sqref>
        </x14:conditionalFormatting>
        <x14:conditionalFormatting xmlns:xm="http://schemas.microsoft.com/office/excel/2006/main">
          <x14:cfRule type="dataBar" id="{87816A9A-7ADC-4399-B408-6D97460DAEBD}">
            <x14:dataBar minLength="0" maxLength="100" gradient="0">
              <x14:cfvo type="autoMin"/>
              <x14:cfvo type="autoMax"/>
              <x14:negativeFillColor rgb="FFFF0000"/>
              <x14:axisColor rgb="FF000000"/>
            </x14:dataBar>
          </x14:cfRule>
          <xm:sqref>BL1:BN1048576</xm:sqref>
        </x14:conditionalFormatting>
        <x14:conditionalFormatting xmlns:xm="http://schemas.microsoft.com/office/excel/2006/main">
          <x14:cfRule type="dataBar" id="{4BFACA68-656E-4CF4-9FD4-C51AF92A8B1A}">
            <x14:dataBar minLength="0" maxLength="100" gradient="0">
              <x14:cfvo type="autoMin"/>
              <x14:cfvo type="autoMax"/>
              <x14:negativeFillColor rgb="FFFF0000"/>
              <x14:axisColor rgb="FF000000"/>
            </x14:dataBar>
          </x14:cfRule>
          <xm:sqref>AL2:AL308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A36A0-0AA1-44A0-B623-5BFAE39FA238}">
  <sheetPr>
    <tabColor rgb="FF0070C0"/>
  </sheetPr>
  <dimension ref="A1:BO308"/>
  <sheetViews>
    <sheetView workbookViewId="0">
      <selection activeCell="B1" sqref="B1"/>
    </sheetView>
  </sheetViews>
  <sheetFormatPr defaultColWidth="9" defaultRowHeight="14.5" outlineLevelCol="1"/>
  <cols>
    <col min="1" max="1" width="41" style="43" bestFit="1" customWidth="1"/>
    <col min="2" max="2" width="29.3984375" style="43" bestFit="1" customWidth="1"/>
    <col min="3" max="3" width="16" style="43" customWidth="1"/>
    <col min="4" max="4" width="7" style="343" customWidth="1"/>
    <col min="5" max="5" width="9.69921875" style="43" customWidth="1"/>
    <col min="6" max="6" width="9.296875" style="43" bestFit="1" customWidth="1"/>
    <col min="7" max="7" width="20.69921875" style="43" customWidth="1"/>
    <col min="8" max="11" width="5.69921875" style="343" customWidth="1"/>
    <col min="12" max="12" width="9.59765625" style="43" bestFit="1" customWidth="1"/>
    <col min="13" max="13" width="8.69921875" style="43" customWidth="1"/>
    <col min="14" max="14" width="9.59765625" style="43" bestFit="1" customWidth="1"/>
    <col min="15" max="15" width="5.8984375" style="43" customWidth="1"/>
    <col min="16" max="16" width="9" style="43"/>
    <col min="17" max="17" width="8" style="43" customWidth="1"/>
    <col min="18" max="18" width="12.296875" style="43" customWidth="1"/>
    <col min="19" max="19" width="9.59765625" style="347" bestFit="1" customWidth="1"/>
    <col min="20" max="20" width="10.3984375" style="343" customWidth="1"/>
    <col min="21" max="21" width="13.69921875" style="343" bestFit="1" customWidth="1"/>
    <col min="22" max="24" width="9.59765625" style="343" bestFit="1" customWidth="1"/>
    <col min="25" max="25" width="25.3984375" style="346" customWidth="1"/>
    <col min="26" max="26" width="10" style="43" customWidth="1"/>
    <col min="27" max="27" width="10" style="343" customWidth="1"/>
    <col min="28" max="37" width="5.59765625" style="343" hidden="1" customWidth="1" outlineLevel="1"/>
    <col min="38" max="38" width="8.8984375" style="343" hidden="1" customWidth="1" outlineLevel="1"/>
    <col min="39" max="39" width="7.8984375" style="343" hidden="1" customWidth="1" outlineLevel="1"/>
    <col min="40" max="40" width="10.8984375" style="343" hidden="1" customWidth="1" outlineLevel="1"/>
    <col min="41" max="41" width="9.09765625" style="343" hidden="1" customWidth="1" outlineLevel="1"/>
    <col min="42" max="42" width="18.3984375" style="343" hidden="1" customWidth="1" outlineLevel="1"/>
    <col min="43" max="43" width="13.69921875" style="343" hidden="1" customWidth="1" outlineLevel="1"/>
    <col min="44" max="44" width="15" style="343" hidden="1" customWidth="1" outlineLevel="1"/>
    <col min="45" max="45" width="9.59765625" style="343" bestFit="1" customWidth="1" collapsed="1"/>
    <col min="46" max="50" width="9.59765625" style="343" bestFit="1" customWidth="1"/>
    <col min="51" max="51" width="7" style="343" customWidth="1"/>
    <col min="52" max="52" width="19.69921875" style="343" bestFit="1" customWidth="1"/>
    <col min="53" max="54" width="7" style="343" customWidth="1"/>
    <col min="55" max="55" width="12.296875" style="343" bestFit="1" customWidth="1"/>
    <col min="56" max="56" width="9.59765625" style="343" bestFit="1" customWidth="1"/>
    <col min="57" max="60" width="6.09765625" style="343" customWidth="1"/>
    <col min="61" max="63" width="10.69921875" style="343" customWidth="1"/>
    <col min="64" max="66" width="7.59765625" style="343" customWidth="1" outlineLevel="1"/>
    <col min="67" max="67" width="7.59765625" style="320" customWidth="1" outlineLevel="1"/>
    <col min="68" max="16384" width="9" style="43"/>
  </cols>
  <sheetData>
    <row r="1" spans="1:67" s="227" customFormat="1" ht="132.75" customHeight="1" thickBot="1">
      <c r="A1" s="206" t="s">
        <v>378</v>
      </c>
      <c r="B1" s="207" t="s">
        <v>379</v>
      </c>
      <c r="C1" s="207" t="s">
        <v>380</v>
      </c>
      <c r="D1" s="207" t="s">
        <v>381</v>
      </c>
      <c r="E1" s="207" t="s">
        <v>382</v>
      </c>
      <c r="F1" s="207" t="s">
        <v>286</v>
      </c>
      <c r="G1" s="208" t="s">
        <v>383</v>
      </c>
      <c r="H1" s="209" t="s">
        <v>384</v>
      </c>
      <c r="I1" s="210" t="s">
        <v>385</v>
      </c>
      <c r="J1" s="210" t="s">
        <v>386</v>
      </c>
      <c r="K1" s="211" t="s">
        <v>387</v>
      </c>
      <c r="L1" s="212" t="s">
        <v>388</v>
      </c>
      <c r="M1" s="213" t="s">
        <v>389</v>
      </c>
      <c r="N1" s="213" t="s">
        <v>390</v>
      </c>
      <c r="O1" s="213" t="s">
        <v>391</v>
      </c>
      <c r="P1" s="213" t="s">
        <v>392</v>
      </c>
      <c r="Q1" s="214" t="s">
        <v>393</v>
      </c>
      <c r="R1" s="214" t="s">
        <v>394</v>
      </c>
      <c r="S1" s="214" t="s">
        <v>395</v>
      </c>
      <c r="T1" s="214" t="s">
        <v>396</v>
      </c>
      <c r="U1" s="214" t="s">
        <v>397</v>
      </c>
      <c r="V1" s="214" t="s">
        <v>398</v>
      </c>
      <c r="W1" s="214" t="s">
        <v>399</v>
      </c>
      <c r="X1" s="214" t="s">
        <v>400</v>
      </c>
      <c r="Y1" s="214" t="s">
        <v>401</v>
      </c>
      <c r="Z1" s="215" t="s">
        <v>402</v>
      </c>
      <c r="AA1" s="215" t="s">
        <v>403</v>
      </c>
      <c r="AB1" s="216" t="s">
        <v>404</v>
      </c>
      <c r="AC1" s="216" t="s">
        <v>405</v>
      </c>
      <c r="AD1" s="216" t="s">
        <v>406</v>
      </c>
      <c r="AE1" s="216" t="s">
        <v>407</v>
      </c>
      <c r="AF1" s="216" t="s">
        <v>408</v>
      </c>
      <c r="AG1" s="216" t="s">
        <v>409</v>
      </c>
      <c r="AH1" s="216" t="s">
        <v>410</v>
      </c>
      <c r="AI1" s="216" t="s">
        <v>411</v>
      </c>
      <c r="AJ1" s="216" t="s">
        <v>412</v>
      </c>
      <c r="AK1" s="216" t="s">
        <v>413</v>
      </c>
      <c r="AL1" s="216" t="s">
        <v>414</v>
      </c>
      <c r="AM1" s="216" t="s">
        <v>415</v>
      </c>
      <c r="AN1" s="216" t="s">
        <v>416</v>
      </c>
      <c r="AO1" s="216" t="s">
        <v>417</v>
      </c>
      <c r="AP1" s="216" t="s">
        <v>418</v>
      </c>
      <c r="AQ1" s="216" t="s">
        <v>419</v>
      </c>
      <c r="AR1" s="216" t="s">
        <v>420</v>
      </c>
      <c r="AS1" s="217" t="s">
        <v>421</v>
      </c>
      <c r="AT1" s="217" t="s">
        <v>422</v>
      </c>
      <c r="AU1" s="217" t="s">
        <v>423</v>
      </c>
      <c r="AV1" s="217" t="s">
        <v>424</v>
      </c>
      <c r="AW1" s="217" t="s">
        <v>425</v>
      </c>
      <c r="AX1" s="217" t="s">
        <v>426</v>
      </c>
      <c r="AY1" s="218" t="s">
        <v>427</v>
      </c>
      <c r="AZ1" s="218" t="s">
        <v>428</v>
      </c>
      <c r="BA1" s="218" t="s">
        <v>429</v>
      </c>
      <c r="BB1" s="218" t="s">
        <v>430</v>
      </c>
      <c r="BC1" s="218" t="s">
        <v>431</v>
      </c>
      <c r="BD1" s="219" t="s">
        <v>432</v>
      </c>
      <c r="BE1" s="220" t="s">
        <v>433</v>
      </c>
      <c r="BF1" s="221" t="s">
        <v>434</v>
      </c>
      <c r="BG1" s="221" t="s">
        <v>435</v>
      </c>
      <c r="BH1" s="222" t="s">
        <v>436</v>
      </c>
      <c r="BI1" s="223" t="s">
        <v>437</v>
      </c>
      <c r="BJ1" s="224" t="s">
        <v>438</v>
      </c>
      <c r="BK1" s="224" t="s">
        <v>439</v>
      </c>
      <c r="BL1" s="225" t="s">
        <v>440</v>
      </c>
      <c r="BM1" s="225" t="s">
        <v>441</v>
      </c>
      <c r="BN1" s="225" t="s">
        <v>442</v>
      </c>
      <c r="BO1" s="226" t="s">
        <v>443</v>
      </c>
    </row>
    <row r="2" spans="1:67" ht="18.75" hidden="1" customHeight="1">
      <c r="A2" s="228" t="s">
        <v>444</v>
      </c>
      <c r="B2" s="229" t="s">
        <v>445</v>
      </c>
      <c r="C2" s="229" t="s">
        <v>446</v>
      </c>
      <c r="D2" s="230" t="s">
        <v>447</v>
      </c>
      <c r="E2" s="231" t="s">
        <v>448</v>
      </c>
      <c r="F2" s="232" t="s">
        <v>449</v>
      </c>
      <c r="G2" s="233" t="s">
        <v>450</v>
      </c>
      <c r="H2" s="234" t="s">
        <v>451</v>
      </c>
      <c r="I2" s="235">
        <v>51</v>
      </c>
      <c r="J2" s="235" t="s">
        <v>451</v>
      </c>
      <c r="K2" s="236" t="s">
        <v>451</v>
      </c>
      <c r="L2" s="237">
        <v>921</v>
      </c>
      <c r="M2" s="238">
        <v>1</v>
      </c>
      <c r="N2" s="229">
        <v>75</v>
      </c>
      <c r="O2" s="229">
        <v>25</v>
      </c>
      <c r="P2" s="239">
        <v>8.1000000000000003E-2</v>
      </c>
      <c r="Q2" s="229">
        <v>75</v>
      </c>
      <c r="R2" s="240">
        <v>61900</v>
      </c>
      <c r="S2" s="241" t="s">
        <v>452</v>
      </c>
      <c r="T2" s="242">
        <v>1</v>
      </c>
      <c r="U2" s="243">
        <v>24433</v>
      </c>
      <c r="V2" s="244">
        <v>0.39</v>
      </c>
      <c r="W2" s="243">
        <v>37467</v>
      </c>
      <c r="X2" s="241" t="s">
        <v>453</v>
      </c>
      <c r="Y2" s="241" t="s">
        <v>454</v>
      </c>
      <c r="Z2" s="245" t="s">
        <v>455</v>
      </c>
      <c r="AA2" s="246" t="s">
        <v>456</v>
      </c>
      <c r="AB2" s="241">
        <v>580</v>
      </c>
      <c r="AC2" s="241">
        <v>690</v>
      </c>
      <c r="AD2" s="241">
        <v>530</v>
      </c>
      <c r="AE2" s="241">
        <v>610</v>
      </c>
      <c r="AF2" s="241">
        <v>24</v>
      </c>
      <c r="AG2" s="241">
        <v>30</v>
      </c>
      <c r="AH2" s="241">
        <v>23</v>
      </c>
      <c r="AI2" s="241" t="s">
        <v>457</v>
      </c>
      <c r="AJ2" s="241">
        <v>21</v>
      </c>
      <c r="AK2" s="241" t="s">
        <v>458</v>
      </c>
      <c r="AL2" s="242">
        <v>0.65600000000000003</v>
      </c>
      <c r="AM2" s="344"/>
      <c r="AN2" s="344"/>
      <c r="AO2" s="344"/>
      <c r="AP2" s="241" t="s">
        <v>459</v>
      </c>
      <c r="AQ2" s="241" t="s">
        <v>460</v>
      </c>
      <c r="AR2" s="241" t="s">
        <v>461</v>
      </c>
      <c r="AS2" s="247">
        <v>44501</v>
      </c>
      <c r="AT2" s="344"/>
      <c r="AU2" s="247">
        <v>44515</v>
      </c>
      <c r="AV2" s="247">
        <v>44211</v>
      </c>
      <c r="AW2" s="247">
        <v>44317</v>
      </c>
      <c r="AX2" s="242">
        <v>0.91700000000000004</v>
      </c>
      <c r="AY2" s="241">
        <v>80</v>
      </c>
      <c r="AZ2" s="344"/>
      <c r="BA2" s="241">
        <v>6.5</v>
      </c>
      <c r="BB2" s="344"/>
      <c r="BC2" s="241" t="s">
        <v>462</v>
      </c>
      <c r="BD2" s="248" t="s">
        <v>462</v>
      </c>
      <c r="BE2" s="249" t="s">
        <v>126</v>
      </c>
      <c r="BF2" s="250" t="s">
        <v>126</v>
      </c>
      <c r="BG2" s="250" t="s">
        <v>126</v>
      </c>
      <c r="BH2" s="251" t="s">
        <v>126</v>
      </c>
      <c r="BI2" s="252"/>
      <c r="BJ2" s="253" t="s">
        <v>166</v>
      </c>
      <c r="BK2" s="254" t="s">
        <v>462</v>
      </c>
      <c r="BL2" s="255">
        <v>0.88</v>
      </c>
      <c r="BM2" s="255">
        <v>0.87</v>
      </c>
      <c r="BN2" s="255">
        <v>0.67</v>
      </c>
      <c r="BO2" s="256">
        <v>0.67</v>
      </c>
    </row>
    <row r="3" spans="1:67" ht="18.75" hidden="1" customHeight="1">
      <c r="A3" s="228" t="s">
        <v>463</v>
      </c>
      <c r="B3" s="229" t="s">
        <v>464</v>
      </c>
      <c r="C3" s="229" t="s">
        <v>465</v>
      </c>
      <c r="D3" s="230" t="s">
        <v>466</v>
      </c>
      <c r="E3" s="231" t="s">
        <v>448</v>
      </c>
      <c r="F3" s="257" t="s">
        <v>467</v>
      </c>
      <c r="G3" s="258"/>
      <c r="H3" s="259" t="s">
        <v>468</v>
      </c>
      <c r="I3" s="260" t="s">
        <v>451</v>
      </c>
      <c r="J3" s="260" t="s">
        <v>451</v>
      </c>
      <c r="K3" s="261" t="s">
        <v>451</v>
      </c>
      <c r="L3" s="262">
        <v>1372</v>
      </c>
      <c r="M3" s="238">
        <v>0.42</v>
      </c>
      <c r="N3" s="229">
        <v>41</v>
      </c>
      <c r="O3" s="229">
        <v>20</v>
      </c>
      <c r="P3" s="239">
        <v>0.03</v>
      </c>
      <c r="Q3" s="229">
        <v>54</v>
      </c>
      <c r="R3" s="240">
        <v>58000</v>
      </c>
      <c r="S3" s="241" t="s">
        <v>452</v>
      </c>
      <c r="T3" s="242">
        <v>1</v>
      </c>
      <c r="U3" s="243">
        <v>37792</v>
      </c>
      <c r="V3" s="244">
        <v>0.65</v>
      </c>
      <c r="W3" s="243">
        <v>20208</v>
      </c>
      <c r="X3" s="241" t="s">
        <v>469</v>
      </c>
      <c r="Y3" s="241" t="s">
        <v>462</v>
      </c>
      <c r="Z3" s="263"/>
      <c r="AA3" s="264"/>
      <c r="AB3" s="241">
        <v>450</v>
      </c>
      <c r="AC3" s="241">
        <v>550</v>
      </c>
      <c r="AD3" s="241">
        <v>450</v>
      </c>
      <c r="AE3" s="241">
        <v>540</v>
      </c>
      <c r="AF3" s="241">
        <v>17</v>
      </c>
      <c r="AG3" s="241">
        <v>22</v>
      </c>
      <c r="AH3" s="241">
        <v>16</v>
      </c>
      <c r="AI3" s="241" t="s">
        <v>470</v>
      </c>
      <c r="AJ3" s="241">
        <v>16</v>
      </c>
      <c r="AK3" s="241" t="s">
        <v>470</v>
      </c>
      <c r="AL3" s="242">
        <v>0.71799999999999997</v>
      </c>
      <c r="AM3" s="344"/>
      <c r="AN3" s="344"/>
      <c r="AO3" s="344"/>
      <c r="AP3" s="241" t="s">
        <v>471</v>
      </c>
      <c r="AQ3" s="241" t="s">
        <v>460</v>
      </c>
      <c r="AR3" s="241" t="s">
        <v>472</v>
      </c>
      <c r="AS3" s="344"/>
      <c r="AT3" s="344"/>
      <c r="AU3" s="344"/>
      <c r="AV3" s="344"/>
      <c r="AW3" s="247">
        <v>44446</v>
      </c>
      <c r="AX3" s="344"/>
      <c r="AY3" s="241">
        <v>80</v>
      </c>
      <c r="AZ3" s="344"/>
      <c r="BA3" s="344"/>
      <c r="BB3" s="344"/>
      <c r="BC3" s="344"/>
      <c r="BD3" s="265"/>
      <c r="BE3" s="266" t="s">
        <v>126</v>
      </c>
      <c r="BF3" s="267" t="s">
        <v>126</v>
      </c>
      <c r="BG3" s="267" t="s">
        <v>126</v>
      </c>
      <c r="BH3" s="268" t="s">
        <v>126</v>
      </c>
      <c r="BI3" s="269" t="s">
        <v>166</v>
      </c>
      <c r="BJ3" s="253" t="s">
        <v>166</v>
      </c>
      <c r="BK3" s="243">
        <v>1300</v>
      </c>
      <c r="BL3" s="270"/>
      <c r="BM3" s="255">
        <v>0.62</v>
      </c>
      <c r="BN3" s="270"/>
      <c r="BO3" s="256">
        <v>0.41</v>
      </c>
    </row>
    <row r="4" spans="1:67" ht="18.75" hidden="1" customHeight="1">
      <c r="A4" s="228" t="s">
        <v>473</v>
      </c>
      <c r="B4" s="229" t="s">
        <v>474</v>
      </c>
      <c r="C4" s="229" t="s">
        <v>475</v>
      </c>
      <c r="D4" s="230" t="s">
        <v>476</v>
      </c>
      <c r="E4" s="231" t="s">
        <v>448</v>
      </c>
      <c r="F4" s="271" t="s">
        <v>477</v>
      </c>
      <c r="G4" s="233" t="s">
        <v>478</v>
      </c>
      <c r="H4" s="259">
        <v>78</v>
      </c>
      <c r="I4" s="260" t="s">
        <v>451</v>
      </c>
      <c r="J4" s="260" t="s">
        <v>451</v>
      </c>
      <c r="K4" s="261">
        <v>87</v>
      </c>
      <c r="L4" s="262">
        <v>8123</v>
      </c>
      <c r="M4" s="238">
        <v>0.59</v>
      </c>
      <c r="N4" s="229">
        <v>896</v>
      </c>
      <c r="O4" s="272"/>
      <c r="P4" s="239">
        <v>0.11</v>
      </c>
      <c r="Q4" s="229">
        <v>71</v>
      </c>
      <c r="R4" s="240">
        <v>72500</v>
      </c>
      <c r="S4" s="241" t="s">
        <v>452</v>
      </c>
      <c r="T4" s="242">
        <v>7.9000000000000001E-2</v>
      </c>
      <c r="U4" s="243">
        <v>26915</v>
      </c>
      <c r="V4" s="244">
        <v>0.37</v>
      </c>
      <c r="W4" s="243">
        <v>45585</v>
      </c>
      <c r="X4" s="241" t="s">
        <v>479</v>
      </c>
      <c r="Y4" s="243">
        <v>30000</v>
      </c>
      <c r="Z4" s="245" t="s">
        <v>480</v>
      </c>
      <c r="AA4" s="246" t="s">
        <v>456</v>
      </c>
      <c r="AB4" s="241">
        <v>610</v>
      </c>
      <c r="AC4" s="241">
        <v>690</v>
      </c>
      <c r="AD4" s="241">
        <v>570</v>
      </c>
      <c r="AE4" s="241">
        <v>660</v>
      </c>
      <c r="AF4" s="241">
        <v>26</v>
      </c>
      <c r="AG4" s="241">
        <v>30</v>
      </c>
      <c r="AH4" s="241">
        <v>26</v>
      </c>
      <c r="AI4" s="241" t="s">
        <v>457</v>
      </c>
      <c r="AJ4" s="241">
        <v>24</v>
      </c>
      <c r="AK4" s="241" t="s">
        <v>481</v>
      </c>
      <c r="AL4" s="242">
        <v>0.29399999999999998</v>
      </c>
      <c r="AM4" s="344"/>
      <c r="AN4" s="344"/>
      <c r="AO4" s="344"/>
      <c r="AP4" s="241" t="s">
        <v>471</v>
      </c>
      <c r="AQ4" s="241" t="s">
        <v>460</v>
      </c>
      <c r="AR4" s="241" t="s">
        <v>472</v>
      </c>
      <c r="AS4" s="247">
        <v>44515</v>
      </c>
      <c r="AT4" s="247">
        <v>44211</v>
      </c>
      <c r="AU4" s="344"/>
      <c r="AV4" s="344"/>
      <c r="AW4" s="247">
        <v>44211</v>
      </c>
      <c r="AX4" s="242">
        <v>0.84499999999999997</v>
      </c>
      <c r="AY4" s="241">
        <v>80</v>
      </c>
      <c r="AZ4" s="241" t="s">
        <v>482</v>
      </c>
      <c r="BA4" s="241">
        <v>6.5</v>
      </c>
      <c r="BB4" s="344"/>
      <c r="BC4" s="241" t="s">
        <v>483</v>
      </c>
      <c r="BD4" s="248" t="s">
        <v>484</v>
      </c>
      <c r="BE4" s="273" t="s">
        <v>462</v>
      </c>
      <c r="BF4" s="274" t="s">
        <v>462</v>
      </c>
      <c r="BG4" s="274" t="s">
        <v>462</v>
      </c>
      <c r="BH4" s="275" t="s">
        <v>462</v>
      </c>
      <c r="BI4" s="269" t="s">
        <v>166</v>
      </c>
      <c r="BJ4" s="253" t="s">
        <v>166</v>
      </c>
      <c r="BK4" s="254" t="s">
        <v>462</v>
      </c>
      <c r="BL4" s="255">
        <v>0.87</v>
      </c>
      <c r="BM4" s="255">
        <v>0.9</v>
      </c>
      <c r="BN4" s="255">
        <v>0.77</v>
      </c>
      <c r="BO4" s="256">
        <v>0.79</v>
      </c>
    </row>
    <row r="5" spans="1:67" ht="18.75" hidden="1" customHeight="1">
      <c r="A5" s="228" t="s">
        <v>485</v>
      </c>
      <c r="B5" s="229" t="s">
        <v>486</v>
      </c>
      <c r="C5" s="229" t="s">
        <v>486</v>
      </c>
      <c r="D5" s="230" t="s">
        <v>466</v>
      </c>
      <c r="E5" s="231" t="s">
        <v>448</v>
      </c>
      <c r="F5" s="276" t="s">
        <v>487</v>
      </c>
      <c r="G5" s="258"/>
      <c r="H5" s="259" t="s">
        <v>451</v>
      </c>
      <c r="I5" s="260">
        <v>2</v>
      </c>
      <c r="J5" s="260" t="s">
        <v>451</v>
      </c>
      <c r="K5" s="261" t="s">
        <v>451</v>
      </c>
      <c r="L5" s="262">
        <v>1836</v>
      </c>
      <c r="M5" s="238">
        <v>1</v>
      </c>
      <c r="N5" s="229">
        <v>169</v>
      </c>
      <c r="O5" s="272"/>
      <c r="P5" s="239">
        <v>9.1999999999999998E-2</v>
      </c>
      <c r="Q5" s="229">
        <v>147</v>
      </c>
      <c r="R5" s="240">
        <v>78500</v>
      </c>
      <c r="S5" s="241" t="s">
        <v>488</v>
      </c>
      <c r="T5" s="242">
        <v>0.87</v>
      </c>
      <c r="U5" s="243">
        <v>62022</v>
      </c>
      <c r="V5" s="244">
        <v>0.79</v>
      </c>
      <c r="W5" s="243">
        <v>16478</v>
      </c>
      <c r="X5" s="241" t="s">
        <v>489</v>
      </c>
      <c r="Y5" s="241" t="s">
        <v>490</v>
      </c>
      <c r="Z5" s="263"/>
      <c r="AA5" s="264"/>
      <c r="AB5" s="241">
        <v>720</v>
      </c>
      <c r="AC5" s="241">
        <v>770</v>
      </c>
      <c r="AD5" s="241">
        <v>710</v>
      </c>
      <c r="AE5" s="241">
        <v>790</v>
      </c>
      <c r="AF5" s="241">
        <v>32</v>
      </c>
      <c r="AG5" s="241">
        <v>34</v>
      </c>
      <c r="AH5" s="241">
        <v>33</v>
      </c>
      <c r="AI5" s="241">
        <v>35</v>
      </c>
      <c r="AJ5" s="241">
        <v>29</v>
      </c>
      <c r="AK5" s="241">
        <v>34</v>
      </c>
      <c r="AL5" s="242">
        <v>0.128</v>
      </c>
      <c r="AM5" s="277">
        <v>2519</v>
      </c>
      <c r="AN5" s="242">
        <v>4.1000000000000002E-2</v>
      </c>
      <c r="AO5" s="242">
        <v>0.379</v>
      </c>
      <c r="AP5" s="241" t="s">
        <v>491</v>
      </c>
      <c r="AQ5" s="241" t="s">
        <v>492</v>
      </c>
      <c r="AR5" s="241" t="s">
        <v>471</v>
      </c>
      <c r="AS5" s="247">
        <v>44515</v>
      </c>
      <c r="AT5" s="344"/>
      <c r="AU5" s="344"/>
      <c r="AV5" s="344"/>
      <c r="AW5" s="247">
        <v>44197</v>
      </c>
      <c r="AX5" s="242">
        <v>0.34499999999999997</v>
      </c>
      <c r="AY5" s="344"/>
      <c r="AZ5" s="344"/>
      <c r="BA5" s="344"/>
      <c r="BB5" s="344"/>
      <c r="BC5" s="344"/>
      <c r="BD5" s="265"/>
      <c r="BE5" s="266" t="s">
        <v>126</v>
      </c>
      <c r="BF5" s="278" t="s">
        <v>166</v>
      </c>
      <c r="BG5" s="267" t="s">
        <v>126</v>
      </c>
      <c r="BH5" s="268" t="s">
        <v>126</v>
      </c>
      <c r="BI5" s="252"/>
      <c r="BJ5" s="253" t="s">
        <v>166</v>
      </c>
      <c r="BK5" s="254" t="s">
        <v>462</v>
      </c>
      <c r="BL5" s="255">
        <v>0.95</v>
      </c>
      <c r="BM5" s="255">
        <v>0.96</v>
      </c>
      <c r="BN5" s="255">
        <v>0.94</v>
      </c>
      <c r="BO5" s="256">
        <v>0.95</v>
      </c>
    </row>
    <row r="6" spans="1:67" ht="18.75" hidden="1" customHeight="1">
      <c r="A6" s="228" t="s">
        <v>493</v>
      </c>
      <c r="B6" s="229" t="s">
        <v>494</v>
      </c>
      <c r="C6" s="229" t="s">
        <v>495</v>
      </c>
      <c r="D6" s="230" t="s">
        <v>496</v>
      </c>
      <c r="E6" s="231" t="s">
        <v>448</v>
      </c>
      <c r="F6" s="257" t="s">
        <v>467</v>
      </c>
      <c r="G6" s="233" t="s">
        <v>450</v>
      </c>
      <c r="H6" s="259" t="s">
        <v>451</v>
      </c>
      <c r="I6" s="260" t="s">
        <v>451</v>
      </c>
      <c r="J6" s="260" t="s">
        <v>451</v>
      </c>
      <c r="K6" s="261" t="s">
        <v>451</v>
      </c>
      <c r="L6" s="262">
        <v>2390</v>
      </c>
      <c r="M6" s="238">
        <v>0.63</v>
      </c>
      <c r="N6" s="229">
        <v>69</v>
      </c>
      <c r="O6" s="229">
        <v>25</v>
      </c>
      <c r="P6" s="239">
        <v>2.9000000000000001E-2</v>
      </c>
      <c r="Q6" s="229">
        <v>29</v>
      </c>
      <c r="R6" s="240">
        <v>66000</v>
      </c>
      <c r="S6" s="241" t="s">
        <v>497</v>
      </c>
      <c r="T6" s="242">
        <v>0.42</v>
      </c>
      <c r="U6" s="243">
        <v>13495</v>
      </c>
      <c r="V6" s="244">
        <v>0.2</v>
      </c>
      <c r="W6" s="243">
        <v>52505</v>
      </c>
      <c r="X6" s="241" t="s">
        <v>498</v>
      </c>
      <c r="Y6" s="241" t="s">
        <v>499</v>
      </c>
      <c r="Z6" s="245" t="s">
        <v>500</v>
      </c>
      <c r="AA6" s="246" t="s">
        <v>456</v>
      </c>
      <c r="AB6" s="241">
        <v>540</v>
      </c>
      <c r="AC6" s="241">
        <v>630</v>
      </c>
      <c r="AD6" s="241">
        <v>520</v>
      </c>
      <c r="AE6" s="241">
        <v>610</v>
      </c>
      <c r="AF6" s="241">
        <v>22</v>
      </c>
      <c r="AG6" s="241">
        <v>27</v>
      </c>
      <c r="AH6" s="241">
        <v>21</v>
      </c>
      <c r="AI6" s="241">
        <v>26</v>
      </c>
      <c r="AJ6" s="241">
        <v>21</v>
      </c>
      <c r="AK6" s="241">
        <v>26</v>
      </c>
      <c r="AL6" s="242">
        <v>0.623</v>
      </c>
      <c r="AM6" s="241">
        <v>553</v>
      </c>
      <c r="AN6" s="242">
        <v>0.45600000000000002</v>
      </c>
      <c r="AO6" s="242">
        <v>0.04</v>
      </c>
      <c r="AP6" s="241" t="s">
        <v>491</v>
      </c>
      <c r="AQ6" s="241" t="s">
        <v>460</v>
      </c>
      <c r="AR6" s="241" t="s">
        <v>471</v>
      </c>
      <c r="AS6" s="344"/>
      <c r="AT6" s="344"/>
      <c r="AU6" s="344"/>
      <c r="AV6" s="247">
        <v>44211</v>
      </c>
      <c r="AW6" s="241" t="s">
        <v>501</v>
      </c>
      <c r="AX6" s="344"/>
      <c r="AY6" s="241">
        <v>71</v>
      </c>
      <c r="AZ6" s="241" t="s">
        <v>502</v>
      </c>
      <c r="BA6" s="241">
        <v>6</v>
      </c>
      <c r="BB6" s="344"/>
      <c r="BC6" s="344"/>
      <c r="BD6" s="265"/>
      <c r="BE6" s="279" t="s">
        <v>166</v>
      </c>
      <c r="BF6" s="267" t="s">
        <v>126</v>
      </c>
      <c r="BG6" s="278" t="s">
        <v>166</v>
      </c>
      <c r="BH6" s="280" t="s">
        <v>166</v>
      </c>
      <c r="BI6" s="252"/>
      <c r="BJ6" s="253" t="s">
        <v>166</v>
      </c>
      <c r="BK6" s="243">
        <v>811</v>
      </c>
      <c r="BL6" s="255">
        <v>0.67</v>
      </c>
      <c r="BM6" s="255">
        <v>0.78</v>
      </c>
      <c r="BN6" s="255">
        <v>0.4</v>
      </c>
      <c r="BO6" s="256">
        <v>0.66</v>
      </c>
    </row>
    <row r="7" spans="1:67" ht="18.75" hidden="1" customHeight="1">
      <c r="A7" s="228" t="s">
        <v>503</v>
      </c>
      <c r="B7" s="229" t="s">
        <v>504</v>
      </c>
      <c r="C7" s="229" t="s">
        <v>505</v>
      </c>
      <c r="D7" s="230" t="s">
        <v>506</v>
      </c>
      <c r="E7" s="281" t="s">
        <v>507</v>
      </c>
      <c r="F7" s="271" t="s">
        <v>477</v>
      </c>
      <c r="G7" s="258"/>
      <c r="H7" s="259">
        <v>115</v>
      </c>
      <c r="I7" s="260" t="s">
        <v>451</v>
      </c>
      <c r="J7" s="260">
        <v>38</v>
      </c>
      <c r="K7" s="261">
        <v>30</v>
      </c>
      <c r="L7" s="262">
        <v>42427</v>
      </c>
      <c r="M7" s="238">
        <v>0.83</v>
      </c>
      <c r="N7" s="229">
        <v>5328</v>
      </c>
      <c r="O7" s="229">
        <v>116</v>
      </c>
      <c r="P7" s="239">
        <v>0.126</v>
      </c>
      <c r="Q7" s="229">
        <v>1340</v>
      </c>
      <c r="R7" s="240">
        <v>49600</v>
      </c>
      <c r="S7" s="241" t="s">
        <v>452</v>
      </c>
      <c r="T7" s="242">
        <v>0.252</v>
      </c>
      <c r="U7" s="243">
        <v>7216</v>
      </c>
      <c r="V7" s="244">
        <v>0.15</v>
      </c>
      <c r="W7" s="243">
        <v>42384</v>
      </c>
      <c r="X7" s="241" t="s">
        <v>508</v>
      </c>
      <c r="Y7" s="241" t="s">
        <v>462</v>
      </c>
      <c r="Z7" s="263"/>
      <c r="AA7" s="282" t="s">
        <v>456</v>
      </c>
      <c r="AB7" s="241">
        <v>560</v>
      </c>
      <c r="AC7" s="241">
        <v>670</v>
      </c>
      <c r="AD7" s="241">
        <v>560</v>
      </c>
      <c r="AE7" s="241">
        <v>680</v>
      </c>
      <c r="AF7" s="241">
        <v>22</v>
      </c>
      <c r="AG7" s="241">
        <v>29</v>
      </c>
      <c r="AH7" s="241">
        <v>22</v>
      </c>
      <c r="AI7" s="241">
        <v>29</v>
      </c>
      <c r="AJ7" s="241">
        <v>23</v>
      </c>
      <c r="AK7" s="241">
        <v>28</v>
      </c>
      <c r="AL7" s="242">
        <v>0.84099999999999997</v>
      </c>
      <c r="AM7" s="277">
        <v>2652</v>
      </c>
      <c r="AN7" s="242">
        <v>0.71899999999999997</v>
      </c>
      <c r="AO7" s="242">
        <v>0.32100000000000001</v>
      </c>
      <c r="AP7" s="241" t="s">
        <v>509</v>
      </c>
      <c r="AQ7" s="241" t="s">
        <v>460</v>
      </c>
      <c r="AR7" s="241" t="s">
        <v>510</v>
      </c>
      <c r="AS7" s="344"/>
      <c r="AT7" s="344"/>
      <c r="AU7" s="344"/>
      <c r="AV7" s="247">
        <v>44228</v>
      </c>
      <c r="AW7" s="241" t="s">
        <v>501</v>
      </c>
      <c r="AX7" s="344"/>
      <c r="AY7" s="241">
        <v>61</v>
      </c>
      <c r="AZ7" s="241" t="s">
        <v>511</v>
      </c>
      <c r="BA7" s="241">
        <v>6</v>
      </c>
      <c r="BB7" s="241" t="s">
        <v>166</v>
      </c>
      <c r="BC7" s="344"/>
      <c r="BD7" s="265"/>
      <c r="BE7" s="279" t="s">
        <v>166</v>
      </c>
      <c r="BF7" s="278" t="s">
        <v>166</v>
      </c>
      <c r="BG7" s="267" t="s">
        <v>126</v>
      </c>
      <c r="BH7" s="268" t="s">
        <v>126</v>
      </c>
      <c r="BI7" s="269" t="s">
        <v>166</v>
      </c>
      <c r="BJ7" s="253" t="s">
        <v>166</v>
      </c>
      <c r="BK7" s="254" t="s">
        <v>462</v>
      </c>
      <c r="BL7" s="255">
        <v>0.91</v>
      </c>
      <c r="BM7" s="255">
        <v>0.87</v>
      </c>
      <c r="BN7" s="255">
        <v>0.74</v>
      </c>
      <c r="BO7" s="256">
        <v>0.63</v>
      </c>
    </row>
    <row r="8" spans="1:67" ht="18.75" hidden="1" customHeight="1">
      <c r="A8" s="228" t="s">
        <v>512</v>
      </c>
      <c r="B8" s="229" t="s">
        <v>513</v>
      </c>
      <c r="C8" s="229" t="s">
        <v>513</v>
      </c>
      <c r="D8" s="230" t="s">
        <v>514</v>
      </c>
      <c r="E8" s="281" t="s">
        <v>507</v>
      </c>
      <c r="F8" s="271" t="s">
        <v>477</v>
      </c>
      <c r="G8" s="258"/>
      <c r="H8" s="259">
        <v>115</v>
      </c>
      <c r="I8" s="260" t="s">
        <v>451</v>
      </c>
      <c r="J8" s="260">
        <v>59</v>
      </c>
      <c r="K8" s="261">
        <v>62</v>
      </c>
      <c r="L8" s="262">
        <v>23964</v>
      </c>
      <c r="M8" s="238">
        <v>0.8</v>
      </c>
      <c r="N8" s="229">
        <v>1374</v>
      </c>
      <c r="O8" s="229">
        <v>59</v>
      </c>
      <c r="P8" s="239">
        <v>5.7000000000000002E-2</v>
      </c>
      <c r="Q8" s="272"/>
      <c r="R8" s="240">
        <v>53000</v>
      </c>
      <c r="S8" s="241" t="s">
        <v>515</v>
      </c>
      <c r="T8" s="344"/>
      <c r="U8" s="344"/>
      <c r="V8" s="344"/>
      <c r="W8" s="243">
        <v>53000</v>
      </c>
      <c r="X8" s="344"/>
      <c r="Y8" s="241" t="s">
        <v>490</v>
      </c>
      <c r="Z8" s="263"/>
      <c r="AA8" s="264"/>
      <c r="AB8" s="241">
        <v>570</v>
      </c>
      <c r="AC8" s="241">
        <v>650</v>
      </c>
      <c r="AD8" s="241">
        <v>560</v>
      </c>
      <c r="AE8" s="241"/>
      <c r="AF8" s="241">
        <v>24</v>
      </c>
      <c r="AG8" s="241">
        <v>30</v>
      </c>
      <c r="AH8" s="241">
        <v>24</v>
      </c>
      <c r="AI8" s="241">
        <v>32</v>
      </c>
      <c r="AJ8" s="241">
        <v>23</v>
      </c>
      <c r="AK8" s="241">
        <v>28</v>
      </c>
      <c r="AL8" s="242">
        <v>0.83899999999999997</v>
      </c>
      <c r="AM8" s="241">
        <v>361</v>
      </c>
      <c r="AN8" s="242">
        <v>0.46</v>
      </c>
      <c r="AO8" s="242">
        <v>0.40400000000000003</v>
      </c>
      <c r="AP8" s="241" t="s">
        <v>491</v>
      </c>
      <c r="AQ8" s="241" t="s">
        <v>460</v>
      </c>
      <c r="AR8" s="241" t="s">
        <v>510</v>
      </c>
      <c r="AS8" s="344"/>
      <c r="AT8" s="344"/>
      <c r="AU8" s="247">
        <v>44228</v>
      </c>
      <c r="AV8" s="247">
        <v>44228</v>
      </c>
      <c r="AW8" s="247">
        <v>44348</v>
      </c>
      <c r="AX8" s="344"/>
      <c r="AY8" s="241">
        <v>79</v>
      </c>
      <c r="AZ8" s="344"/>
      <c r="BA8" s="241">
        <v>6.5</v>
      </c>
      <c r="BB8" s="344"/>
      <c r="BC8" s="344"/>
      <c r="BD8" s="265"/>
      <c r="BE8" s="279" t="s">
        <v>166</v>
      </c>
      <c r="BF8" s="278" t="s">
        <v>166</v>
      </c>
      <c r="BG8" s="278" t="s">
        <v>166</v>
      </c>
      <c r="BH8" s="280" t="s">
        <v>166</v>
      </c>
      <c r="BI8" s="252"/>
      <c r="BJ8" s="344"/>
      <c r="BK8" s="344"/>
      <c r="BL8" s="255">
        <v>0.89</v>
      </c>
      <c r="BM8" s="255">
        <v>0.92</v>
      </c>
      <c r="BN8" s="255">
        <v>0.5</v>
      </c>
      <c r="BO8" s="256">
        <v>0.77</v>
      </c>
    </row>
    <row r="9" spans="1:67" ht="18.75" hidden="1" customHeight="1">
      <c r="A9" s="228" t="s">
        <v>516</v>
      </c>
      <c r="B9" s="229" t="s">
        <v>517</v>
      </c>
      <c r="C9" s="229" t="s">
        <v>518</v>
      </c>
      <c r="D9" s="230" t="s">
        <v>519</v>
      </c>
      <c r="E9" s="231" t="s">
        <v>448</v>
      </c>
      <c r="F9" s="276" t="s">
        <v>487</v>
      </c>
      <c r="G9" s="233" t="s">
        <v>450</v>
      </c>
      <c r="H9" s="259" t="s">
        <v>451</v>
      </c>
      <c r="I9" s="260">
        <v>103</v>
      </c>
      <c r="J9" s="260" t="s">
        <v>451</v>
      </c>
      <c r="K9" s="261" t="s">
        <v>451</v>
      </c>
      <c r="L9" s="262">
        <v>1223</v>
      </c>
      <c r="M9" s="238">
        <v>0.99</v>
      </c>
      <c r="N9" s="229">
        <v>31</v>
      </c>
      <c r="O9" s="272"/>
      <c r="P9" s="239">
        <v>2.5000000000000001E-2</v>
      </c>
      <c r="Q9" s="229">
        <v>29</v>
      </c>
      <c r="R9" s="240">
        <v>61100</v>
      </c>
      <c r="S9" s="241" t="s">
        <v>452</v>
      </c>
      <c r="T9" s="242">
        <v>0.93500000000000005</v>
      </c>
      <c r="U9" s="243">
        <v>23614</v>
      </c>
      <c r="V9" s="244">
        <v>0.39</v>
      </c>
      <c r="W9" s="243">
        <v>37486</v>
      </c>
      <c r="X9" s="241" t="s">
        <v>520</v>
      </c>
      <c r="Y9" s="243">
        <v>27000</v>
      </c>
      <c r="Z9" s="245" t="s">
        <v>521</v>
      </c>
      <c r="AA9" s="246" t="s">
        <v>456</v>
      </c>
      <c r="AB9" s="241">
        <v>590</v>
      </c>
      <c r="AC9" s="241">
        <v>680</v>
      </c>
      <c r="AD9" s="241">
        <v>570</v>
      </c>
      <c r="AE9" s="241">
        <v>680</v>
      </c>
      <c r="AF9" s="241">
        <v>23</v>
      </c>
      <c r="AG9" s="241">
        <v>29</v>
      </c>
      <c r="AH9" s="241">
        <v>24</v>
      </c>
      <c r="AI9" s="241" t="s">
        <v>522</v>
      </c>
      <c r="AJ9" s="241">
        <v>24</v>
      </c>
      <c r="AK9" s="241" t="s">
        <v>523</v>
      </c>
      <c r="AL9" s="242">
        <v>0.52200000000000002</v>
      </c>
      <c r="AM9" s="344"/>
      <c r="AN9" s="344"/>
      <c r="AO9" s="344"/>
      <c r="AP9" s="241" t="s">
        <v>491</v>
      </c>
      <c r="AQ9" s="241" t="s">
        <v>492</v>
      </c>
      <c r="AR9" s="241" t="s">
        <v>471</v>
      </c>
      <c r="AS9" s="247">
        <v>44501</v>
      </c>
      <c r="AT9" s="247">
        <v>44211</v>
      </c>
      <c r="AU9" s="247">
        <v>44201</v>
      </c>
      <c r="AV9" s="247">
        <v>44531</v>
      </c>
      <c r="AW9" s="247">
        <v>44256</v>
      </c>
      <c r="AX9" s="242">
        <v>1</v>
      </c>
      <c r="AY9" s="241">
        <v>80</v>
      </c>
      <c r="AZ9" s="241" t="s">
        <v>524</v>
      </c>
      <c r="BA9" s="241">
        <v>6.5</v>
      </c>
      <c r="BB9" s="344"/>
      <c r="BC9" s="344"/>
      <c r="BD9" s="265"/>
      <c r="BE9" s="266" t="s">
        <v>126</v>
      </c>
      <c r="BF9" s="278" t="s">
        <v>166</v>
      </c>
      <c r="BG9" s="267" t="s">
        <v>126</v>
      </c>
      <c r="BH9" s="268" t="s">
        <v>126</v>
      </c>
      <c r="BI9" s="252"/>
      <c r="BJ9" s="344"/>
      <c r="BK9" s="344"/>
      <c r="BL9" s="270"/>
      <c r="BM9" s="255">
        <v>0.81</v>
      </c>
      <c r="BN9" s="270"/>
      <c r="BO9" s="256">
        <v>0.73</v>
      </c>
    </row>
    <row r="10" spans="1:67" ht="18.75" hidden="1" customHeight="1">
      <c r="A10" s="228" t="s">
        <v>525</v>
      </c>
      <c r="B10" s="229" t="s">
        <v>526</v>
      </c>
      <c r="C10" s="229" t="s">
        <v>527</v>
      </c>
      <c r="D10" s="230" t="s">
        <v>466</v>
      </c>
      <c r="E10" s="231" t="s">
        <v>448</v>
      </c>
      <c r="F10" s="257" t="s">
        <v>467</v>
      </c>
      <c r="G10" s="258"/>
      <c r="H10" s="259" t="s">
        <v>451</v>
      </c>
      <c r="I10" s="260" t="s">
        <v>451</v>
      </c>
      <c r="J10" s="260" t="s">
        <v>451</v>
      </c>
      <c r="K10" s="261">
        <v>30</v>
      </c>
      <c r="L10" s="262">
        <v>2342</v>
      </c>
      <c r="M10" s="238">
        <v>0.7</v>
      </c>
      <c r="N10" s="229">
        <v>652</v>
      </c>
      <c r="O10" s="229">
        <v>76</v>
      </c>
      <c r="P10" s="239">
        <v>0.27800000000000002</v>
      </c>
      <c r="Q10" s="229">
        <v>89</v>
      </c>
      <c r="R10" s="240">
        <v>75500</v>
      </c>
      <c r="S10" s="241" t="s">
        <v>452</v>
      </c>
      <c r="T10" s="242">
        <v>0.13700000000000001</v>
      </c>
      <c r="U10" s="243">
        <v>34469</v>
      </c>
      <c r="V10" s="244">
        <v>0.46</v>
      </c>
      <c r="W10" s="243">
        <v>41031</v>
      </c>
      <c r="X10" s="241" t="s">
        <v>528</v>
      </c>
      <c r="Y10" s="241" t="s">
        <v>529</v>
      </c>
      <c r="Z10" s="245" t="s">
        <v>530</v>
      </c>
      <c r="AA10" s="282" t="s">
        <v>456</v>
      </c>
      <c r="AB10" s="241">
        <v>610</v>
      </c>
      <c r="AC10" s="241">
        <v>680</v>
      </c>
      <c r="AD10" s="241">
        <v>620</v>
      </c>
      <c r="AE10" s="241">
        <v>720</v>
      </c>
      <c r="AF10" s="241">
        <v>27</v>
      </c>
      <c r="AG10" s="241">
        <v>32</v>
      </c>
      <c r="AH10" s="241">
        <v>27</v>
      </c>
      <c r="AI10" s="241">
        <v>33</v>
      </c>
      <c r="AJ10" s="241">
        <v>27</v>
      </c>
      <c r="AK10" s="241">
        <v>33</v>
      </c>
      <c r="AL10" s="242">
        <v>0.24199999999999999</v>
      </c>
      <c r="AM10" s="277">
        <v>2777</v>
      </c>
      <c r="AN10" s="242">
        <v>0.18099999999999999</v>
      </c>
      <c r="AO10" s="242">
        <v>0.35099999999999998</v>
      </c>
      <c r="AP10" s="241" t="s">
        <v>491</v>
      </c>
      <c r="AQ10" s="241" t="s">
        <v>460</v>
      </c>
      <c r="AR10" s="241" t="s">
        <v>472</v>
      </c>
      <c r="AS10" s="247">
        <v>44501</v>
      </c>
      <c r="AT10" s="344"/>
      <c r="AU10" s="247">
        <v>44501</v>
      </c>
      <c r="AV10" s="247">
        <v>44501</v>
      </c>
      <c r="AW10" s="247">
        <v>44198</v>
      </c>
      <c r="AX10" s="242">
        <v>0.377</v>
      </c>
      <c r="AY10" s="344"/>
      <c r="AZ10" s="241" t="s">
        <v>531</v>
      </c>
      <c r="BA10" s="344"/>
      <c r="BB10" s="344"/>
      <c r="BC10" s="241" t="s">
        <v>532</v>
      </c>
      <c r="BD10" s="248" t="s">
        <v>533</v>
      </c>
      <c r="BE10" s="266" t="s">
        <v>126</v>
      </c>
      <c r="BF10" s="267" t="s">
        <v>126</v>
      </c>
      <c r="BG10" s="267" t="s">
        <v>126</v>
      </c>
      <c r="BH10" s="268" t="s">
        <v>126</v>
      </c>
      <c r="BI10" s="252"/>
      <c r="BJ10" s="253" t="s">
        <v>166</v>
      </c>
      <c r="BK10" s="243">
        <v>1955</v>
      </c>
      <c r="BL10" s="255">
        <v>0.96</v>
      </c>
      <c r="BM10" s="255">
        <v>0.96</v>
      </c>
      <c r="BN10" s="255">
        <v>0.93</v>
      </c>
      <c r="BO10" s="256">
        <v>0.92</v>
      </c>
    </row>
    <row r="11" spans="1:67" ht="18.75" hidden="1" customHeight="1">
      <c r="A11" s="228" t="s">
        <v>534</v>
      </c>
      <c r="B11" s="229" t="s">
        <v>535</v>
      </c>
      <c r="C11" s="229" t="s">
        <v>536</v>
      </c>
      <c r="D11" s="230" t="s">
        <v>537</v>
      </c>
      <c r="E11" s="231" t="s">
        <v>448</v>
      </c>
      <c r="F11" s="276" t="s">
        <v>487</v>
      </c>
      <c r="G11" s="258"/>
      <c r="H11" s="259" t="s">
        <v>451</v>
      </c>
      <c r="I11" s="260">
        <v>56</v>
      </c>
      <c r="J11" s="260" t="s">
        <v>451</v>
      </c>
      <c r="K11" s="261" t="s">
        <v>451</v>
      </c>
      <c r="L11" s="262">
        <v>1930</v>
      </c>
      <c r="M11" s="238">
        <v>0.85</v>
      </c>
      <c r="N11" s="229">
        <v>151</v>
      </c>
      <c r="O11" s="272"/>
      <c r="P11" s="239">
        <v>7.8E-2</v>
      </c>
      <c r="Q11" s="229">
        <v>73</v>
      </c>
      <c r="R11" s="240">
        <v>78000</v>
      </c>
      <c r="S11" s="241" t="s">
        <v>488</v>
      </c>
      <c r="T11" s="242">
        <v>0.48299999999999998</v>
      </c>
      <c r="U11" s="243">
        <v>49316</v>
      </c>
      <c r="V11" s="244">
        <v>0.63</v>
      </c>
      <c r="W11" s="243">
        <v>28684</v>
      </c>
      <c r="X11" s="241" t="s">
        <v>538</v>
      </c>
      <c r="Y11" s="241" t="s">
        <v>490</v>
      </c>
      <c r="Z11" s="263"/>
      <c r="AA11" s="264"/>
      <c r="AB11" s="241">
        <v>630</v>
      </c>
      <c r="AC11" s="241">
        <v>710</v>
      </c>
      <c r="AD11" s="241">
        <v>590</v>
      </c>
      <c r="AE11" s="241">
        <v>690</v>
      </c>
      <c r="AF11" s="241">
        <v>28</v>
      </c>
      <c r="AG11" s="241">
        <v>31</v>
      </c>
      <c r="AH11" s="241">
        <v>27</v>
      </c>
      <c r="AI11" s="241" t="s">
        <v>539</v>
      </c>
      <c r="AJ11" s="241">
        <v>25</v>
      </c>
      <c r="AK11" s="241" t="s">
        <v>540</v>
      </c>
      <c r="AL11" s="242">
        <v>0.58199999999999996</v>
      </c>
      <c r="AM11" s="344"/>
      <c r="AN11" s="344"/>
      <c r="AO11" s="344"/>
      <c r="AP11" s="241" t="s">
        <v>471</v>
      </c>
      <c r="AQ11" s="241" t="s">
        <v>460</v>
      </c>
      <c r="AR11" s="241" t="s">
        <v>472</v>
      </c>
      <c r="AS11" s="247">
        <v>44501</v>
      </c>
      <c r="AT11" s="344"/>
      <c r="AU11" s="247">
        <v>44501</v>
      </c>
      <c r="AV11" s="344"/>
      <c r="AW11" s="247">
        <v>44197</v>
      </c>
      <c r="AX11" s="242">
        <v>0.66700000000000004</v>
      </c>
      <c r="AY11" s="241">
        <v>100</v>
      </c>
      <c r="AZ11" s="344"/>
      <c r="BA11" s="241">
        <v>7</v>
      </c>
      <c r="BB11" s="344"/>
      <c r="BC11" s="344"/>
      <c r="BD11" s="265"/>
      <c r="BE11" s="266" t="s">
        <v>126</v>
      </c>
      <c r="BF11" s="267" t="s">
        <v>126</v>
      </c>
      <c r="BG11" s="267" t="s">
        <v>126</v>
      </c>
      <c r="BH11" s="268" t="s">
        <v>126</v>
      </c>
      <c r="BI11" s="252"/>
      <c r="BJ11" s="344"/>
      <c r="BK11" s="344"/>
      <c r="BL11" s="270"/>
      <c r="BM11" s="255">
        <v>0.82</v>
      </c>
      <c r="BN11" s="270"/>
      <c r="BO11" s="256">
        <v>0.74</v>
      </c>
    </row>
    <row r="12" spans="1:67" ht="18.75" hidden="1" customHeight="1">
      <c r="A12" s="228" t="s">
        <v>541</v>
      </c>
      <c r="B12" s="229" t="s">
        <v>542</v>
      </c>
      <c r="C12" s="229" t="s">
        <v>543</v>
      </c>
      <c r="D12" s="230" t="s">
        <v>537</v>
      </c>
      <c r="E12" s="231" t="s">
        <v>448</v>
      </c>
      <c r="F12" s="232" t="s">
        <v>449</v>
      </c>
      <c r="G12" s="258"/>
      <c r="H12" s="259" t="s">
        <v>451</v>
      </c>
      <c r="I12" s="260">
        <v>25</v>
      </c>
      <c r="J12" s="260" t="s">
        <v>451</v>
      </c>
      <c r="K12" s="261" t="s">
        <v>451</v>
      </c>
      <c r="L12" s="262">
        <v>2604</v>
      </c>
      <c r="M12" s="238">
        <v>1</v>
      </c>
      <c r="N12" s="229">
        <v>238</v>
      </c>
      <c r="O12" s="272"/>
      <c r="P12" s="239">
        <v>9.0999999999999998E-2</v>
      </c>
      <c r="Q12" s="229">
        <v>27</v>
      </c>
      <c r="R12" s="240">
        <v>78800</v>
      </c>
      <c r="S12" s="241" t="s">
        <v>488</v>
      </c>
      <c r="T12" s="242">
        <v>0.113</v>
      </c>
      <c r="U12" s="243">
        <v>61710</v>
      </c>
      <c r="V12" s="244">
        <v>0.78</v>
      </c>
      <c r="W12" s="243">
        <v>17090</v>
      </c>
      <c r="X12" s="241" t="s">
        <v>544</v>
      </c>
      <c r="Y12" s="241" t="s">
        <v>490</v>
      </c>
      <c r="Z12" s="263"/>
      <c r="AA12" s="264"/>
      <c r="AB12" s="241">
        <v>660</v>
      </c>
      <c r="AC12" s="241">
        <v>760</v>
      </c>
      <c r="AD12" s="241">
        <v>650</v>
      </c>
      <c r="AE12" s="241">
        <v>740</v>
      </c>
      <c r="AF12" s="241">
        <v>30</v>
      </c>
      <c r="AG12" s="241">
        <v>33</v>
      </c>
      <c r="AH12" s="241">
        <v>32</v>
      </c>
      <c r="AI12" s="241">
        <v>35</v>
      </c>
      <c r="AJ12" s="241">
        <v>27</v>
      </c>
      <c r="AK12" s="241">
        <v>32</v>
      </c>
      <c r="AL12" s="242">
        <v>0.13700000000000001</v>
      </c>
      <c r="AM12" s="344"/>
      <c r="AN12" s="344"/>
      <c r="AO12" s="344"/>
      <c r="AP12" s="241" t="s">
        <v>491</v>
      </c>
      <c r="AQ12" s="241" t="s">
        <v>460</v>
      </c>
      <c r="AR12" s="241" t="s">
        <v>472</v>
      </c>
      <c r="AS12" s="247">
        <v>44501</v>
      </c>
      <c r="AT12" s="344"/>
      <c r="AU12" s="344"/>
      <c r="AV12" s="344"/>
      <c r="AW12" s="247">
        <v>44197</v>
      </c>
      <c r="AX12" s="242">
        <v>0.309</v>
      </c>
      <c r="AY12" s="241">
        <v>100</v>
      </c>
      <c r="AZ12" s="344"/>
      <c r="BA12" s="241">
        <v>7</v>
      </c>
      <c r="BB12" s="344"/>
      <c r="BC12" s="344"/>
      <c r="BD12" s="265"/>
      <c r="BE12" s="266" t="s">
        <v>126</v>
      </c>
      <c r="BF12" s="267" t="s">
        <v>126</v>
      </c>
      <c r="BG12" s="267" t="s">
        <v>126</v>
      </c>
      <c r="BH12" s="268" t="s">
        <v>126</v>
      </c>
      <c r="BI12" s="252"/>
      <c r="BJ12" s="344"/>
      <c r="BK12" s="344"/>
      <c r="BL12" s="255">
        <v>0.96</v>
      </c>
      <c r="BM12" s="255">
        <v>0.95</v>
      </c>
      <c r="BN12" s="255">
        <v>0.95</v>
      </c>
      <c r="BO12" s="256">
        <v>0.93</v>
      </c>
    </row>
    <row r="13" spans="1:67" ht="18.75" hidden="1" customHeight="1">
      <c r="A13" s="228" t="s">
        <v>545</v>
      </c>
      <c r="B13" s="229" t="s">
        <v>546</v>
      </c>
      <c r="C13" s="229" t="s">
        <v>547</v>
      </c>
      <c r="D13" s="230" t="s">
        <v>548</v>
      </c>
      <c r="E13" s="231" t="s">
        <v>448</v>
      </c>
      <c r="F13" s="276" t="s">
        <v>487</v>
      </c>
      <c r="G13" s="258"/>
      <c r="H13" s="259" t="s">
        <v>451</v>
      </c>
      <c r="I13" s="260">
        <v>22</v>
      </c>
      <c r="J13" s="260" t="s">
        <v>451</v>
      </c>
      <c r="K13" s="261" t="s">
        <v>451</v>
      </c>
      <c r="L13" s="262">
        <v>1787</v>
      </c>
      <c r="M13" s="238">
        <v>1</v>
      </c>
      <c r="N13" s="229">
        <v>132</v>
      </c>
      <c r="O13" s="272"/>
      <c r="P13" s="239">
        <v>7.3999999999999996E-2</v>
      </c>
      <c r="Q13" s="229">
        <v>73</v>
      </c>
      <c r="R13" s="240">
        <v>78500</v>
      </c>
      <c r="S13" s="241" t="s">
        <v>488</v>
      </c>
      <c r="T13" s="242">
        <v>0.55300000000000005</v>
      </c>
      <c r="U13" s="243">
        <v>56061</v>
      </c>
      <c r="V13" s="244">
        <v>0.71</v>
      </c>
      <c r="W13" s="243">
        <v>22439</v>
      </c>
      <c r="X13" s="241" t="s">
        <v>549</v>
      </c>
      <c r="Y13" s="241" t="s">
        <v>490</v>
      </c>
      <c r="Z13" s="263"/>
      <c r="AA13" s="264"/>
      <c r="AB13" s="241">
        <v>640</v>
      </c>
      <c r="AC13" s="241">
        <v>730</v>
      </c>
      <c r="AD13" s="241">
        <v>630</v>
      </c>
      <c r="AE13" s="241">
        <v>720</v>
      </c>
      <c r="AF13" s="241">
        <v>29</v>
      </c>
      <c r="AG13" s="241">
        <v>32</v>
      </c>
      <c r="AH13" s="241">
        <v>28</v>
      </c>
      <c r="AI13" s="241" t="s">
        <v>550</v>
      </c>
      <c r="AJ13" s="241">
        <v>27</v>
      </c>
      <c r="AK13" s="241" t="s">
        <v>457</v>
      </c>
      <c r="AL13" s="242">
        <v>0.219</v>
      </c>
      <c r="AM13" s="344"/>
      <c r="AN13" s="344"/>
      <c r="AO13" s="344"/>
      <c r="AP13" s="241" t="s">
        <v>471</v>
      </c>
      <c r="AQ13" s="241" t="s">
        <v>460</v>
      </c>
      <c r="AR13" s="241" t="s">
        <v>471</v>
      </c>
      <c r="AS13" s="247">
        <v>44515</v>
      </c>
      <c r="AT13" s="247">
        <v>44197</v>
      </c>
      <c r="AU13" s="344"/>
      <c r="AV13" s="344"/>
      <c r="AW13" s="247">
        <v>44197</v>
      </c>
      <c r="AX13" s="242">
        <v>0.48399999999999999</v>
      </c>
      <c r="AY13" s="344"/>
      <c r="AZ13" s="241" t="s">
        <v>551</v>
      </c>
      <c r="BA13" s="344"/>
      <c r="BB13" s="344"/>
      <c r="BC13" s="344"/>
      <c r="BD13" s="265"/>
      <c r="BE13" s="266" t="s">
        <v>126</v>
      </c>
      <c r="BF13" s="278" t="s">
        <v>166</v>
      </c>
      <c r="BG13" s="267" t="s">
        <v>126</v>
      </c>
      <c r="BH13" s="268" t="s">
        <v>126</v>
      </c>
      <c r="BI13" s="252"/>
      <c r="BJ13" s="344"/>
      <c r="BK13" s="344"/>
      <c r="BL13" s="255">
        <v>0.94</v>
      </c>
      <c r="BM13" s="255">
        <v>0.95</v>
      </c>
      <c r="BN13" s="255">
        <v>0.96</v>
      </c>
      <c r="BO13" s="256">
        <v>0.92</v>
      </c>
    </row>
    <row r="14" spans="1:67" ht="18.75" hidden="1" customHeight="1">
      <c r="A14" s="228" t="s">
        <v>552</v>
      </c>
      <c r="B14" s="229" t="s">
        <v>553</v>
      </c>
      <c r="C14" s="229" t="s">
        <v>554</v>
      </c>
      <c r="D14" s="230" t="s">
        <v>519</v>
      </c>
      <c r="E14" s="231" t="s">
        <v>448</v>
      </c>
      <c r="F14" s="271" t="s">
        <v>477</v>
      </c>
      <c r="G14" s="233" t="s">
        <v>555</v>
      </c>
      <c r="H14" s="259">
        <v>78</v>
      </c>
      <c r="I14" s="260" t="s">
        <v>451</v>
      </c>
      <c r="J14" s="260">
        <v>116</v>
      </c>
      <c r="K14" s="261">
        <v>62</v>
      </c>
      <c r="L14" s="262">
        <v>14316</v>
      </c>
      <c r="M14" s="238">
        <v>0.84</v>
      </c>
      <c r="N14" s="229">
        <v>484</v>
      </c>
      <c r="O14" s="229">
        <v>55</v>
      </c>
      <c r="P14" s="239">
        <v>3.4000000000000002E-2</v>
      </c>
      <c r="Q14" s="229">
        <v>380</v>
      </c>
      <c r="R14" s="240">
        <v>66000</v>
      </c>
      <c r="S14" s="241" t="s">
        <v>452</v>
      </c>
      <c r="T14" s="242">
        <v>0.78500000000000003</v>
      </c>
      <c r="U14" s="243">
        <v>14913</v>
      </c>
      <c r="V14" s="244">
        <v>0.23</v>
      </c>
      <c r="W14" s="243">
        <v>51087</v>
      </c>
      <c r="X14" s="241" t="s">
        <v>556</v>
      </c>
      <c r="Y14" s="243">
        <v>22000</v>
      </c>
      <c r="Z14" s="245" t="s">
        <v>557</v>
      </c>
      <c r="AA14" s="246" t="s">
        <v>456</v>
      </c>
      <c r="AB14" s="241">
        <v>600</v>
      </c>
      <c r="AC14" s="241">
        <v>680</v>
      </c>
      <c r="AD14" s="241">
        <v>590</v>
      </c>
      <c r="AE14" s="241">
        <v>680</v>
      </c>
      <c r="AF14" s="241">
        <v>26</v>
      </c>
      <c r="AG14" s="241">
        <v>31</v>
      </c>
      <c r="AH14" s="241">
        <v>25</v>
      </c>
      <c r="AI14" s="241">
        <v>32</v>
      </c>
      <c r="AJ14" s="241">
        <v>25</v>
      </c>
      <c r="AK14" s="241">
        <v>29</v>
      </c>
      <c r="AL14" s="242">
        <v>0.38900000000000001</v>
      </c>
      <c r="AM14" s="344"/>
      <c r="AN14" s="344"/>
      <c r="AO14" s="344"/>
      <c r="AP14" s="241" t="s">
        <v>491</v>
      </c>
      <c r="AQ14" s="241" t="s">
        <v>460</v>
      </c>
      <c r="AR14" s="241" t="s">
        <v>471</v>
      </c>
      <c r="AS14" s="344"/>
      <c r="AT14" s="344"/>
      <c r="AU14" s="247">
        <v>44501</v>
      </c>
      <c r="AV14" s="344"/>
      <c r="AW14" s="247">
        <v>44228</v>
      </c>
      <c r="AX14" s="344"/>
      <c r="AY14" s="241">
        <v>76</v>
      </c>
      <c r="AZ14" s="344"/>
      <c r="BA14" s="241">
        <v>6</v>
      </c>
      <c r="BB14" s="344"/>
      <c r="BC14" s="344"/>
      <c r="BD14" s="265"/>
      <c r="BE14" s="266" t="s">
        <v>126</v>
      </c>
      <c r="BF14" s="267" t="s">
        <v>126</v>
      </c>
      <c r="BG14" s="267" t="s">
        <v>126</v>
      </c>
      <c r="BH14" s="280" t="s">
        <v>166</v>
      </c>
      <c r="BI14" s="269" t="s">
        <v>166</v>
      </c>
      <c r="BJ14" s="344"/>
      <c r="BK14" s="344"/>
      <c r="BL14" s="255">
        <v>0.89</v>
      </c>
      <c r="BM14" s="255">
        <v>0.9</v>
      </c>
      <c r="BN14" s="255">
        <v>0.73</v>
      </c>
      <c r="BO14" s="256" t="s">
        <v>124</v>
      </c>
    </row>
    <row r="15" spans="1:67" ht="18.75" hidden="1" customHeight="1">
      <c r="A15" s="228" t="s">
        <v>558</v>
      </c>
      <c r="B15" s="229" t="s">
        <v>559</v>
      </c>
      <c r="C15" s="229" t="s">
        <v>559</v>
      </c>
      <c r="D15" s="230" t="s">
        <v>560</v>
      </c>
      <c r="E15" s="231" t="s">
        <v>448</v>
      </c>
      <c r="F15" s="276" t="s">
        <v>487</v>
      </c>
      <c r="G15" s="258"/>
      <c r="H15" s="259" t="s">
        <v>451</v>
      </c>
      <c r="I15" s="260">
        <v>68</v>
      </c>
      <c r="J15" s="260" t="s">
        <v>451</v>
      </c>
      <c r="K15" s="261" t="s">
        <v>451</v>
      </c>
      <c r="L15" s="262">
        <v>1402</v>
      </c>
      <c r="M15" s="238">
        <v>1</v>
      </c>
      <c r="N15" s="229">
        <v>205</v>
      </c>
      <c r="O15" s="229">
        <v>44</v>
      </c>
      <c r="P15" s="239">
        <v>0.14599999999999999</v>
      </c>
      <c r="Q15" s="229">
        <v>199</v>
      </c>
      <c r="R15" s="240">
        <v>67100</v>
      </c>
      <c r="S15" s="241" t="s">
        <v>452</v>
      </c>
      <c r="T15" s="242">
        <v>0.97099999999999997</v>
      </c>
      <c r="U15" s="243">
        <v>27707</v>
      </c>
      <c r="V15" s="244">
        <v>0.41</v>
      </c>
      <c r="W15" s="243">
        <v>39393</v>
      </c>
      <c r="X15" s="241" t="s">
        <v>561</v>
      </c>
      <c r="Y15" s="241" t="s">
        <v>499</v>
      </c>
      <c r="Z15" s="245" t="s">
        <v>462</v>
      </c>
      <c r="AA15" s="246" t="s">
        <v>456</v>
      </c>
      <c r="AB15" s="241">
        <v>560</v>
      </c>
      <c r="AC15" s="241">
        <v>660</v>
      </c>
      <c r="AD15" s="241">
        <v>550</v>
      </c>
      <c r="AE15" s="241">
        <v>710</v>
      </c>
      <c r="AF15" s="241">
        <v>24</v>
      </c>
      <c r="AG15" s="241">
        <v>30</v>
      </c>
      <c r="AH15" s="241">
        <v>23</v>
      </c>
      <c r="AI15" s="241">
        <v>30</v>
      </c>
      <c r="AJ15" s="241">
        <v>23</v>
      </c>
      <c r="AK15" s="241">
        <v>28</v>
      </c>
      <c r="AL15" s="242">
        <v>0.54</v>
      </c>
      <c r="AM15" s="277">
        <v>1290</v>
      </c>
      <c r="AN15" s="242">
        <v>0.40200000000000002</v>
      </c>
      <c r="AO15" s="242">
        <v>0.1</v>
      </c>
      <c r="AP15" s="241" t="s">
        <v>471</v>
      </c>
      <c r="AQ15" s="241" t="s">
        <v>460</v>
      </c>
      <c r="AR15" s="241" t="s">
        <v>471</v>
      </c>
      <c r="AS15" s="247">
        <v>44501</v>
      </c>
      <c r="AT15" s="247">
        <v>44211</v>
      </c>
      <c r="AU15" s="247">
        <v>44531</v>
      </c>
      <c r="AV15" s="247">
        <v>44211</v>
      </c>
      <c r="AW15" s="241" t="s">
        <v>501</v>
      </c>
      <c r="AX15" s="242">
        <v>0.2</v>
      </c>
      <c r="AY15" s="241">
        <v>80</v>
      </c>
      <c r="AZ15" s="344"/>
      <c r="BA15" s="241">
        <v>6.5</v>
      </c>
      <c r="BB15" s="344"/>
      <c r="BC15" s="344"/>
      <c r="BD15" s="265"/>
      <c r="BE15" s="266" t="s">
        <v>126</v>
      </c>
      <c r="BF15" s="278" t="s">
        <v>166</v>
      </c>
      <c r="BG15" s="267" t="s">
        <v>126</v>
      </c>
      <c r="BH15" s="280" t="s">
        <v>166</v>
      </c>
      <c r="BI15" s="252"/>
      <c r="BJ15" s="253" t="s">
        <v>166</v>
      </c>
      <c r="BK15" s="254" t="s">
        <v>462</v>
      </c>
      <c r="BL15" s="255">
        <v>0.91</v>
      </c>
      <c r="BM15" s="255">
        <v>0.85</v>
      </c>
      <c r="BN15" s="255">
        <v>0.89</v>
      </c>
      <c r="BO15" s="256">
        <v>0.86</v>
      </c>
    </row>
    <row r="16" spans="1:67" ht="18.75" hidden="1" customHeight="1">
      <c r="A16" s="228" t="s">
        <v>562</v>
      </c>
      <c r="B16" s="229" t="s">
        <v>563</v>
      </c>
      <c r="C16" s="229" t="s">
        <v>563</v>
      </c>
      <c r="D16" s="230" t="s">
        <v>564</v>
      </c>
      <c r="E16" s="231" t="s">
        <v>448</v>
      </c>
      <c r="F16" s="276" t="s">
        <v>487</v>
      </c>
      <c r="G16" s="258"/>
      <c r="H16" s="259" t="s">
        <v>451</v>
      </c>
      <c r="I16" s="260">
        <v>95</v>
      </c>
      <c r="J16" s="260" t="s">
        <v>451</v>
      </c>
      <c r="K16" s="261" t="s">
        <v>451</v>
      </c>
      <c r="L16" s="237">
        <v>775</v>
      </c>
      <c r="M16" s="238">
        <v>0.91</v>
      </c>
      <c r="N16" s="229">
        <v>127</v>
      </c>
      <c r="O16" s="229">
        <v>27</v>
      </c>
      <c r="P16" s="239">
        <v>0.16400000000000001</v>
      </c>
      <c r="Q16" s="229">
        <v>94</v>
      </c>
      <c r="R16" s="240">
        <v>77000</v>
      </c>
      <c r="S16" s="241" t="s">
        <v>452</v>
      </c>
      <c r="T16" s="242">
        <v>0.74</v>
      </c>
      <c r="U16" s="243">
        <v>48264</v>
      </c>
      <c r="V16" s="244">
        <v>0.63</v>
      </c>
      <c r="W16" s="243">
        <v>28736</v>
      </c>
      <c r="X16" s="241" t="s">
        <v>565</v>
      </c>
      <c r="Y16" s="241" t="s">
        <v>462</v>
      </c>
      <c r="Z16" s="245" t="s">
        <v>462</v>
      </c>
      <c r="AA16" s="246" t="s">
        <v>456</v>
      </c>
      <c r="AB16" s="241">
        <v>620</v>
      </c>
      <c r="AC16" s="241">
        <v>710</v>
      </c>
      <c r="AD16" s="241">
        <v>590</v>
      </c>
      <c r="AE16" s="241">
        <v>680</v>
      </c>
      <c r="AF16" s="241">
        <v>27</v>
      </c>
      <c r="AG16" s="241">
        <v>31</v>
      </c>
      <c r="AH16" s="241">
        <v>26</v>
      </c>
      <c r="AI16" s="241" t="s">
        <v>539</v>
      </c>
      <c r="AJ16" s="241">
        <v>25</v>
      </c>
      <c r="AK16" s="241" t="s">
        <v>523</v>
      </c>
      <c r="AL16" s="242">
        <v>0.56599999999999995</v>
      </c>
      <c r="AM16" s="344"/>
      <c r="AN16" s="344"/>
      <c r="AO16" s="344"/>
      <c r="AP16" s="241" t="s">
        <v>471</v>
      </c>
      <c r="AQ16" s="241" t="s">
        <v>460</v>
      </c>
      <c r="AR16" s="241" t="s">
        <v>471</v>
      </c>
      <c r="AS16" s="247">
        <v>44515</v>
      </c>
      <c r="AT16" s="247">
        <v>44211</v>
      </c>
      <c r="AU16" s="247">
        <v>44531</v>
      </c>
      <c r="AV16" s="344"/>
      <c r="AW16" s="247">
        <v>44211</v>
      </c>
      <c r="AX16" s="242">
        <v>0.53300000000000003</v>
      </c>
      <c r="AY16" s="241" t="s">
        <v>566</v>
      </c>
      <c r="AZ16" s="241" t="s">
        <v>524</v>
      </c>
      <c r="BA16" s="344"/>
      <c r="BB16" s="344"/>
      <c r="BC16" s="344"/>
      <c r="BD16" s="265"/>
      <c r="BE16" s="273" t="s">
        <v>462</v>
      </c>
      <c r="BF16" s="274" t="s">
        <v>462</v>
      </c>
      <c r="BG16" s="274" t="s">
        <v>462</v>
      </c>
      <c r="BH16" s="275" t="s">
        <v>462</v>
      </c>
      <c r="BI16" s="252"/>
      <c r="BJ16" s="253" t="s">
        <v>166</v>
      </c>
      <c r="BK16" s="254" t="s">
        <v>462</v>
      </c>
      <c r="BL16" s="255">
        <v>0.88</v>
      </c>
      <c r="BM16" s="255">
        <v>0.78</v>
      </c>
      <c r="BN16" s="255">
        <v>0.67</v>
      </c>
      <c r="BO16" s="256">
        <v>0.67</v>
      </c>
    </row>
    <row r="17" spans="1:67" ht="18.75" hidden="1" customHeight="1">
      <c r="A17" s="228" t="s">
        <v>567</v>
      </c>
      <c r="B17" s="229" t="s">
        <v>568</v>
      </c>
      <c r="C17" s="229" t="s">
        <v>569</v>
      </c>
      <c r="D17" s="230" t="s">
        <v>466</v>
      </c>
      <c r="E17" s="231" t="s">
        <v>448</v>
      </c>
      <c r="F17" s="257" t="s">
        <v>467</v>
      </c>
      <c r="G17" s="258"/>
      <c r="H17" s="259" t="s">
        <v>451</v>
      </c>
      <c r="I17" s="260" t="s">
        <v>451</v>
      </c>
      <c r="J17" s="283"/>
      <c r="K17" s="261">
        <v>62</v>
      </c>
      <c r="L17" s="262">
        <v>4272</v>
      </c>
      <c r="M17" s="238">
        <v>0.77</v>
      </c>
      <c r="N17" s="229">
        <v>578</v>
      </c>
      <c r="O17" s="229">
        <v>71</v>
      </c>
      <c r="P17" s="239">
        <v>0.13500000000000001</v>
      </c>
      <c r="Q17" s="229">
        <v>127</v>
      </c>
      <c r="R17" s="240">
        <v>73700</v>
      </c>
      <c r="S17" s="241" t="s">
        <v>497</v>
      </c>
      <c r="T17" s="242">
        <v>0.22</v>
      </c>
      <c r="U17" s="243">
        <v>21682</v>
      </c>
      <c r="V17" s="244">
        <v>0.28999999999999998</v>
      </c>
      <c r="W17" s="243">
        <v>52018</v>
      </c>
      <c r="X17" s="241" t="s">
        <v>570</v>
      </c>
      <c r="Y17" s="241" t="s">
        <v>499</v>
      </c>
      <c r="Z17" s="245" t="s">
        <v>462</v>
      </c>
      <c r="AA17" s="246" t="s">
        <v>456</v>
      </c>
      <c r="AB17" s="241">
        <v>590</v>
      </c>
      <c r="AC17" s="241">
        <v>670</v>
      </c>
      <c r="AD17" s="241">
        <v>620</v>
      </c>
      <c r="AE17" s="241">
        <v>710</v>
      </c>
      <c r="AF17" s="241">
        <v>27</v>
      </c>
      <c r="AG17" s="241">
        <v>31</v>
      </c>
      <c r="AH17" s="241">
        <v>24</v>
      </c>
      <c r="AI17" s="241" t="s">
        <v>540</v>
      </c>
      <c r="AJ17" s="241">
        <v>26</v>
      </c>
      <c r="AK17" s="241" t="s">
        <v>522</v>
      </c>
      <c r="AL17" s="242">
        <v>0.442</v>
      </c>
      <c r="AM17" s="277">
        <v>1596</v>
      </c>
      <c r="AN17" s="242">
        <v>0.48599999999999999</v>
      </c>
      <c r="AO17" s="242">
        <v>0.19500000000000001</v>
      </c>
      <c r="AP17" s="241" t="s">
        <v>491</v>
      </c>
      <c r="AQ17" s="241" t="s">
        <v>460</v>
      </c>
      <c r="AR17" s="241" t="s">
        <v>471</v>
      </c>
      <c r="AS17" s="247">
        <v>44515</v>
      </c>
      <c r="AT17" s="344"/>
      <c r="AU17" s="344"/>
      <c r="AV17" s="247">
        <v>44515</v>
      </c>
      <c r="AW17" s="247">
        <v>44203</v>
      </c>
      <c r="AX17" s="242">
        <v>0.65800000000000003</v>
      </c>
      <c r="AY17" s="241">
        <v>90</v>
      </c>
      <c r="AZ17" s="241" t="s">
        <v>571</v>
      </c>
      <c r="BA17" s="241">
        <v>7</v>
      </c>
      <c r="BB17" s="344"/>
      <c r="BC17" s="344"/>
      <c r="BD17" s="265"/>
      <c r="BE17" s="266" t="s">
        <v>126</v>
      </c>
      <c r="BF17" s="267" t="s">
        <v>126</v>
      </c>
      <c r="BG17" s="267" t="s">
        <v>126</v>
      </c>
      <c r="BH17" s="268" t="s">
        <v>126</v>
      </c>
      <c r="BI17" s="252"/>
      <c r="BJ17" s="344"/>
      <c r="BK17" s="344"/>
      <c r="BL17" s="255">
        <v>0.92</v>
      </c>
      <c r="BM17" s="255">
        <v>0.92</v>
      </c>
      <c r="BN17" s="255">
        <v>0.9</v>
      </c>
      <c r="BO17" s="256">
        <v>0.91</v>
      </c>
    </row>
    <row r="18" spans="1:67" ht="18.75" hidden="1" customHeight="1">
      <c r="A18" s="228" t="s">
        <v>572</v>
      </c>
      <c r="B18" s="229" t="s">
        <v>573</v>
      </c>
      <c r="C18" s="229" t="s">
        <v>573</v>
      </c>
      <c r="D18" s="230" t="s">
        <v>574</v>
      </c>
      <c r="E18" s="231" t="s">
        <v>448</v>
      </c>
      <c r="F18" s="276" t="s">
        <v>487</v>
      </c>
      <c r="G18" s="258"/>
      <c r="H18" s="259" t="s">
        <v>451</v>
      </c>
      <c r="I18" s="260">
        <v>61</v>
      </c>
      <c r="J18" s="260" t="s">
        <v>451</v>
      </c>
      <c r="K18" s="261" t="s">
        <v>451</v>
      </c>
      <c r="L18" s="262">
        <v>1670</v>
      </c>
      <c r="M18" s="238">
        <v>1</v>
      </c>
      <c r="N18" s="229">
        <v>122</v>
      </c>
      <c r="O18" s="229">
        <v>76</v>
      </c>
      <c r="P18" s="239">
        <v>7.2999999999999995E-2</v>
      </c>
      <c r="Q18" s="229">
        <v>120</v>
      </c>
      <c r="R18" s="240">
        <v>42300</v>
      </c>
      <c r="S18" s="241" t="s">
        <v>488</v>
      </c>
      <c r="T18" s="242">
        <v>0.98399999999999999</v>
      </c>
      <c r="U18" s="243">
        <v>41388</v>
      </c>
      <c r="V18" s="244">
        <v>0.98</v>
      </c>
      <c r="W18" s="243">
        <v>912</v>
      </c>
      <c r="X18" s="241" t="s">
        <v>575</v>
      </c>
      <c r="Y18" s="241" t="s">
        <v>490</v>
      </c>
      <c r="Z18" s="263"/>
      <c r="AA18" s="264"/>
      <c r="AB18" s="241">
        <v>480</v>
      </c>
      <c r="AC18" s="241">
        <v>590</v>
      </c>
      <c r="AD18" s="241">
        <v>490</v>
      </c>
      <c r="AE18" s="241">
        <v>610</v>
      </c>
      <c r="AF18" s="241">
        <v>22</v>
      </c>
      <c r="AG18" s="241">
        <v>27</v>
      </c>
      <c r="AH18" s="241">
        <v>21</v>
      </c>
      <c r="AI18" s="241">
        <v>27</v>
      </c>
      <c r="AJ18" s="241">
        <v>20</v>
      </c>
      <c r="AK18" s="241">
        <v>25</v>
      </c>
      <c r="AL18" s="242">
        <v>0.35099999999999998</v>
      </c>
      <c r="AM18" s="241">
        <v>514</v>
      </c>
      <c r="AN18" s="242">
        <v>5.6000000000000001E-2</v>
      </c>
      <c r="AO18" s="242">
        <v>0.82799999999999996</v>
      </c>
      <c r="AP18" s="241" t="s">
        <v>491</v>
      </c>
      <c r="AQ18" s="241" t="s">
        <v>460</v>
      </c>
      <c r="AR18" s="241" t="s">
        <v>471</v>
      </c>
      <c r="AS18" s="344"/>
      <c r="AT18" s="344"/>
      <c r="AU18" s="344"/>
      <c r="AV18" s="344"/>
      <c r="AW18" s="247">
        <v>44316</v>
      </c>
      <c r="AX18" s="344"/>
      <c r="AY18" s="241">
        <v>68</v>
      </c>
      <c r="AZ18" s="344"/>
      <c r="BA18" s="241">
        <v>6</v>
      </c>
      <c r="BB18" s="344"/>
      <c r="BC18" s="344"/>
      <c r="BD18" s="265"/>
      <c r="BE18" s="266" t="s">
        <v>126</v>
      </c>
      <c r="BF18" s="267" t="s">
        <v>126</v>
      </c>
      <c r="BG18" s="267" t="s">
        <v>126</v>
      </c>
      <c r="BH18" s="268" t="s">
        <v>126</v>
      </c>
      <c r="BI18" s="252"/>
      <c r="BJ18" s="344"/>
      <c r="BK18" s="344"/>
      <c r="BL18" s="255">
        <v>0.97</v>
      </c>
      <c r="BM18" s="255">
        <v>0.8</v>
      </c>
      <c r="BN18" s="255">
        <v>0.96</v>
      </c>
      <c r="BO18" s="256">
        <v>0.66</v>
      </c>
    </row>
    <row r="19" spans="1:67" ht="18.75" hidden="1" customHeight="1">
      <c r="A19" s="228" t="s">
        <v>576</v>
      </c>
      <c r="B19" s="229" t="s">
        <v>577</v>
      </c>
      <c r="C19" s="229" t="s">
        <v>578</v>
      </c>
      <c r="D19" s="230" t="s">
        <v>579</v>
      </c>
      <c r="E19" s="281" t="s">
        <v>507</v>
      </c>
      <c r="F19" s="271" t="s">
        <v>477</v>
      </c>
      <c r="G19" s="258"/>
      <c r="H19" s="259" t="s">
        <v>468</v>
      </c>
      <c r="I19" s="260" t="s">
        <v>451</v>
      </c>
      <c r="J19" s="260">
        <v>146</v>
      </c>
      <c r="K19" s="261">
        <v>172</v>
      </c>
      <c r="L19" s="262">
        <v>20767</v>
      </c>
      <c r="M19" s="238">
        <v>0.86</v>
      </c>
      <c r="N19" s="229">
        <v>498</v>
      </c>
      <c r="O19" s="272"/>
      <c r="P19" s="239">
        <v>2.4E-2</v>
      </c>
      <c r="Q19" s="229">
        <v>38</v>
      </c>
      <c r="R19" s="240">
        <v>42700</v>
      </c>
      <c r="S19" s="241" t="s">
        <v>452</v>
      </c>
      <c r="T19" s="242">
        <v>7.5999999999999998E-2</v>
      </c>
      <c r="U19" s="243">
        <v>7786</v>
      </c>
      <c r="V19" s="244">
        <v>0.18</v>
      </c>
      <c r="W19" s="243">
        <v>34914</v>
      </c>
      <c r="X19" s="241" t="s">
        <v>580</v>
      </c>
      <c r="Y19" s="241" t="s">
        <v>581</v>
      </c>
      <c r="Z19" s="245" t="s">
        <v>582</v>
      </c>
      <c r="AA19" s="246" t="s">
        <v>456</v>
      </c>
      <c r="AB19" s="241">
        <v>470</v>
      </c>
      <c r="AC19" s="241">
        <v>580</v>
      </c>
      <c r="AD19" s="241">
        <v>470</v>
      </c>
      <c r="AE19" s="241">
        <v>580</v>
      </c>
      <c r="AF19" s="241">
        <v>21</v>
      </c>
      <c r="AG19" s="241">
        <v>26</v>
      </c>
      <c r="AH19" s="241">
        <v>20</v>
      </c>
      <c r="AI19" s="241">
        <v>26</v>
      </c>
      <c r="AJ19" s="241">
        <v>19</v>
      </c>
      <c r="AK19" s="241">
        <v>26</v>
      </c>
      <c r="AL19" s="242">
        <v>0.84</v>
      </c>
      <c r="AM19" s="344"/>
      <c r="AN19" s="344"/>
      <c r="AO19" s="344"/>
      <c r="AP19" s="241" t="s">
        <v>471</v>
      </c>
      <c r="AQ19" s="241" t="s">
        <v>460</v>
      </c>
      <c r="AR19" s="241" t="s">
        <v>472</v>
      </c>
      <c r="AS19" s="344"/>
      <c r="AT19" s="344"/>
      <c r="AU19" s="344"/>
      <c r="AV19" s="247">
        <v>44331</v>
      </c>
      <c r="AW19" s="241" t="s">
        <v>501</v>
      </c>
      <c r="AX19" s="344"/>
      <c r="AY19" s="344"/>
      <c r="AZ19" s="241" t="s">
        <v>583</v>
      </c>
      <c r="BA19" s="344"/>
      <c r="BB19" s="344"/>
      <c r="BC19" s="344"/>
      <c r="BD19" s="265"/>
      <c r="BE19" s="273" t="s">
        <v>462</v>
      </c>
      <c r="BF19" s="274" t="s">
        <v>462</v>
      </c>
      <c r="BG19" s="274" t="s">
        <v>462</v>
      </c>
      <c r="BH19" s="275" t="s">
        <v>462</v>
      </c>
      <c r="BI19" s="269" t="s">
        <v>166</v>
      </c>
      <c r="BJ19" s="253" t="s">
        <v>166</v>
      </c>
      <c r="BK19" s="254" t="s">
        <v>462</v>
      </c>
      <c r="BL19" s="270"/>
      <c r="BM19" s="255">
        <v>0.8</v>
      </c>
      <c r="BN19" s="270"/>
      <c r="BO19" s="284"/>
    </row>
    <row r="20" spans="1:67" ht="18.75" hidden="1" customHeight="1">
      <c r="A20" s="228" t="s">
        <v>584</v>
      </c>
      <c r="B20" s="229" t="s">
        <v>585</v>
      </c>
      <c r="C20" s="229" t="s">
        <v>586</v>
      </c>
      <c r="D20" s="230" t="s">
        <v>466</v>
      </c>
      <c r="E20" s="231" t="s">
        <v>448</v>
      </c>
      <c r="F20" s="271" t="s">
        <v>477</v>
      </c>
      <c r="G20" s="233" t="s">
        <v>587</v>
      </c>
      <c r="H20" s="259">
        <v>38</v>
      </c>
      <c r="I20" s="260" t="s">
        <v>451</v>
      </c>
      <c r="J20" s="260" t="s">
        <v>451</v>
      </c>
      <c r="K20" s="261">
        <v>21</v>
      </c>
      <c r="L20" s="262">
        <v>9358</v>
      </c>
      <c r="M20" s="238">
        <v>0.67</v>
      </c>
      <c r="N20" s="229">
        <v>639</v>
      </c>
      <c r="O20" s="229">
        <v>65</v>
      </c>
      <c r="P20" s="239">
        <v>6.8000000000000005E-2</v>
      </c>
      <c r="Q20" s="272"/>
      <c r="R20" s="240">
        <v>77500</v>
      </c>
      <c r="S20" s="241" t="s">
        <v>515</v>
      </c>
      <c r="T20" s="344"/>
      <c r="U20" s="344"/>
      <c r="V20" s="344"/>
      <c r="W20" s="243">
        <v>77500</v>
      </c>
      <c r="X20" s="344"/>
      <c r="Y20" s="241" t="s">
        <v>490</v>
      </c>
      <c r="Z20" s="263"/>
      <c r="AA20" s="264"/>
      <c r="AB20" s="241">
        <v>660</v>
      </c>
      <c r="AC20" s="241">
        <v>760</v>
      </c>
      <c r="AD20" s="241">
        <v>660</v>
      </c>
      <c r="AE20" s="241">
        <v>730</v>
      </c>
      <c r="AF20" s="241">
        <v>31</v>
      </c>
      <c r="AG20" s="241">
        <v>33</v>
      </c>
      <c r="AH20" s="241">
        <v>31</v>
      </c>
      <c r="AI20" s="241">
        <v>35</v>
      </c>
      <c r="AJ20" s="241">
        <v>28</v>
      </c>
      <c r="AK20" s="241">
        <v>33</v>
      </c>
      <c r="AL20" s="242">
        <v>0.32400000000000001</v>
      </c>
      <c r="AM20" s="277">
        <v>3808</v>
      </c>
      <c r="AN20" s="242">
        <v>0.189</v>
      </c>
      <c r="AO20" s="242">
        <v>0.252</v>
      </c>
      <c r="AP20" s="241" t="s">
        <v>491</v>
      </c>
      <c r="AQ20" s="241" t="s">
        <v>460</v>
      </c>
      <c r="AR20" s="241" t="s">
        <v>472</v>
      </c>
      <c r="AS20" s="344"/>
      <c r="AT20" s="344"/>
      <c r="AU20" s="247">
        <v>44501</v>
      </c>
      <c r="AV20" s="344"/>
      <c r="AW20" s="247">
        <v>44197</v>
      </c>
      <c r="AX20" s="344"/>
      <c r="AY20" s="241">
        <v>100</v>
      </c>
      <c r="AZ20" s="344"/>
      <c r="BA20" s="241">
        <v>7.5</v>
      </c>
      <c r="BB20" s="344"/>
      <c r="BC20" s="344"/>
      <c r="BD20" s="265"/>
      <c r="BE20" s="266" t="s">
        <v>126</v>
      </c>
      <c r="BF20" s="267" t="s">
        <v>126</v>
      </c>
      <c r="BG20" s="267" t="s">
        <v>126</v>
      </c>
      <c r="BH20" s="268" t="s">
        <v>126</v>
      </c>
      <c r="BI20" s="252"/>
      <c r="BJ20" s="344"/>
      <c r="BK20" s="344"/>
      <c r="BL20" s="255">
        <v>0.93</v>
      </c>
      <c r="BM20" s="255">
        <v>0.95</v>
      </c>
      <c r="BN20" s="255">
        <v>0.85</v>
      </c>
      <c r="BO20" s="256">
        <v>0.93</v>
      </c>
    </row>
    <row r="21" spans="1:67" ht="18.75" hidden="1" customHeight="1">
      <c r="A21" s="228" t="s">
        <v>588</v>
      </c>
      <c r="B21" s="229" t="s">
        <v>589</v>
      </c>
      <c r="C21" s="229" t="s">
        <v>590</v>
      </c>
      <c r="D21" s="230" t="s">
        <v>466</v>
      </c>
      <c r="E21" s="231" t="s">
        <v>448</v>
      </c>
      <c r="F21" s="271" t="s">
        <v>477</v>
      </c>
      <c r="G21" s="258"/>
      <c r="H21" s="259">
        <v>42</v>
      </c>
      <c r="I21" s="260" t="s">
        <v>451</v>
      </c>
      <c r="J21" s="260">
        <v>48</v>
      </c>
      <c r="K21" s="261">
        <v>42</v>
      </c>
      <c r="L21" s="262">
        <v>18080</v>
      </c>
      <c r="M21" s="238">
        <v>0.54</v>
      </c>
      <c r="N21" s="229">
        <v>3853</v>
      </c>
      <c r="O21" s="229">
        <v>118</v>
      </c>
      <c r="P21" s="239">
        <v>0.21299999999999999</v>
      </c>
      <c r="Q21" s="229">
        <v>199</v>
      </c>
      <c r="R21" s="240">
        <v>77400</v>
      </c>
      <c r="S21" s="241" t="s">
        <v>497</v>
      </c>
      <c r="T21" s="242">
        <v>5.1999999999999998E-2</v>
      </c>
      <c r="U21" s="243">
        <v>34960</v>
      </c>
      <c r="V21" s="244">
        <v>0.45</v>
      </c>
      <c r="W21" s="243">
        <v>42440</v>
      </c>
      <c r="X21" s="241" t="s">
        <v>591</v>
      </c>
      <c r="Y21" s="241" t="s">
        <v>592</v>
      </c>
      <c r="Z21" s="245" t="s">
        <v>593</v>
      </c>
      <c r="AA21" s="246" t="s">
        <v>456</v>
      </c>
      <c r="AB21" s="241">
        <v>640</v>
      </c>
      <c r="AC21" s="241">
        <v>720</v>
      </c>
      <c r="AD21" s="241">
        <v>660</v>
      </c>
      <c r="AE21" s="241">
        <v>760</v>
      </c>
      <c r="AF21" s="241">
        <v>29</v>
      </c>
      <c r="AG21" s="241">
        <v>32</v>
      </c>
      <c r="AH21" s="241">
        <v>28</v>
      </c>
      <c r="AI21" s="241">
        <v>34</v>
      </c>
      <c r="AJ21" s="241">
        <v>27</v>
      </c>
      <c r="AK21" s="241">
        <v>32</v>
      </c>
      <c r="AL21" s="242">
        <v>0.22</v>
      </c>
      <c r="AM21" s="277">
        <v>13235</v>
      </c>
      <c r="AN21" s="242">
        <v>0.14399999999999999</v>
      </c>
      <c r="AO21" s="242">
        <v>0.40500000000000003</v>
      </c>
      <c r="AP21" s="241" t="s">
        <v>594</v>
      </c>
      <c r="AQ21" s="241" t="s">
        <v>460</v>
      </c>
      <c r="AR21" s="241" t="s">
        <v>461</v>
      </c>
      <c r="AS21" s="247">
        <v>44501</v>
      </c>
      <c r="AT21" s="247">
        <v>44198</v>
      </c>
      <c r="AU21" s="344"/>
      <c r="AV21" s="344"/>
      <c r="AW21" s="247">
        <v>44198</v>
      </c>
      <c r="AX21" s="242">
        <v>0.29599999999999999</v>
      </c>
      <c r="AY21" s="241">
        <v>90</v>
      </c>
      <c r="AZ21" s="241" t="s">
        <v>595</v>
      </c>
      <c r="BA21" s="241">
        <v>7</v>
      </c>
      <c r="BB21" s="344"/>
      <c r="BC21" s="344"/>
      <c r="BD21" s="265"/>
      <c r="BE21" s="266" t="s">
        <v>126</v>
      </c>
      <c r="BF21" s="278" t="s">
        <v>166</v>
      </c>
      <c r="BG21" s="267" t="s">
        <v>126</v>
      </c>
      <c r="BH21" s="268" t="s">
        <v>126</v>
      </c>
      <c r="BI21" s="269" t="s">
        <v>166</v>
      </c>
      <c r="BJ21" s="253" t="s">
        <v>166</v>
      </c>
      <c r="BK21" s="243">
        <v>2050</v>
      </c>
      <c r="BL21" s="255">
        <v>0.94</v>
      </c>
      <c r="BM21" s="255">
        <v>0.93</v>
      </c>
      <c r="BN21" s="255">
        <v>0.88</v>
      </c>
      <c r="BO21" s="256">
        <v>0.87</v>
      </c>
    </row>
    <row r="22" spans="1:67" ht="18.75" hidden="1" customHeight="1">
      <c r="A22" s="228" t="s">
        <v>596</v>
      </c>
      <c r="B22" s="229" t="s">
        <v>597</v>
      </c>
      <c r="C22" s="229" t="s">
        <v>598</v>
      </c>
      <c r="D22" s="230" t="s">
        <v>548</v>
      </c>
      <c r="E22" s="231" t="s">
        <v>448</v>
      </c>
      <c r="F22" s="276" t="s">
        <v>487</v>
      </c>
      <c r="G22" s="258"/>
      <c r="H22" s="259" t="s">
        <v>451</v>
      </c>
      <c r="I22" s="260">
        <v>5</v>
      </c>
      <c r="J22" s="260" t="s">
        <v>451</v>
      </c>
      <c r="K22" s="261" t="s">
        <v>451</v>
      </c>
      <c r="L22" s="262">
        <v>1816</v>
      </c>
      <c r="M22" s="238">
        <v>1</v>
      </c>
      <c r="N22" s="229">
        <v>91</v>
      </c>
      <c r="O22" s="229">
        <v>35</v>
      </c>
      <c r="P22" s="239">
        <v>0.05</v>
      </c>
      <c r="Q22" s="229">
        <v>47</v>
      </c>
      <c r="R22" s="240">
        <v>76000</v>
      </c>
      <c r="S22" s="241" t="s">
        <v>488</v>
      </c>
      <c r="T22" s="242">
        <v>0.51600000000000001</v>
      </c>
      <c r="U22" s="243">
        <v>55643</v>
      </c>
      <c r="V22" s="244">
        <v>0.73</v>
      </c>
      <c r="W22" s="243">
        <v>20357</v>
      </c>
      <c r="X22" s="241" t="s">
        <v>599</v>
      </c>
      <c r="Y22" s="241" t="s">
        <v>490</v>
      </c>
      <c r="Z22" s="263"/>
      <c r="AA22" s="264"/>
      <c r="AB22" s="241">
        <v>650</v>
      </c>
      <c r="AC22" s="241">
        <v>750</v>
      </c>
      <c r="AD22" s="241">
        <v>640</v>
      </c>
      <c r="AE22" s="241">
        <v>760</v>
      </c>
      <c r="AF22" s="241">
        <v>30</v>
      </c>
      <c r="AG22" s="241">
        <v>34</v>
      </c>
      <c r="AH22" s="241">
        <v>30</v>
      </c>
      <c r="AI22" s="241">
        <v>35</v>
      </c>
      <c r="AJ22" s="241">
        <v>28</v>
      </c>
      <c r="AK22" s="241">
        <v>33</v>
      </c>
      <c r="AL22" s="242">
        <v>0.27</v>
      </c>
      <c r="AM22" s="241">
        <v>957</v>
      </c>
      <c r="AN22" s="242">
        <v>0.08</v>
      </c>
      <c r="AO22" s="242">
        <v>0.442</v>
      </c>
      <c r="AP22" s="241" t="s">
        <v>471</v>
      </c>
      <c r="AQ22" s="241" t="s">
        <v>460</v>
      </c>
      <c r="AR22" s="241" t="s">
        <v>471</v>
      </c>
      <c r="AS22" s="247">
        <v>44515</v>
      </c>
      <c r="AT22" s="247">
        <v>44197</v>
      </c>
      <c r="AU22" s="344"/>
      <c r="AV22" s="344"/>
      <c r="AW22" s="247">
        <v>44197</v>
      </c>
      <c r="AX22" s="242">
        <v>0.28299999999999997</v>
      </c>
      <c r="AY22" s="241">
        <v>100</v>
      </c>
      <c r="AZ22" s="344"/>
      <c r="BA22" s="241">
        <v>7</v>
      </c>
      <c r="BB22" s="344"/>
      <c r="BC22" s="344"/>
      <c r="BD22" s="265"/>
      <c r="BE22" s="266" t="s">
        <v>126</v>
      </c>
      <c r="BF22" s="267" t="s">
        <v>126</v>
      </c>
      <c r="BG22" s="267" t="s">
        <v>126</v>
      </c>
      <c r="BH22" s="268" t="s">
        <v>126</v>
      </c>
      <c r="BI22" s="252"/>
      <c r="BJ22" s="253" t="s">
        <v>166</v>
      </c>
      <c r="BK22" s="243">
        <v>1350</v>
      </c>
      <c r="BL22" s="255">
        <v>0.96</v>
      </c>
      <c r="BM22" s="255">
        <v>0.96</v>
      </c>
      <c r="BN22" s="255">
        <v>0.96</v>
      </c>
      <c r="BO22" s="256">
        <v>0.95</v>
      </c>
    </row>
    <row r="23" spans="1:67" ht="18.75" hidden="1" customHeight="1">
      <c r="A23" s="228" t="s">
        <v>600</v>
      </c>
      <c r="B23" s="229" t="s">
        <v>601</v>
      </c>
      <c r="C23" s="229" t="s">
        <v>569</v>
      </c>
      <c r="D23" s="230" t="s">
        <v>466</v>
      </c>
      <c r="E23" s="231" t="s">
        <v>448</v>
      </c>
      <c r="F23" s="271" t="s">
        <v>477</v>
      </c>
      <c r="G23" s="233" t="s">
        <v>602</v>
      </c>
      <c r="H23" s="259">
        <v>35</v>
      </c>
      <c r="I23" s="260" t="s">
        <v>451</v>
      </c>
      <c r="J23" s="260" t="s">
        <v>451</v>
      </c>
      <c r="K23" s="261">
        <v>87</v>
      </c>
      <c r="L23" s="262">
        <v>3635</v>
      </c>
      <c r="M23" s="238">
        <v>0.64</v>
      </c>
      <c r="N23" s="229">
        <v>761</v>
      </c>
      <c r="O23" s="229">
        <v>54</v>
      </c>
      <c r="P23" s="239">
        <v>0.20899999999999999</v>
      </c>
      <c r="Q23" s="229">
        <v>66</v>
      </c>
      <c r="R23" s="240">
        <v>78400</v>
      </c>
      <c r="S23" s="241" t="s">
        <v>488</v>
      </c>
      <c r="T23" s="242">
        <v>8.6999999999999994E-2</v>
      </c>
      <c r="U23" s="243">
        <v>51777</v>
      </c>
      <c r="V23" s="244">
        <v>0.66</v>
      </c>
      <c r="W23" s="243">
        <v>26623</v>
      </c>
      <c r="X23" s="241" t="s">
        <v>603</v>
      </c>
      <c r="Y23" s="241" t="s">
        <v>454</v>
      </c>
      <c r="Z23" s="245" t="s">
        <v>604</v>
      </c>
      <c r="AA23" s="246" t="s">
        <v>456</v>
      </c>
      <c r="AB23" s="241">
        <v>630</v>
      </c>
      <c r="AC23" s="241">
        <v>710</v>
      </c>
      <c r="AD23" s="241">
        <v>650</v>
      </c>
      <c r="AE23" s="241">
        <v>760</v>
      </c>
      <c r="AF23" s="241">
        <v>29</v>
      </c>
      <c r="AG23" s="241">
        <v>33</v>
      </c>
      <c r="AH23" s="241">
        <v>29</v>
      </c>
      <c r="AI23" s="241">
        <v>34</v>
      </c>
      <c r="AJ23" s="241">
        <v>28</v>
      </c>
      <c r="AK23" s="241">
        <v>34</v>
      </c>
      <c r="AL23" s="242">
        <v>0.34200000000000003</v>
      </c>
      <c r="AM23" s="277">
        <v>3521</v>
      </c>
      <c r="AN23" s="242">
        <v>0.14899999999999999</v>
      </c>
      <c r="AO23" s="242">
        <v>0.318</v>
      </c>
      <c r="AP23" s="241" t="s">
        <v>491</v>
      </c>
      <c r="AQ23" s="241" t="s">
        <v>460</v>
      </c>
      <c r="AR23" s="241" t="s">
        <v>472</v>
      </c>
      <c r="AS23" s="247">
        <v>44501</v>
      </c>
      <c r="AT23" s="247">
        <v>44197</v>
      </c>
      <c r="AU23" s="344"/>
      <c r="AV23" s="344"/>
      <c r="AW23" s="247">
        <v>44197</v>
      </c>
      <c r="AX23" s="242">
        <v>0.41</v>
      </c>
      <c r="AY23" s="344"/>
      <c r="AZ23" s="241" t="s">
        <v>605</v>
      </c>
      <c r="BA23" s="344"/>
      <c r="BB23" s="344"/>
      <c r="BC23" s="344"/>
      <c r="BD23" s="265"/>
      <c r="BE23" s="266" t="s">
        <v>126</v>
      </c>
      <c r="BF23" s="267" t="s">
        <v>126</v>
      </c>
      <c r="BG23" s="267" t="s">
        <v>126</v>
      </c>
      <c r="BH23" s="268" t="s">
        <v>126</v>
      </c>
      <c r="BI23" s="252"/>
      <c r="BJ23" s="344"/>
      <c r="BK23" s="344"/>
      <c r="BL23" s="255">
        <v>0.93</v>
      </c>
      <c r="BM23" s="255">
        <v>0.94</v>
      </c>
      <c r="BN23" s="255">
        <v>0.9</v>
      </c>
      <c r="BO23" s="256">
        <v>0.9</v>
      </c>
    </row>
    <row r="24" spans="1:67" ht="18.75" hidden="1" customHeight="1">
      <c r="A24" s="228" t="s">
        <v>606</v>
      </c>
      <c r="B24" s="229" t="s">
        <v>607</v>
      </c>
      <c r="C24" s="229" t="s">
        <v>608</v>
      </c>
      <c r="D24" s="230" t="s">
        <v>609</v>
      </c>
      <c r="E24" s="231" t="s">
        <v>448</v>
      </c>
      <c r="F24" s="271" t="s">
        <v>477</v>
      </c>
      <c r="G24" s="233" t="s">
        <v>610</v>
      </c>
      <c r="H24" s="259">
        <v>66</v>
      </c>
      <c r="I24" s="260" t="s">
        <v>451</v>
      </c>
      <c r="J24" s="260">
        <v>87</v>
      </c>
      <c r="K24" s="261">
        <v>35</v>
      </c>
      <c r="L24" s="262">
        <v>31233</v>
      </c>
      <c r="M24" s="238">
        <v>0.91</v>
      </c>
      <c r="N24" s="229">
        <v>993</v>
      </c>
      <c r="O24" s="229">
        <v>92</v>
      </c>
      <c r="P24" s="239">
        <v>3.2000000000000001E-2</v>
      </c>
      <c r="Q24" s="229">
        <v>536</v>
      </c>
      <c r="R24" s="240">
        <v>23000</v>
      </c>
      <c r="S24" s="241" t="s">
        <v>452</v>
      </c>
      <c r="T24" s="242">
        <v>0.54</v>
      </c>
      <c r="U24" s="243">
        <v>5808</v>
      </c>
      <c r="V24" s="244">
        <v>0.25</v>
      </c>
      <c r="W24" s="243">
        <v>17192</v>
      </c>
      <c r="X24" s="241" t="s">
        <v>528</v>
      </c>
      <c r="Y24" s="241" t="s">
        <v>611</v>
      </c>
      <c r="Z24" s="245" t="s">
        <v>612</v>
      </c>
      <c r="AA24" s="246" t="s">
        <v>456</v>
      </c>
      <c r="AB24" s="241">
        <v>610</v>
      </c>
      <c r="AC24" s="241">
        <v>710</v>
      </c>
      <c r="AD24" s="241">
        <v>600</v>
      </c>
      <c r="AE24" s="241">
        <v>700</v>
      </c>
      <c r="AF24" s="241">
        <v>27</v>
      </c>
      <c r="AG24" s="241">
        <v>32</v>
      </c>
      <c r="AH24" s="241">
        <v>27</v>
      </c>
      <c r="AI24" s="241">
        <v>34</v>
      </c>
      <c r="AJ24" s="241">
        <v>26</v>
      </c>
      <c r="AK24" s="241">
        <v>30</v>
      </c>
      <c r="AL24" s="242">
        <v>0.52400000000000002</v>
      </c>
      <c r="AM24" s="241">
        <v>257</v>
      </c>
      <c r="AN24" s="242">
        <v>0.436</v>
      </c>
      <c r="AO24" s="242">
        <v>0.82099999999999995</v>
      </c>
      <c r="AP24" s="241" t="s">
        <v>491</v>
      </c>
      <c r="AQ24" s="241" t="s">
        <v>460</v>
      </c>
      <c r="AR24" s="241" t="s">
        <v>472</v>
      </c>
      <c r="AS24" s="344"/>
      <c r="AT24" s="344"/>
      <c r="AU24" s="344"/>
      <c r="AV24" s="344"/>
      <c r="AW24" s="247">
        <v>44545</v>
      </c>
      <c r="AX24" s="344"/>
      <c r="AY24" s="241">
        <v>80</v>
      </c>
      <c r="AZ24" s="241" t="s">
        <v>613</v>
      </c>
      <c r="BA24" s="241">
        <v>6.5</v>
      </c>
      <c r="BB24" s="344"/>
      <c r="BC24" s="344"/>
      <c r="BD24" s="265"/>
      <c r="BE24" s="266" t="s">
        <v>126</v>
      </c>
      <c r="BF24" s="267" t="s">
        <v>126</v>
      </c>
      <c r="BG24" s="267" t="s">
        <v>126</v>
      </c>
      <c r="BH24" s="268" t="s">
        <v>126</v>
      </c>
      <c r="BI24" s="252"/>
      <c r="BJ24" s="344"/>
      <c r="BK24" s="344"/>
      <c r="BL24" s="255">
        <v>0.89</v>
      </c>
      <c r="BM24" s="255">
        <v>0.9</v>
      </c>
      <c r="BN24" s="255">
        <v>0.81</v>
      </c>
      <c r="BO24" s="256">
        <v>0.83</v>
      </c>
    </row>
    <row r="25" spans="1:67" ht="18.75" hidden="1" customHeight="1">
      <c r="A25" s="228" t="s">
        <v>614</v>
      </c>
      <c r="B25" s="229" t="s">
        <v>615</v>
      </c>
      <c r="C25" s="229" t="s">
        <v>616</v>
      </c>
      <c r="D25" s="230" t="s">
        <v>617</v>
      </c>
      <c r="E25" s="231" t="s">
        <v>448</v>
      </c>
      <c r="F25" s="271" t="s">
        <v>477</v>
      </c>
      <c r="G25" s="258"/>
      <c r="H25" s="259">
        <v>14</v>
      </c>
      <c r="I25" s="260" t="s">
        <v>451</v>
      </c>
      <c r="J25" s="260">
        <v>38</v>
      </c>
      <c r="K25" s="261" t="s">
        <v>451</v>
      </c>
      <c r="L25" s="262">
        <v>6988</v>
      </c>
      <c r="M25" s="238">
        <v>0.69</v>
      </c>
      <c r="N25" s="229">
        <v>870</v>
      </c>
      <c r="O25" s="229">
        <v>96</v>
      </c>
      <c r="P25" s="239">
        <v>0.124</v>
      </c>
      <c r="Q25" s="229">
        <v>160</v>
      </c>
      <c r="R25" s="240">
        <v>77400</v>
      </c>
      <c r="S25" s="241" t="s">
        <v>488</v>
      </c>
      <c r="T25" s="242">
        <v>0.184</v>
      </c>
      <c r="U25" s="243">
        <v>55679</v>
      </c>
      <c r="V25" s="244">
        <v>0.72</v>
      </c>
      <c r="W25" s="243">
        <v>21721</v>
      </c>
      <c r="X25" s="241" t="s">
        <v>618</v>
      </c>
      <c r="Y25" s="241" t="s">
        <v>490</v>
      </c>
      <c r="Z25" s="263"/>
      <c r="AA25" s="264"/>
      <c r="AB25" s="241">
        <v>705</v>
      </c>
      <c r="AC25" s="241">
        <v>780</v>
      </c>
      <c r="AD25" s="241">
        <v>700</v>
      </c>
      <c r="AE25" s="241">
        <v>790</v>
      </c>
      <c r="AF25" s="241">
        <v>31</v>
      </c>
      <c r="AG25" s="241">
        <v>35</v>
      </c>
      <c r="AH25" s="241">
        <v>33</v>
      </c>
      <c r="AI25" s="241">
        <v>35</v>
      </c>
      <c r="AJ25" s="241">
        <v>30</v>
      </c>
      <c r="AK25" s="241">
        <v>35</v>
      </c>
      <c r="AL25" s="242">
        <v>7.1999999999999995E-2</v>
      </c>
      <c r="AM25" s="277">
        <v>5588</v>
      </c>
      <c r="AN25" s="242">
        <v>5.8000000000000003E-2</v>
      </c>
      <c r="AO25" s="242">
        <v>0.60399999999999998</v>
      </c>
      <c r="AP25" s="241" t="s">
        <v>491</v>
      </c>
      <c r="AQ25" s="241" t="s">
        <v>460</v>
      </c>
      <c r="AR25" s="241" t="s">
        <v>492</v>
      </c>
      <c r="AS25" s="247">
        <v>44501</v>
      </c>
      <c r="AT25" s="344"/>
      <c r="AU25" s="344"/>
      <c r="AV25" s="344"/>
      <c r="AW25" s="247">
        <v>44197</v>
      </c>
      <c r="AX25" s="242">
        <v>0.221</v>
      </c>
      <c r="AY25" s="241">
        <v>100</v>
      </c>
      <c r="AZ25" s="344"/>
      <c r="BA25" s="241">
        <v>8</v>
      </c>
      <c r="BB25" s="344"/>
      <c r="BC25" s="344"/>
      <c r="BD25" s="265"/>
      <c r="BE25" s="266" t="s">
        <v>126</v>
      </c>
      <c r="BF25" s="267" t="s">
        <v>126</v>
      </c>
      <c r="BG25" s="267" t="s">
        <v>126</v>
      </c>
      <c r="BH25" s="268" t="s">
        <v>126</v>
      </c>
      <c r="BI25" s="252"/>
      <c r="BJ25" s="253" t="s">
        <v>166</v>
      </c>
      <c r="BK25" s="243">
        <v>1709</v>
      </c>
      <c r="BL25" s="255">
        <v>0.97</v>
      </c>
      <c r="BM25" s="255">
        <v>0.98</v>
      </c>
      <c r="BN25" s="255">
        <v>0.95</v>
      </c>
      <c r="BO25" s="256">
        <v>0.96</v>
      </c>
    </row>
    <row r="26" spans="1:67" ht="18.75" hidden="1" customHeight="1">
      <c r="A26" s="228" t="s">
        <v>619</v>
      </c>
      <c r="B26" s="229" t="s">
        <v>620</v>
      </c>
      <c r="C26" s="229" t="s">
        <v>620</v>
      </c>
      <c r="D26" s="230" t="s">
        <v>496</v>
      </c>
      <c r="E26" s="231" t="s">
        <v>448</v>
      </c>
      <c r="F26" s="232" t="s">
        <v>449</v>
      </c>
      <c r="G26" s="258"/>
      <c r="H26" s="259" t="s">
        <v>451</v>
      </c>
      <c r="I26" s="260">
        <v>27</v>
      </c>
      <c r="J26" s="260" t="s">
        <v>451</v>
      </c>
      <c r="K26" s="261" t="s">
        <v>451</v>
      </c>
      <c r="L26" s="262">
        <v>1334</v>
      </c>
      <c r="M26" s="238">
        <v>0.81</v>
      </c>
      <c r="N26" s="229">
        <v>303</v>
      </c>
      <c r="O26" s="229">
        <v>35</v>
      </c>
      <c r="P26" s="239">
        <v>0.22700000000000001</v>
      </c>
      <c r="Q26" s="229">
        <v>116</v>
      </c>
      <c r="R26" s="240">
        <v>76800</v>
      </c>
      <c r="S26" s="241" t="s">
        <v>488</v>
      </c>
      <c r="T26" s="242">
        <v>0.38300000000000001</v>
      </c>
      <c r="U26" s="243">
        <v>55060</v>
      </c>
      <c r="V26" s="244">
        <v>0.72</v>
      </c>
      <c r="W26" s="243">
        <v>21740</v>
      </c>
      <c r="X26" s="241" t="s">
        <v>621</v>
      </c>
      <c r="Y26" s="241" t="s">
        <v>490</v>
      </c>
      <c r="Z26" s="263"/>
      <c r="AA26" s="264"/>
      <c r="AB26" s="241">
        <v>650</v>
      </c>
      <c r="AC26" s="241">
        <v>730</v>
      </c>
      <c r="AD26" s="241">
        <v>660</v>
      </c>
      <c r="AE26" s="241">
        <v>770</v>
      </c>
      <c r="AF26" s="241">
        <v>29</v>
      </c>
      <c r="AG26" s="241">
        <v>33</v>
      </c>
      <c r="AH26" s="241">
        <v>30</v>
      </c>
      <c r="AI26" s="241">
        <v>35</v>
      </c>
      <c r="AJ26" s="241">
        <v>26</v>
      </c>
      <c r="AK26" s="241">
        <v>32</v>
      </c>
      <c r="AL26" s="242">
        <v>0.38</v>
      </c>
      <c r="AM26" s="241">
        <v>871</v>
      </c>
      <c r="AN26" s="242">
        <v>0.25</v>
      </c>
      <c r="AO26" s="242">
        <v>0.41299999999999998</v>
      </c>
      <c r="AP26" s="241" t="s">
        <v>622</v>
      </c>
      <c r="AQ26" s="241" t="s">
        <v>460</v>
      </c>
      <c r="AR26" s="241" t="s">
        <v>471</v>
      </c>
      <c r="AS26" s="247">
        <v>44515</v>
      </c>
      <c r="AT26" s="247">
        <v>44197</v>
      </c>
      <c r="AU26" s="344"/>
      <c r="AV26" s="344"/>
      <c r="AW26" s="247">
        <v>44211</v>
      </c>
      <c r="AX26" s="242">
        <v>0.52500000000000002</v>
      </c>
      <c r="AY26" s="241">
        <v>100</v>
      </c>
      <c r="AZ26" s="344"/>
      <c r="BA26" s="241">
        <v>7</v>
      </c>
      <c r="BB26" s="344"/>
      <c r="BC26" s="344"/>
      <c r="BD26" s="265"/>
      <c r="BE26" s="266" t="s">
        <v>126</v>
      </c>
      <c r="BF26" s="278" t="s">
        <v>166</v>
      </c>
      <c r="BG26" s="267" t="s">
        <v>126</v>
      </c>
      <c r="BH26" s="280" t="s">
        <v>166</v>
      </c>
      <c r="BI26" s="252"/>
      <c r="BJ26" s="344"/>
      <c r="BK26" s="344"/>
      <c r="BL26" s="255">
        <v>0.93</v>
      </c>
      <c r="BM26" s="255">
        <v>0.92</v>
      </c>
      <c r="BN26" s="255">
        <v>0.89</v>
      </c>
      <c r="BO26" s="256">
        <v>0.83</v>
      </c>
    </row>
    <row r="27" spans="1:67" ht="18.75" hidden="1" customHeight="1">
      <c r="A27" s="228" t="s">
        <v>623</v>
      </c>
      <c r="B27" s="229" t="s">
        <v>624</v>
      </c>
      <c r="C27" s="229" t="s">
        <v>625</v>
      </c>
      <c r="D27" s="230" t="s">
        <v>496</v>
      </c>
      <c r="E27" s="231" t="s">
        <v>448</v>
      </c>
      <c r="F27" s="276" t="s">
        <v>487</v>
      </c>
      <c r="G27" s="258"/>
      <c r="H27" s="259" t="s">
        <v>451</v>
      </c>
      <c r="I27" s="260">
        <v>36</v>
      </c>
      <c r="J27" s="260" t="s">
        <v>451</v>
      </c>
      <c r="K27" s="261" t="s">
        <v>451</v>
      </c>
      <c r="L27" s="262">
        <v>3611</v>
      </c>
      <c r="M27" s="238">
        <v>0.98</v>
      </c>
      <c r="N27" s="229">
        <v>228</v>
      </c>
      <c r="O27" s="229">
        <v>37</v>
      </c>
      <c r="P27" s="239">
        <v>6.3E-2</v>
      </c>
      <c r="Q27" s="229">
        <v>108</v>
      </c>
      <c r="R27" s="240">
        <v>77100</v>
      </c>
      <c r="S27" s="241" t="s">
        <v>452</v>
      </c>
      <c r="T27" s="242">
        <v>0.47399999999999998</v>
      </c>
      <c r="U27" s="243">
        <v>43835</v>
      </c>
      <c r="V27" s="244">
        <v>0.56999999999999995</v>
      </c>
      <c r="W27" s="243">
        <v>33265</v>
      </c>
      <c r="X27" s="241" t="s">
        <v>626</v>
      </c>
      <c r="Y27" s="243">
        <v>30000</v>
      </c>
      <c r="Z27" s="245" t="s">
        <v>521</v>
      </c>
      <c r="AA27" s="246" t="s">
        <v>456</v>
      </c>
      <c r="AB27" s="241">
        <v>620</v>
      </c>
      <c r="AC27" s="241">
        <v>700</v>
      </c>
      <c r="AD27" s="241">
        <v>630</v>
      </c>
      <c r="AE27" s="241">
        <v>720</v>
      </c>
      <c r="AF27" s="241">
        <v>28</v>
      </c>
      <c r="AG27" s="241">
        <v>31</v>
      </c>
      <c r="AH27" s="241">
        <v>28</v>
      </c>
      <c r="AI27" s="241">
        <v>33</v>
      </c>
      <c r="AJ27" s="241">
        <v>26</v>
      </c>
      <c r="AK27" s="241">
        <v>31</v>
      </c>
      <c r="AL27" s="242">
        <v>0.311</v>
      </c>
      <c r="AM27" s="277">
        <v>1274</v>
      </c>
      <c r="AN27" s="242">
        <v>0.14199999999999999</v>
      </c>
      <c r="AO27" s="242">
        <v>0.32600000000000001</v>
      </c>
      <c r="AP27" s="241" t="s">
        <v>491</v>
      </c>
      <c r="AQ27" s="241" t="s">
        <v>460</v>
      </c>
      <c r="AR27" s="241" t="s">
        <v>471</v>
      </c>
      <c r="AS27" s="247">
        <v>44515</v>
      </c>
      <c r="AT27" s="247">
        <v>44211</v>
      </c>
      <c r="AU27" s="344"/>
      <c r="AV27" s="344"/>
      <c r="AW27" s="247">
        <v>44211</v>
      </c>
      <c r="AX27" s="242">
        <v>0.55100000000000005</v>
      </c>
      <c r="AY27" s="241">
        <v>100</v>
      </c>
      <c r="AZ27" s="344"/>
      <c r="BA27" s="241">
        <v>7</v>
      </c>
      <c r="BB27" s="344"/>
      <c r="BC27" s="344"/>
      <c r="BD27" s="265"/>
      <c r="BE27" s="266" t="s">
        <v>126</v>
      </c>
      <c r="BF27" s="267" t="s">
        <v>126</v>
      </c>
      <c r="BG27" s="267" t="s">
        <v>126</v>
      </c>
      <c r="BH27" s="268" t="s">
        <v>126</v>
      </c>
      <c r="BI27" s="269" t="s">
        <v>166</v>
      </c>
      <c r="BJ27" s="253" t="s">
        <v>166</v>
      </c>
      <c r="BK27" s="243">
        <v>1500</v>
      </c>
      <c r="BL27" s="255">
        <v>0.96</v>
      </c>
      <c r="BM27" s="255">
        <v>0.94</v>
      </c>
      <c r="BN27" s="255">
        <v>0.86</v>
      </c>
      <c r="BO27" s="256">
        <v>0.9</v>
      </c>
    </row>
    <row r="28" spans="1:67" ht="18.75" customHeight="1">
      <c r="A28" s="228" t="s">
        <v>627</v>
      </c>
      <c r="B28" s="229" t="s">
        <v>628</v>
      </c>
      <c r="C28" s="229" t="s">
        <v>629</v>
      </c>
      <c r="D28" s="230" t="s">
        <v>630</v>
      </c>
      <c r="E28" s="231" t="s">
        <v>448</v>
      </c>
      <c r="F28" s="271" t="s">
        <v>477</v>
      </c>
      <c r="G28" s="258"/>
      <c r="H28" s="259">
        <v>12</v>
      </c>
      <c r="I28" s="260" t="s">
        <v>451</v>
      </c>
      <c r="J28" s="260">
        <v>4</v>
      </c>
      <c r="K28" s="261" t="s">
        <v>451</v>
      </c>
      <c r="L28" s="237">
        <v>961</v>
      </c>
      <c r="M28" s="238">
        <v>0.43</v>
      </c>
      <c r="N28" s="229">
        <v>82</v>
      </c>
      <c r="O28" s="272"/>
      <c r="P28" s="239">
        <v>8.5000000000000006E-2</v>
      </c>
      <c r="Q28" s="229">
        <v>33</v>
      </c>
      <c r="R28" s="240">
        <v>74700</v>
      </c>
      <c r="S28" s="241" t="s">
        <v>488</v>
      </c>
      <c r="T28" s="242">
        <v>0.40200000000000002</v>
      </c>
      <c r="U28" s="243">
        <v>51827</v>
      </c>
      <c r="V28" s="244">
        <v>0.69</v>
      </c>
      <c r="W28" s="243">
        <v>22873</v>
      </c>
      <c r="X28" s="241" t="s">
        <v>544</v>
      </c>
      <c r="Y28" s="241" t="s">
        <v>490</v>
      </c>
      <c r="Z28" s="263"/>
      <c r="AA28" s="264"/>
      <c r="AB28" s="241">
        <v>750</v>
      </c>
      <c r="AC28" s="241">
        <v>790</v>
      </c>
      <c r="AD28" s="241">
        <v>780</v>
      </c>
      <c r="AE28" s="241">
        <v>800</v>
      </c>
      <c r="AF28" s="241">
        <v>34</v>
      </c>
      <c r="AG28" s="241">
        <v>35</v>
      </c>
      <c r="AH28" s="241">
        <v>34</v>
      </c>
      <c r="AI28" s="241">
        <v>36</v>
      </c>
      <c r="AJ28" s="241">
        <v>35</v>
      </c>
      <c r="AK28" s="241">
        <v>36</v>
      </c>
      <c r="AL28" s="242">
        <v>7.6999999999999999E-2</v>
      </c>
      <c r="AM28" s="344"/>
      <c r="AN28" s="344"/>
      <c r="AO28" s="344"/>
      <c r="AP28" s="241" t="s">
        <v>491</v>
      </c>
      <c r="AQ28" s="241" t="s">
        <v>460</v>
      </c>
      <c r="AR28" s="241" t="s">
        <v>631</v>
      </c>
      <c r="AS28" s="344"/>
      <c r="AT28" s="344"/>
      <c r="AU28" s="247">
        <v>44501</v>
      </c>
      <c r="AV28" s="344"/>
      <c r="AW28" s="247">
        <v>44199</v>
      </c>
      <c r="AX28" s="344"/>
      <c r="AY28" s="344"/>
      <c r="AZ28" s="344"/>
      <c r="BA28" s="344"/>
      <c r="BB28" s="344"/>
      <c r="BC28" s="344"/>
      <c r="BD28" s="265"/>
      <c r="BE28" s="273" t="s">
        <v>462</v>
      </c>
      <c r="BF28" s="274" t="s">
        <v>462</v>
      </c>
      <c r="BG28" s="274" t="s">
        <v>462</v>
      </c>
      <c r="BH28" s="275" t="s">
        <v>462</v>
      </c>
      <c r="BI28" s="252"/>
      <c r="BJ28" s="253" t="s">
        <v>166</v>
      </c>
      <c r="BK28" s="254" t="s">
        <v>462</v>
      </c>
      <c r="BL28" s="255">
        <v>1</v>
      </c>
      <c r="BM28" s="255">
        <v>0.98</v>
      </c>
      <c r="BN28" s="255">
        <v>0.93</v>
      </c>
      <c r="BO28" s="256">
        <v>0.89</v>
      </c>
    </row>
    <row r="29" spans="1:67" ht="18.75" hidden="1" customHeight="1">
      <c r="A29" s="228" t="s">
        <v>632</v>
      </c>
      <c r="B29" s="229" t="s">
        <v>633</v>
      </c>
      <c r="C29" s="229" t="s">
        <v>634</v>
      </c>
      <c r="D29" s="230" t="s">
        <v>630</v>
      </c>
      <c r="E29" s="281" t="s">
        <v>507</v>
      </c>
      <c r="F29" s="285" t="s">
        <v>635</v>
      </c>
      <c r="G29" s="258"/>
      <c r="H29" s="259" t="s">
        <v>451</v>
      </c>
      <c r="I29" s="260" t="s">
        <v>451</v>
      </c>
      <c r="J29" s="260">
        <v>11</v>
      </c>
      <c r="K29" s="261">
        <v>147</v>
      </c>
      <c r="L29" s="262">
        <v>24319</v>
      </c>
      <c r="M29" s="238">
        <v>0.94</v>
      </c>
      <c r="N29" s="229">
        <v>1605</v>
      </c>
      <c r="O29" s="229">
        <v>86</v>
      </c>
      <c r="P29" s="239">
        <v>6.6000000000000003E-2</v>
      </c>
      <c r="Q29" s="272"/>
      <c r="R29" s="240">
        <v>43700</v>
      </c>
      <c r="S29" s="241" t="s">
        <v>515</v>
      </c>
      <c r="T29" s="344"/>
      <c r="U29" s="344"/>
      <c r="V29" s="344"/>
      <c r="W29" s="243">
        <v>43700</v>
      </c>
      <c r="X29" s="344"/>
      <c r="Y29" s="241" t="s">
        <v>490</v>
      </c>
      <c r="Z29" s="263"/>
      <c r="AA29" s="264"/>
      <c r="AB29" s="241">
        <v>500</v>
      </c>
      <c r="AC29" s="241">
        <v>610</v>
      </c>
      <c r="AD29" s="241">
        <v>510</v>
      </c>
      <c r="AE29" s="241">
        <v>630</v>
      </c>
      <c r="AF29" s="241">
        <v>20</v>
      </c>
      <c r="AG29" s="241">
        <v>27</v>
      </c>
      <c r="AH29" s="241">
        <v>19</v>
      </c>
      <c r="AI29" s="241">
        <v>26</v>
      </c>
      <c r="AJ29" s="241">
        <v>19</v>
      </c>
      <c r="AK29" s="241">
        <v>27</v>
      </c>
      <c r="AL29" s="242">
        <v>0.57799999999999996</v>
      </c>
      <c r="AM29" s="277">
        <v>2045</v>
      </c>
      <c r="AN29" s="242">
        <v>0.57599999999999996</v>
      </c>
      <c r="AO29" s="242">
        <v>0.189</v>
      </c>
      <c r="AP29" s="241" t="s">
        <v>491</v>
      </c>
      <c r="AQ29" s="241" t="s">
        <v>460</v>
      </c>
      <c r="AR29" s="241" t="s">
        <v>472</v>
      </c>
      <c r="AS29" s="344"/>
      <c r="AT29" s="344"/>
      <c r="AU29" s="344"/>
      <c r="AV29" s="247">
        <v>44530</v>
      </c>
      <c r="AW29" s="247">
        <v>44530</v>
      </c>
      <c r="AX29" s="344"/>
      <c r="AY29" s="241">
        <v>71</v>
      </c>
      <c r="AZ29" s="344"/>
      <c r="BA29" s="241">
        <v>6</v>
      </c>
      <c r="BB29" s="344"/>
      <c r="BC29" s="344"/>
      <c r="BD29" s="265"/>
      <c r="BE29" s="279" t="s">
        <v>166</v>
      </c>
      <c r="BF29" s="278" t="s">
        <v>166</v>
      </c>
      <c r="BG29" s="278" t="s">
        <v>166</v>
      </c>
      <c r="BH29" s="280" t="s">
        <v>166</v>
      </c>
      <c r="BI29" s="252"/>
      <c r="BJ29" s="344"/>
      <c r="BK29" s="344"/>
      <c r="BL29" s="255">
        <v>0.81</v>
      </c>
      <c r="BM29" s="255">
        <v>0.87</v>
      </c>
      <c r="BN29" s="255">
        <v>0.74</v>
      </c>
      <c r="BO29" s="256">
        <v>0.66</v>
      </c>
    </row>
    <row r="30" spans="1:67" ht="18.75" hidden="1" customHeight="1">
      <c r="A30" s="228" t="s">
        <v>636</v>
      </c>
      <c r="B30" s="229" t="s">
        <v>637</v>
      </c>
      <c r="C30" s="229" t="s">
        <v>638</v>
      </c>
      <c r="D30" s="230" t="s">
        <v>630</v>
      </c>
      <c r="E30" s="281" t="s">
        <v>507</v>
      </c>
      <c r="F30" s="285" t="s">
        <v>635</v>
      </c>
      <c r="G30" s="258"/>
      <c r="H30" s="259" t="s">
        <v>451</v>
      </c>
      <c r="I30" s="260" t="s">
        <v>451</v>
      </c>
      <c r="J30" s="260" t="s">
        <v>451</v>
      </c>
      <c r="K30" s="261">
        <v>108</v>
      </c>
      <c r="L30" s="262">
        <v>21297</v>
      </c>
      <c r="M30" s="238">
        <v>0.96</v>
      </c>
      <c r="N30" s="229">
        <v>463</v>
      </c>
      <c r="O30" s="229">
        <v>65</v>
      </c>
      <c r="P30" s="239">
        <v>2.1999999999999999E-2</v>
      </c>
      <c r="Q30" s="229">
        <v>26</v>
      </c>
      <c r="R30" s="240">
        <v>44400</v>
      </c>
      <c r="S30" s="241" t="s">
        <v>497</v>
      </c>
      <c r="T30" s="242">
        <v>5.6000000000000001E-2</v>
      </c>
      <c r="U30" s="243">
        <v>10642</v>
      </c>
      <c r="V30" s="244">
        <v>0.24</v>
      </c>
      <c r="W30" s="243">
        <v>33758</v>
      </c>
      <c r="X30" s="241" t="s">
        <v>580</v>
      </c>
      <c r="Y30" s="241" t="s">
        <v>490</v>
      </c>
      <c r="Z30" s="263"/>
      <c r="AA30" s="246" t="s">
        <v>456</v>
      </c>
      <c r="AB30" s="241">
        <v>610</v>
      </c>
      <c r="AC30" s="241">
        <v>690</v>
      </c>
      <c r="AD30" s="241">
        <v>610</v>
      </c>
      <c r="AE30" s="241">
        <v>710</v>
      </c>
      <c r="AF30" s="241">
        <v>26</v>
      </c>
      <c r="AG30" s="241">
        <v>31</v>
      </c>
      <c r="AH30" s="241">
        <v>25</v>
      </c>
      <c r="AI30" s="241">
        <v>33</v>
      </c>
      <c r="AJ30" s="241">
        <v>26</v>
      </c>
      <c r="AK30" s="241">
        <v>32</v>
      </c>
      <c r="AL30" s="242">
        <v>0.34599999999999997</v>
      </c>
      <c r="AM30" s="241">
        <v>474</v>
      </c>
      <c r="AN30" s="242">
        <v>0.33300000000000002</v>
      </c>
      <c r="AO30" s="242">
        <v>0.27200000000000002</v>
      </c>
      <c r="AP30" s="241" t="s">
        <v>491</v>
      </c>
      <c r="AQ30" s="241" t="s">
        <v>460</v>
      </c>
      <c r="AR30" s="241" t="s">
        <v>510</v>
      </c>
      <c r="AS30" s="344"/>
      <c r="AT30" s="344"/>
      <c r="AU30" s="344"/>
      <c r="AV30" s="344"/>
      <c r="AW30" s="247">
        <v>44530</v>
      </c>
      <c r="AX30" s="344"/>
      <c r="AY30" s="241">
        <v>80</v>
      </c>
      <c r="AZ30" s="241" t="s">
        <v>639</v>
      </c>
      <c r="BA30" s="241">
        <v>6.5</v>
      </c>
      <c r="BB30" s="344"/>
      <c r="BC30" s="344"/>
      <c r="BD30" s="265"/>
      <c r="BE30" s="279" t="s">
        <v>166</v>
      </c>
      <c r="BF30" s="278" t="s">
        <v>166</v>
      </c>
      <c r="BG30" s="278" t="s">
        <v>166</v>
      </c>
      <c r="BH30" s="280" t="s">
        <v>166</v>
      </c>
      <c r="BI30" s="252"/>
      <c r="BJ30" s="344"/>
      <c r="BK30" s="344"/>
      <c r="BL30" s="270"/>
      <c r="BM30" s="255">
        <v>0.95</v>
      </c>
      <c r="BN30" s="270"/>
      <c r="BO30" s="256">
        <v>0.82</v>
      </c>
    </row>
    <row r="31" spans="1:67" ht="18.75" hidden="1" customHeight="1">
      <c r="A31" s="228" t="s">
        <v>640</v>
      </c>
      <c r="B31" s="229" t="s">
        <v>641</v>
      </c>
      <c r="C31" s="229" t="s">
        <v>642</v>
      </c>
      <c r="D31" s="230" t="s">
        <v>630</v>
      </c>
      <c r="E31" s="281" t="s">
        <v>507</v>
      </c>
      <c r="F31" s="257" t="s">
        <v>467</v>
      </c>
      <c r="G31" s="258"/>
      <c r="H31" s="259" t="s">
        <v>451</v>
      </c>
      <c r="I31" s="260" t="s">
        <v>451</v>
      </c>
      <c r="J31" s="260" t="s">
        <v>451</v>
      </c>
      <c r="K31" s="261">
        <v>350</v>
      </c>
      <c r="L31" s="262">
        <v>12998</v>
      </c>
      <c r="M31" s="238">
        <v>0.84</v>
      </c>
      <c r="N31" s="229">
        <v>821</v>
      </c>
      <c r="O31" s="229">
        <v>43</v>
      </c>
      <c r="P31" s="239">
        <v>6.3E-2</v>
      </c>
      <c r="Q31" s="272"/>
      <c r="R31" s="240">
        <v>42900</v>
      </c>
      <c r="S31" s="241" t="s">
        <v>515</v>
      </c>
      <c r="T31" s="344"/>
      <c r="U31" s="344"/>
      <c r="V31" s="344"/>
      <c r="W31" s="243">
        <v>42900</v>
      </c>
      <c r="X31" s="344"/>
      <c r="Y31" s="241" t="s">
        <v>490</v>
      </c>
      <c r="Z31" s="263"/>
      <c r="AA31" s="264"/>
      <c r="AB31" s="241">
        <v>450</v>
      </c>
      <c r="AC31" s="241">
        <v>550</v>
      </c>
      <c r="AD31" s="241">
        <v>440</v>
      </c>
      <c r="AE31" s="241">
        <v>540</v>
      </c>
      <c r="AF31" s="241">
        <v>16</v>
      </c>
      <c r="AG31" s="241">
        <v>21</v>
      </c>
      <c r="AH31" s="241">
        <v>15</v>
      </c>
      <c r="AI31" s="241">
        <v>21</v>
      </c>
      <c r="AJ31" s="241">
        <v>16</v>
      </c>
      <c r="AK31" s="241">
        <v>21</v>
      </c>
      <c r="AL31" s="242">
        <v>0.74099999999999999</v>
      </c>
      <c r="AM31" s="241">
        <v>784</v>
      </c>
      <c r="AN31" s="242">
        <v>0.76100000000000001</v>
      </c>
      <c r="AO31" s="242">
        <v>0.17299999999999999</v>
      </c>
      <c r="AP31" s="241" t="s">
        <v>491</v>
      </c>
      <c r="AQ31" s="241" t="s">
        <v>460</v>
      </c>
      <c r="AR31" s="241" t="s">
        <v>472</v>
      </c>
      <c r="AS31" s="344"/>
      <c r="AT31" s="344"/>
      <c r="AU31" s="344"/>
      <c r="AV31" s="247">
        <v>44530</v>
      </c>
      <c r="AW31" s="247">
        <v>44530</v>
      </c>
      <c r="AX31" s="344"/>
      <c r="AY31" s="241">
        <v>61</v>
      </c>
      <c r="AZ31" s="344"/>
      <c r="BA31" s="241">
        <v>6</v>
      </c>
      <c r="BB31" s="344"/>
      <c r="BC31" s="344"/>
      <c r="BD31" s="265"/>
      <c r="BE31" s="279" t="s">
        <v>166</v>
      </c>
      <c r="BF31" s="267" t="s">
        <v>126</v>
      </c>
      <c r="BG31" s="278" t="s">
        <v>166</v>
      </c>
      <c r="BH31" s="280" t="s">
        <v>166</v>
      </c>
      <c r="BI31" s="252"/>
      <c r="BJ31" s="344"/>
      <c r="BK31" s="344"/>
      <c r="BL31" s="255">
        <v>0.72</v>
      </c>
      <c r="BM31" s="255">
        <v>0.75</v>
      </c>
      <c r="BN31" s="255">
        <v>0.47</v>
      </c>
      <c r="BO31" s="256">
        <v>0.42</v>
      </c>
    </row>
    <row r="32" spans="1:67" ht="18.75" hidden="1" customHeight="1">
      <c r="A32" s="228" t="s">
        <v>643</v>
      </c>
      <c r="B32" s="229" t="s">
        <v>644</v>
      </c>
      <c r="C32" s="229" t="s">
        <v>645</v>
      </c>
      <c r="D32" s="230" t="s">
        <v>630</v>
      </c>
      <c r="E32" s="281" t="s">
        <v>507</v>
      </c>
      <c r="F32" s="257" t="s">
        <v>467</v>
      </c>
      <c r="G32" s="258"/>
      <c r="H32" s="259">
        <v>221</v>
      </c>
      <c r="I32" s="260" t="s">
        <v>451</v>
      </c>
      <c r="J32" s="260">
        <v>45</v>
      </c>
      <c r="K32" s="261">
        <v>172</v>
      </c>
      <c r="L32" s="262">
        <v>34920</v>
      </c>
      <c r="M32" s="238">
        <v>0.87</v>
      </c>
      <c r="N32" s="229">
        <v>2204</v>
      </c>
      <c r="O32" s="229">
        <v>67</v>
      </c>
      <c r="P32" s="239">
        <v>6.3E-2</v>
      </c>
      <c r="Q32" s="229">
        <v>873</v>
      </c>
      <c r="R32" s="240">
        <v>44400</v>
      </c>
      <c r="S32" s="241" t="s">
        <v>452</v>
      </c>
      <c r="T32" s="242">
        <v>0.39600000000000002</v>
      </c>
      <c r="U32" s="243">
        <v>4579</v>
      </c>
      <c r="V32" s="244">
        <v>0.1</v>
      </c>
      <c r="W32" s="243">
        <v>39821</v>
      </c>
      <c r="X32" s="241" t="s">
        <v>646</v>
      </c>
      <c r="Y32" s="241" t="s">
        <v>490</v>
      </c>
      <c r="Z32" s="263"/>
      <c r="AA32" s="246" t="s">
        <v>456</v>
      </c>
      <c r="AB32" s="241">
        <v>510</v>
      </c>
      <c r="AC32" s="241">
        <v>590</v>
      </c>
      <c r="AD32" s="241">
        <v>510</v>
      </c>
      <c r="AE32" s="241">
        <v>590</v>
      </c>
      <c r="AF32" s="241">
        <v>19</v>
      </c>
      <c r="AG32" s="241">
        <v>24</v>
      </c>
      <c r="AH32" s="241">
        <v>18</v>
      </c>
      <c r="AI32" s="241">
        <v>24</v>
      </c>
      <c r="AJ32" s="241">
        <v>18</v>
      </c>
      <c r="AK32" s="241">
        <v>25</v>
      </c>
      <c r="AL32" s="242">
        <v>0.58599999999999997</v>
      </c>
      <c r="AM32" s="344"/>
      <c r="AN32" s="344"/>
      <c r="AO32" s="344"/>
      <c r="AP32" s="241" t="s">
        <v>491</v>
      </c>
      <c r="AQ32" s="241" t="s">
        <v>460</v>
      </c>
      <c r="AR32" s="241" t="s">
        <v>472</v>
      </c>
      <c r="AS32" s="344"/>
      <c r="AT32" s="344"/>
      <c r="AU32" s="344"/>
      <c r="AV32" s="247">
        <v>44499</v>
      </c>
      <c r="AW32" s="247">
        <v>44530</v>
      </c>
      <c r="AX32" s="344"/>
      <c r="AY32" s="241">
        <v>61</v>
      </c>
      <c r="AZ32" s="344"/>
      <c r="BA32" s="241">
        <v>5.5</v>
      </c>
      <c r="BB32" s="344"/>
      <c r="BC32" s="344"/>
      <c r="BD32" s="265"/>
      <c r="BE32" s="279" t="s">
        <v>166</v>
      </c>
      <c r="BF32" s="278" t="s">
        <v>166</v>
      </c>
      <c r="BG32" s="278" t="s">
        <v>166</v>
      </c>
      <c r="BH32" s="280" t="s">
        <v>166</v>
      </c>
      <c r="BI32" s="252"/>
      <c r="BJ32" s="344"/>
      <c r="BK32" s="344"/>
      <c r="BL32" s="255">
        <v>0.87</v>
      </c>
      <c r="BM32" s="255">
        <v>0.87</v>
      </c>
      <c r="BN32" s="255">
        <v>0.56000000000000005</v>
      </c>
      <c r="BO32" s="256">
        <v>0.66</v>
      </c>
    </row>
    <row r="33" spans="1:67" ht="18.75" hidden="1" customHeight="1">
      <c r="A33" s="228" t="s">
        <v>647</v>
      </c>
      <c r="B33" s="229" t="s">
        <v>648</v>
      </c>
      <c r="C33" s="229" t="s">
        <v>649</v>
      </c>
      <c r="D33" s="230" t="s">
        <v>630</v>
      </c>
      <c r="E33" s="281" t="s">
        <v>507</v>
      </c>
      <c r="F33" s="257" t="s">
        <v>467</v>
      </c>
      <c r="G33" s="258"/>
      <c r="H33" s="259" t="s">
        <v>451</v>
      </c>
      <c r="I33" s="260" t="s">
        <v>451</v>
      </c>
      <c r="J33" s="283"/>
      <c r="K33" s="261">
        <v>199</v>
      </c>
      <c r="L33" s="262">
        <v>31351</v>
      </c>
      <c r="M33" s="238">
        <v>0.85</v>
      </c>
      <c r="N33" s="229">
        <v>2064</v>
      </c>
      <c r="O33" s="272"/>
      <c r="P33" s="239">
        <v>6.6000000000000003E-2</v>
      </c>
      <c r="Q33" s="272"/>
      <c r="R33" s="240">
        <v>41100</v>
      </c>
      <c r="S33" s="241" t="s">
        <v>452</v>
      </c>
      <c r="T33" s="344"/>
      <c r="U33" s="241" t="s">
        <v>650</v>
      </c>
      <c r="V33" s="344"/>
      <c r="W33" s="243">
        <v>36100</v>
      </c>
      <c r="X33" s="344"/>
      <c r="Y33" s="241" t="s">
        <v>490</v>
      </c>
      <c r="Z33" s="263"/>
      <c r="AA33" s="286" t="s">
        <v>456</v>
      </c>
      <c r="AB33" s="241">
        <v>510</v>
      </c>
      <c r="AC33" s="241">
        <v>610</v>
      </c>
      <c r="AD33" s="241">
        <v>510</v>
      </c>
      <c r="AE33" s="241">
        <v>620</v>
      </c>
      <c r="AF33" s="241">
        <v>20</v>
      </c>
      <c r="AG33" s="241">
        <v>26</v>
      </c>
      <c r="AH33" s="241">
        <v>19</v>
      </c>
      <c r="AI33" s="241">
        <v>26</v>
      </c>
      <c r="AJ33" s="241">
        <v>19</v>
      </c>
      <c r="AK33" s="241">
        <v>27</v>
      </c>
      <c r="AL33" s="242">
        <v>0.28599999999999998</v>
      </c>
      <c r="AM33" s="344"/>
      <c r="AN33" s="344"/>
      <c r="AO33" s="344"/>
      <c r="AP33" s="241" t="s">
        <v>491</v>
      </c>
      <c r="AQ33" s="241" t="s">
        <v>460</v>
      </c>
      <c r="AR33" s="241" t="s">
        <v>472</v>
      </c>
      <c r="AS33" s="344"/>
      <c r="AT33" s="344"/>
      <c r="AU33" s="344"/>
      <c r="AV33" s="344"/>
      <c r="AW33" s="241" t="s">
        <v>501</v>
      </c>
      <c r="AX33" s="344"/>
      <c r="AY33" s="241">
        <v>61</v>
      </c>
      <c r="AZ33" s="344"/>
      <c r="BA33" s="241">
        <v>5.5</v>
      </c>
      <c r="BB33" s="344"/>
      <c r="BC33" s="344"/>
      <c r="BD33" s="265"/>
      <c r="BE33" s="279" t="s">
        <v>166</v>
      </c>
      <c r="BF33" s="278" t="s">
        <v>166</v>
      </c>
      <c r="BG33" s="278" t="s">
        <v>166</v>
      </c>
      <c r="BH33" s="280" t="s">
        <v>166</v>
      </c>
      <c r="BI33" s="269" t="s">
        <v>166</v>
      </c>
      <c r="BJ33" s="344"/>
      <c r="BK33" s="344"/>
      <c r="BL33" s="270"/>
      <c r="BM33" s="255">
        <v>0.86</v>
      </c>
      <c r="BN33" s="270"/>
      <c r="BO33" s="256">
        <v>0.72</v>
      </c>
    </row>
    <row r="34" spans="1:67" ht="18.75" hidden="1" customHeight="1">
      <c r="A34" s="228" t="s">
        <v>651</v>
      </c>
      <c r="B34" s="229" t="s">
        <v>652</v>
      </c>
      <c r="C34" s="229" t="s">
        <v>653</v>
      </c>
      <c r="D34" s="230" t="s">
        <v>630</v>
      </c>
      <c r="E34" s="281" t="s">
        <v>507</v>
      </c>
      <c r="F34" s="257" t="s">
        <v>467</v>
      </c>
      <c r="G34" s="258"/>
      <c r="H34" s="259" t="s">
        <v>451</v>
      </c>
      <c r="I34" s="260" t="s">
        <v>451</v>
      </c>
      <c r="J34" s="260">
        <v>45</v>
      </c>
      <c r="K34" s="261">
        <v>127</v>
      </c>
      <c r="L34" s="262">
        <v>24426</v>
      </c>
      <c r="M34" s="238">
        <v>0.86</v>
      </c>
      <c r="N34" s="229">
        <v>1705</v>
      </c>
      <c r="O34" s="272"/>
      <c r="P34" s="239">
        <v>7.0000000000000007E-2</v>
      </c>
      <c r="Q34" s="229">
        <v>37</v>
      </c>
      <c r="R34" s="240">
        <v>41900</v>
      </c>
      <c r="S34" s="241" t="s">
        <v>452</v>
      </c>
      <c r="T34" s="242">
        <v>2.1999999999999999E-2</v>
      </c>
      <c r="U34" s="243">
        <v>14270</v>
      </c>
      <c r="V34" s="244">
        <v>0.34</v>
      </c>
      <c r="W34" s="243">
        <v>27630</v>
      </c>
      <c r="X34" s="241" t="s">
        <v>654</v>
      </c>
      <c r="Y34" s="241" t="s">
        <v>490</v>
      </c>
      <c r="Z34" s="263"/>
      <c r="AA34" s="286" t="s">
        <v>456</v>
      </c>
      <c r="AB34" s="241">
        <v>450</v>
      </c>
      <c r="AC34" s="241">
        <v>540</v>
      </c>
      <c r="AD34" s="241">
        <v>440</v>
      </c>
      <c r="AE34" s="241">
        <v>540</v>
      </c>
      <c r="AF34" s="241">
        <v>15</v>
      </c>
      <c r="AG34" s="241">
        <v>20</v>
      </c>
      <c r="AH34" s="241">
        <v>14</v>
      </c>
      <c r="AI34" s="241">
        <v>20</v>
      </c>
      <c r="AJ34" s="241">
        <v>16</v>
      </c>
      <c r="AK34" s="241">
        <v>21</v>
      </c>
      <c r="AL34" s="242">
        <v>0.46400000000000002</v>
      </c>
      <c r="AM34" s="241">
        <v>900</v>
      </c>
      <c r="AN34" s="242">
        <v>0.311</v>
      </c>
      <c r="AO34" s="242">
        <v>0.13200000000000001</v>
      </c>
      <c r="AP34" s="241" t="s">
        <v>491</v>
      </c>
      <c r="AQ34" s="241" t="s">
        <v>460</v>
      </c>
      <c r="AR34" s="241" t="s">
        <v>472</v>
      </c>
      <c r="AS34" s="344"/>
      <c r="AT34" s="344"/>
      <c r="AU34" s="344"/>
      <c r="AV34" s="344"/>
      <c r="AW34" s="247">
        <v>44530</v>
      </c>
      <c r="AX34" s="344"/>
      <c r="AY34" s="241">
        <v>61</v>
      </c>
      <c r="AZ34" s="344"/>
      <c r="BA34" s="241">
        <v>5.5</v>
      </c>
      <c r="BB34" s="344"/>
      <c r="BC34" s="344"/>
      <c r="BD34" s="265"/>
      <c r="BE34" s="279" t="s">
        <v>166</v>
      </c>
      <c r="BF34" s="278" t="s">
        <v>166</v>
      </c>
      <c r="BG34" s="278" t="s">
        <v>166</v>
      </c>
      <c r="BH34" s="280" t="s">
        <v>166</v>
      </c>
      <c r="BI34" s="252"/>
      <c r="BJ34" s="344"/>
      <c r="BK34" s="344"/>
      <c r="BL34" s="255">
        <v>0.76</v>
      </c>
      <c r="BM34" s="255">
        <v>0.8</v>
      </c>
      <c r="BN34" s="255">
        <v>0.47</v>
      </c>
      <c r="BO34" s="256">
        <v>0.47</v>
      </c>
    </row>
    <row r="35" spans="1:67" ht="18.75" hidden="1" customHeight="1">
      <c r="A35" s="228" t="s">
        <v>655</v>
      </c>
      <c r="B35" s="229" t="s">
        <v>656</v>
      </c>
      <c r="C35" s="229" t="s">
        <v>657</v>
      </c>
      <c r="D35" s="230" t="s">
        <v>630</v>
      </c>
      <c r="E35" s="281" t="s">
        <v>507</v>
      </c>
      <c r="F35" s="257" t="s">
        <v>467</v>
      </c>
      <c r="G35" s="258"/>
      <c r="H35" s="259" t="s">
        <v>451</v>
      </c>
      <c r="I35" s="260" t="s">
        <v>451</v>
      </c>
      <c r="J35" s="283"/>
      <c r="K35" s="261" t="s">
        <v>451</v>
      </c>
      <c r="L35" s="262">
        <v>35609</v>
      </c>
      <c r="M35" s="238">
        <v>0.89</v>
      </c>
      <c r="N35" s="229">
        <v>3117</v>
      </c>
      <c r="O35" s="272"/>
      <c r="P35" s="239">
        <v>8.7999999999999995E-2</v>
      </c>
      <c r="Q35" s="272"/>
      <c r="R35" s="240">
        <v>39200</v>
      </c>
      <c r="S35" s="241" t="s">
        <v>515</v>
      </c>
      <c r="T35" s="344"/>
      <c r="U35" s="344"/>
      <c r="V35" s="344"/>
      <c r="W35" s="243">
        <v>39200</v>
      </c>
      <c r="X35" s="344"/>
      <c r="Y35" s="241" t="s">
        <v>490</v>
      </c>
      <c r="Z35" s="263"/>
      <c r="AA35" s="264"/>
      <c r="AB35" s="241">
        <v>460</v>
      </c>
      <c r="AC35" s="241">
        <v>570</v>
      </c>
      <c r="AD35" s="241">
        <v>450</v>
      </c>
      <c r="AE35" s="241">
        <v>550</v>
      </c>
      <c r="AF35" s="241">
        <v>17</v>
      </c>
      <c r="AG35" s="241">
        <v>22</v>
      </c>
      <c r="AH35" s="241">
        <v>16</v>
      </c>
      <c r="AI35" s="241" t="s">
        <v>658</v>
      </c>
      <c r="AJ35" s="241">
        <v>16</v>
      </c>
      <c r="AK35" s="241" t="s">
        <v>658</v>
      </c>
      <c r="AL35" s="242">
        <v>0.57699999999999996</v>
      </c>
      <c r="AM35" s="344"/>
      <c r="AN35" s="344"/>
      <c r="AO35" s="344"/>
      <c r="AP35" s="241" t="s">
        <v>491</v>
      </c>
      <c r="AQ35" s="241" t="s">
        <v>460</v>
      </c>
      <c r="AR35" s="241" t="s">
        <v>472</v>
      </c>
      <c r="AS35" s="344"/>
      <c r="AT35" s="344"/>
      <c r="AU35" s="344"/>
      <c r="AV35" s="344"/>
      <c r="AW35" s="247">
        <v>44530</v>
      </c>
      <c r="AX35" s="344"/>
      <c r="AY35" s="241">
        <v>61</v>
      </c>
      <c r="AZ35" s="344"/>
      <c r="BA35" s="344"/>
      <c r="BB35" s="344"/>
      <c r="BC35" s="344"/>
      <c r="BD35" s="265"/>
      <c r="BE35" s="266" t="s">
        <v>126</v>
      </c>
      <c r="BF35" s="267" t="s">
        <v>126</v>
      </c>
      <c r="BG35" s="267" t="s">
        <v>126</v>
      </c>
      <c r="BH35" s="268" t="s">
        <v>126</v>
      </c>
      <c r="BI35" s="252"/>
      <c r="BJ35" s="344"/>
      <c r="BK35" s="344"/>
      <c r="BL35" s="270"/>
      <c r="BM35" s="255">
        <v>0.77</v>
      </c>
      <c r="BN35" s="270"/>
      <c r="BO35" s="256">
        <v>0.5</v>
      </c>
    </row>
    <row r="36" spans="1:67" ht="18.75" hidden="1" customHeight="1">
      <c r="A36" s="228" t="s">
        <v>659</v>
      </c>
      <c r="B36" s="229" t="s">
        <v>660</v>
      </c>
      <c r="C36" s="229" t="s">
        <v>661</v>
      </c>
      <c r="D36" s="230" t="s">
        <v>630</v>
      </c>
      <c r="E36" s="281" t="s">
        <v>507</v>
      </c>
      <c r="F36" s="257" t="s">
        <v>467</v>
      </c>
      <c r="G36" s="258"/>
      <c r="H36" s="259" t="s">
        <v>451</v>
      </c>
      <c r="I36" s="260" t="s">
        <v>451</v>
      </c>
      <c r="J36" s="260">
        <v>57</v>
      </c>
      <c r="K36" s="261">
        <v>235</v>
      </c>
      <c r="L36" s="262">
        <v>28064</v>
      </c>
      <c r="M36" s="238">
        <v>0.92</v>
      </c>
      <c r="N36" s="229">
        <v>828</v>
      </c>
      <c r="O36" s="272"/>
      <c r="P36" s="239">
        <v>0.03</v>
      </c>
      <c r="Q36" s="272"/>
      <c r="R36" s="240">
        <v>43500</v>
      </c>
      <c r="S36" s="241" t="s">
        <v>515</v>
      </c>
      <c r="T36" s="344"/>
      <c r="U36" s="344"/>
      <c r="V36" s="344"/>
      <c r="W36" s="243">
        <v>43500</v>
      </c>
      <c r="X36" s="344"/>
      <c r="Y36" s="241" t="s">
        <v>490</v>
      </c>
      <c r="Z36" s="263"/>
      <c r="AA36" s="264"/>
      <c r="AB36" s="241">
        <v>470</v>
      </c>
      <c r="AC36" s="241">
        <v>570</v>
      </c>
      <c r="AD36" s="241">
        <v>470</v>
      </c>
      <c r="AE36" s="241">
        <v>570</v>
      </c>
      <c r="AF36" s="241">
        <v>17</v>
      </c>
      <c r="AG36" s="241">
        <v>23</v>
      </c>
      <c r="AH36" s="241">
        <v>16</v>
      </c>
      <c r="AI36" s="241">
        <v>23</v>
      </c>
      <c r="AJ36" s="241">
        <v>17</v>
      </c>
      <c r="AK36" s="241">
        <v>24</v>
      </c>
      <c r="AL36" s="242">
        <v>0.67700000000000005</v>
      </c>
      <c r="AM36" s="344"/>
      <c r="AN36" s="344"/>
      <c r="AO36" s="344"/>
      <c r="AP36" s="241" t="s">
        <v>491</v>
      </c>
      <c r="AQ36" s="241" t="s">
        <v>460</v>
      </c>
      <c r="AR36" s="241" t="s">
        <v>472</v>
      </c>
      <c r="AS36" s="344"/>
      <c r="AT36" s="344"/>
      <c r="AU36" s="344"/>
      <c r="AV36" s="247">
        <v>44470</v>
      </c>
      <c r="AW36" s="247">
        <v>44530</v>
      </c>
      <c r="AX36" s="344"/>
      <c r="AY36" s="241">
        <v>64</v>
      </c>
      <c r="AZ36" s="344"/>
      <c r="BA36" s="241">
        <v>6</v>
      </c>
      <c r="BB36" s="344"/>
      <c r="BC36" s="344"/>
      <c r="BD36" s="265"/>
      <c r="BE36" s="279" t="s">
        <v>166</v>
      </c>
      <c r="BF36" s="278" t="s">
        <v>166</v>
      </c>
      <c r="BG36" s="278" t="s">
        <v>166</v>
      </c>
      <c r="BH36" s="280" t="s">
        <v>166</v>
      </c>
      <c r="BI36" s="252"/>
      <c r="BJ36" s="344"/>
      <c r="BK36" s="344"/>
      <c r="BL36" s="270"/>
      <c r="BM36" s="255">
        <v>0.83</v>
      </c>
      <c r="BN36" s="270"/>
      <c r="BO36" s="256">
        <v>0.33</v>
      </c>
    </row>
    <row r="37" spans="1:67" ht="18.75" hidden="1" customHeight="1">
      <c r="A37" s="228" t="s">
        <v>662</v>
      </c>
      <c r="B37" s="229" t="s">
        <v>663</v>
      </c>
      <c r="C37" s="229" t="s">
        <v>664</v>
      </c>
      <c r="D37" s="230" t="s">
        <v>665</v>
      </c>
      <c r="E37" s="231" t="s">
        <v>448</v>
      </c>
      <c r="F37" s="276" t="s">
        <v>487</v>
      </c>
      <c r="G37" s="233" t="s">
        <v>666</v>
      </c>
      <c r="H37" s="259" t="s">
        <v>451</v>
      </c>
      <c r="I37" s="260" t="s">
        <v>451</v>
      </c>
      <c r="J37" s="260">
        <v>71</v>
      </c>
      <c r="K37" s="261" t="s">
        <v>451</v>
      </c>
      <c r="L37" s="262">
        <v>3746</v>
      </c>
      <c r="M37" s="238">
        <v>0.98</v>
      </c>
      <c r="N37" s="229">
        <v>449</v>
      </c>
      <c r="O37" s="229">
        <v>61</v>
      </c>
      <c r="P37" s="239">
        <v>0.12</v>
      </c>
      <c r="Q37" s="229">
        <v>428</v>
      </c>
      <c r="R37" s="240">
        <v>53100</v>
      </c>
      <c r="S37" s="241" t="s">
        <v>452</v>
      </c>
      <c r="T37" s="242">
        <v>0.95299999999999996</v>
      </c>
      <c r="U37" s="243">
        <v>21692</v>
      </c>
      <c r="V37" s="244">
        <v>0.41</v>
      </c>
      <c r="W37" s="243">
        <v>31408</v>
      </c>
      <c r="X37" s="241" t="s">
        <v>667</v>
      </c>
      <c r="Y37" s="243">
        <v>20000</v>
      </c>
      <c r="Z37" s="245" t="s">
        <v>668</v>
      </c>
      <c r="AA37" s="286" t="s">
        <v>456</v>
      </c>
      <c r="AB37" s="241">
        <v>560</v>
      </c>
      <c r="AC37" s="241">
        <v>660</v>
      </c>
      <c r="AD37" s="241">
        <v>540</v>
      </c>
      <c r="AE37" s="241">
        <v>670</v>
      </c>
      <c r="AF37" s="241">
        <v>23</v>
      </c>
      <c r="AG37" s="241">
        <v>30</v>
      </c>
      <c r="AH37" s="241">
        <v>22</v>
      </c>
      <c r="AI37" s="241">
        <v>31</v>
      </c>
      <c r="AJ37" s="241">
        <v>23</v>
      </c>
      <c r="AK37" s="241">
        <v>29</v>
      </c>
      <c r="AL37" s="242">
        <v>0.83499999999999996</v>
      </c>
      <c r="AM37" s="344"/>
      <c r="AN37" s="344"/>
      <c r="AO37" s="344"/>
      <c r="AP37" s="241" t="s">
        <v>491</v>
      </c>
      <c r="AQ37" s="241" t="s">
        <v>460</v>
      </c>
      <c r="AR37" s="241" t="s">
        <v>472</v>
      </c>
      <c r="AS37" s="344"/>
      <c r="AT37" s="344"/>
      <c r="AU37" s="344"/>
      <c r="AV37" s="247">
        <v>44531</v>
      </c>
      <c r="AW37" s="247">
        <v>44423</v>
      </c>
      <c r="AX37" s="344"/>
      <c r="AY37" s="241">
        <v>80</v>
      </c>
      <c r="AZ37" s="241" t="s">
        <v>669</v>
      </c>
      <c r="BA37" s="241">
        <v>6.5</v>
      </c>
      <c r="BB37" s="344"/>
      <c r="BC37" s="344"/>
      <c r="BD37" s="265"/>
      <c r="BE37" s="266" t="s">
        <v>126</v>
      </c>
      <c r="BF37" s="267" t="s">
        <v>126</v>
      </c>
      <c r="BG37" s="267" t="s">
        <v>126</v>
      </c>
      <c r="BH37" s="268" t="s">
        <v>126</v>
      </c>
      <c r="BI37" s="252"/>
      <c r="BJ37" s="253" t="s">
        <v>166</v>
      </c>
      <c r="BK37" s="243">
        <v>2500</v>
      </c>
      <c r="BL37" s="255">
        <v>0.89</v>
      </c>
      <c r="BM37" s="255">
        <v>0.87</v>
      </c>
      <c r="BN37" s="255">
        <v>0.77</v>
      </c>
      <c r="BO37" s="256">
        <v>0.72</v>
      </c>
    </row>
    <row r="38" spans="1:67" ht="18.75" hidden="1" customHeight="1">
      <c r="A38" s="228" t="s">
        <v>670</v>
      </c>
      <c r="B38" s="229" t="s">
        <v>671</v>
      </c>
      <c r="C38" s="229" t="s">
        <v>672</v>
      </c>
      <c r="D38" s="230" t="s">
        <v>673</v>
      </c>
      <c r="E38" s="231" t="s">
        <v>448</v>
      </c>
      <c r="F38" s="276" t="s">
        <v>487</v>
      </c>
      <c r="G38" s="258"/>
      <c r="H38" s="259" t="s">
        <v>451</v>
      </c>
      <c r="I38" s="260">
        <v>5</v>
      </c>
      <c r="J38" s="260" t="s">
        <v>451</v>
      </c>
      <c r="K38" s="261" t="s">
        <v>451</v>
      </c>
      <c r="L38" s="262">
        <v>2078</v>
      </c>
      <c r="M38" s="238">
        <v>1</v>
      </c>
      <c r="N38" s="229">
        <v>207</v>
      </c>
      <c r="O38" s="229">
        <v>39</v>
      </c>
      <c r="P38" s="239">
        <v>0.1</v>
      </c>
      <c r="Q38" s="229">
        <v>67</v>
      </c>
      <c r="R38" s="240">
        <v>76400</v>
      </c>
      <c r="S38" s="241" t="s">
        <v>488</v>
      </c>
      <c r="T38" s="242">
        <v>0.32400000000000001</v>
      </c>
      <c r="U38" s="243">
        <v>44258</v>
      </c>
      <c r="V38" s="244">
        <v>0.57999999999999996</v>
      </c>
      <c r="W38" s="243">
        <v>32142</v>
      </c>
      <c r="X38" s="241" t="s">
        <v>674</v>
      </c>
      <c r="Y38" s="241" t="s">
        <v>490</v>
      </c>
      <c r="Z38" s="263"/>
      <c r="AA38" s="264"/>
      <c r="AB38" s="241">
        <v>680</v>
      </c>
      <c r="AC38" s="241">
        <v>760</v>
      </c>
      <c r="AD38" s="241">
        <v>680</v>
      </c>
      <c r="AE38" s="241">
        <v>770</v>
      </c>
      <c r="AF38" s="241">
        <v>31</v>
      </c>
      <c r="AG38" s="241">
        <v>34</v>
      </c>
      <c r="AH38" s="241">
        <v>31</v>
      </c>
      <c r="AI38" s="241" t="s">
        <v>675</v>
      </c>
      <c r="AJ38" s="241">
        <v>29</v>
      </c>
      <c r="AK38" s="241" t="s">
        <v>675</v>
      </c>
      <c r="AL38" s="242">
        <v>0.19400000000000001</v>
      </c>
      <c r="AM38" s="277">
        <v>1763</v>
      </c>
      <c r="AN38" s="242">
        <v>7.0999999999999994E-2</v>
      </c>
      <c r="AO38" s="242">
        <v>0.46</v>
      </c>
      <c r="AP38" s="241" t="s">
        <v>491</v>
      </c>
      <c r="AQ38" s="241" t="s">
        <v>460</v>
      </c>
      <c r="AR38" s="241" t="s">
        <v>492</v>
      </c>
      <c r="AS38" s="247">
        <v>44515</v>
      </c>
      <c r="AT38" s="247">
        <v>44211</v>
      </c>
      <c r="AU38" s="344"/>
      <c r="AV38" s="344"/>
      <c r="AW38" s="247">
        <v>44211</v>
      </c>
      <c r="AX38" s="242">
        <v>0.29699999999999999</v>
      </c>
      <c r="AY38" s="241">
        <v>100</v>
      </c>
      <c r="AZ38" s="344"/>
      <c r="BA38" s="241">
        <v>7</v>
      </c>
      <c r="BB38" s="344"/>
      <c r="BC38" s="344"/>
      <c r="BD38" s="265"/>
      <c r="BE38" s="266" t="s">
        <v>126</v>
      </c>
      <c r="BF38" s="278" t="s">
        <v>166</v>
      </c>
      <c r="BG38" s="267" t="s">
        <v>126</v>
      </c>
      <c r="BH38" s="280" t="s">
        <v>166</v>
      </c>
      <c r="BI38" s="252"/>
      <c r="BJ38" s="253" t="s">
        <v>166</v>
      </c>
      <c r="BK38" s="243">
        <v>1800</v>
      </c>
      <c r="BL38" s="255">
        <v>0.98</v>
      </c>
      <c r="BM38" s="255">
        <v>0.96</v>
      </c>
      <c r="BN38" s="255">
        <v>0.9</v>
      </c>
      <c r="BO38" s="256">
        <v>0.94</v>
      </c>
    </row>
    <row r="39" spans="1:67" ht="18.75" hidden="1" customHeight="1">
      <c r="A39" s="228" t="s">
        <v>676</v>
      </c>
      <c r="B39" s="229" t="s">
        <v>677</v>
      </c>
      <c r="C39" s="229" t="s">
        <v>678</v>
      </c>
      <c r="D39" s="230" t="s">
        <v>496</v>
      </c>
      <c r="E39" s="231" t="s">
        <v>448</v>
      </c>
      <c r="F39" s="271" t="s">
        <v>477</v>
      </c>
      <c r="G39" s="258"/>
      <c r="H39" s="259">
        <v>25</v>
      </c>
      <c r="I39" s="260" t="s">
        <v>451</v>
      </c>
      <c r="J39" s="260">
        <v>6</v>
      </c>
      <c r="K39" s="261">
        <v>6</v>
      </c>
      <c r="L39" s="262">
        <v>6896</v>
      </c>
      <c r="M39" s="238">
        <v>0.47</v>
      </c>
      <c r="N39" s="229">
        <v>1553</v>
      </c>
      <c r="O39" s="229">
        <v>72</v>
      </c>
      <c r="P39" s="239">
        <v>0.22500000000000001</v>
      </c>
      <c r="Q39" s="272"/>
      <c r="R39" s="240">
        <v>77700</v>
      </c>
      <c r="S39" s="241" t="s">
        <v>515</v>
      </c>
      <c r="T39" s="344"/>
      <c r="U39" s="344"/>
      <c r="V39" s="344"/>
      <c r="W39" s="243">
        <v>77700</v>
      </c>
      <c r="X39" s="344"/>
      <c r="Y39" s="241" t="s">
        <v>490</v>
      </c>
      <c r="Z39" s="263"/>
      <c r="AA39" s="264"/>
      <c r="AB39" s="241">
        <v>700</v>
      </c>
      <c r="AC39" s="241">
        <v>760</v>
      </c>
      <c r="AD39" s="241">
        <v>730</v>
      </c>
      <c r="AE39" s="241">
        <v>800</v>
      </c>
      <c r="AF39" s="241">
        <v>32</v>
      </c>
      <c r="AG39" s="241">
        <v>35</v>
      </c>
      <c r="AH39" s="241">
        <v>32</v>
      </c>
      <c r="AI39" s="241">
        <v>35</v>
      </c>
      <c r="AJ39" s="241">
        <v>32</v>
      </c>
      <c r="AK39" s="241">
        <v>35</v>
      </c>
      <c r="AL39" s="242">
        <v>0.222</v>
      </c>
      <c r="AM39" s="277">
        <v>4235</v>
      </c>
      <c r="AN39" s="242">
        <v>0.157</v>
      </c>
      <c r="AO39" s="242">
        <v>0.40600000000000003</v>
      </c>
      <c r="AP39" s="241" t="s">
        <v>491</v>
      </c>
      <c r="AQ39" s="241" t="s">
        <v>460</v>
      </c>
      <c r="AR39" s="241" t="s">
        <v>492</v>
      </c>
      <c r="AS39" s="247">
        <v>44501</v>
      </c>
      <c r="AT39" s="344"/>
      <c r="AU39" s="344"/>
      <c r="AV39" s="344"/>
      <c r="AW39" s="247">
        <v>44197</v>
      </c>
      <c r="AX39" s="242">
        <v>0.25</v>
      </c>
      <c r="AY39" s="241">
        <v>102</v>
      </c>
      <c r="AZ39" s="241" t="s">
        <v>679</v>
      </c>
      <c r="BA39" s="241">
        <v>7.5</v>
      </c>
      <c r="BB39" s="344"/>
      <c r="BC39" s="344"/>
      <c r="BD39" s="265"/>
      <c r="BE39" s="266" t="s">
        <v>126</v>
      </c>
      <c r="BF39" s="278" t="s">
        <v>166</v>
      </c>
      <c r="BG39" s="278" t="s">
        <v>166</v>
      </c>
      <c r="BH39" s="268" t="s">
        <v>126</v>
      </c>
      <c r="BI39" s="252"/>
      <c r="BJ39" s="344"/>
      <c r="BK39" s="344"/>
      <c r="BL39" s="255">
        <v>0.91</v>
      </c>
      <c r="BM39" s="255">
        <v>0.96</v>
      </c>
      <c r="BN39" s="255">
        <v>0.92</v>
      </c>
      <c r="BO39" s="256">
        <v>0.89</v>
      </c>
    </row>
    <row r="40" spans="1:67" ht="18.75" hidden="1" customHeight="1">
      <c r="A40" s="228" t="s">
        <v>680</v>
      </c>
      <c r="B40" s="229" t="s">
        <v>681</v>
      </c>
      <c r="C40" s="229" t="s">
        <v>682</v>
      </c>
      <c r="D40" s="230" t="s">
        <v>683</v>
      </c>
      <c r="E40" s="231" t="s">
        <v>448</v>
      </c>
      <c r="F40" s="271" t="s">
        <v>477</v>
      </c>
      <c r="G40" s="258"/>
      <c r="H40" s="259">
        <v>42</v>
      </c>
      <c r="I40" s="260" t="s">
        <v>451</v>
      </c>
      <c r="J40" s="260">
        <v>43</v>
      </c>
      <c r="K40" s="261">
        <v>35</v>
      </c>
      <c r="L40" s="262">
        <v>5150</v>
      </c>
      <c r="M40" s="238">
        <v>0.44</v>
      </c>
      <c r="N40" s="229">
        <v>685</v>
      </c>
      <c r="O40" s="229">
        <v>46</v>
      </c>
      <c r="P40" s="239">
        <v>0.13300000000000001</v>
      </c>
      <c r="Q40" s="229">
        <v>96</v>
      </c>
      <c r="R40" s="240">
        <v>72300</v>
      </c>
      <c r="S40" s="241" t="s">
        <v>452</v>
      </c>
      <c r="T40" s="242">
        <v>0.14000000000000001</v>
      </c>
      <c r="U40" s="243">
        <v>27336</v>
      </c>
      <c r="V40" s="244">
        <v>0.38</v>
      </c>
      <c r="W40" s="243">
        <v>44964</v>
      </c>
      <c r="X40" s="241" t="s">
        <v>599</v>
      </c>
      <c r="Y40" s="241" t="s">
        <v>684</v>
      </c>
      <c r="Z40" s="245" t="s">
        <v>685</v>
      </c>
      <c r="AA40" s="246" t="s">
        <v>456</v>
      </c>
      <c r="AB40" s="241">
        <v>650</v>
      </c>
      <c r="AC40" s="241">
        <v>740</v>
      </c>
      <c r="AD40" s="241">
        <v>690</v>
      </c>
      <c r="AE40" s="241">
        <v>780</v>
      </c>
      <c r="AF40" s="241">
        <v>30</v>
      </c>
      <c r="AG40" s="241">
        <v>33</v>
      </c>
      <c r="AH40" s="241">
        <v>30</v>
      </c>
      <c r="AI40" s="241">
        <v>35</v>
      </c>
      <c r="AJ40" s="241">
        <v>29</v>
      </c>
      <c r="AK40" s="241">
        <v>34</v>
      </c>
      <c r="AL40" s="242">
        <v>0.33100000000000002</v>
      </c>
      <c r="AM40" s="344"/>
      <c r="AN40" s="344"/>
      <c r="AO40" s="344"/>
      <c r="AP40" s="241" t="s">
        <v>491</v>
      </c>
      <c r="AQ40" s="241" t="s">
        <v>460</v>
      </c>
      <c r="AR40" s="241" t="s">
        <v>471</v>
      </c>
      <c r="AS40" s="247">
        <v>44501</v>
      </c>
      <c r="AT40" s="247">
        <v>44211</v>
      </c>
      <c r="AU40" s="247">
        <v>44501</v>
      </c>
      <c r="AV40" s="344"/>
      <c r="AW40" s="247">
        <v>44211</v>
      </c>
      <c r="AX40" s="242">
        <v>0.375</v>
      </c>
      <c r="AY40" s="241">
        <v>90</v>
      </c>
      <c r="AZ40" s="344"/>
      <c r="BA40" s="241">
        <v>6.5</v>
      </c>
      <c r="BB40" s="344"/>
      <c r="BC40" s="241" t="s">
        <v>686</v>
      </c>
      <c r="BD40" s="248" t="s">
        <v>687</v>
      </c>
      <c r="BE40" s="266" t="s">
        <v>126</v>
      </c>
      <c r="BF40" s="278" t="s">
        <v>166</v>
      </c>
      <c r="BG40" s="278" t="s">
        <v>166</v>
      </c>
      <c r="BH40" s="268" t="s">
        <v>126</v>
      </c>
      <c r="BI40" s="252"/>
      <c r="BJ40" s="253" t="s">
        <v>166</v>
      </c>
      <c r="BK40" s="254" t="s">
        <v>462</v>
      </c>
      <c r="BL40" s="255">
        <v>0.9</v>
      </c>
      <c r="BM40" s="255">
        <v>0.93</v>
      </c>
      <c r="BN40" s="255">
        <v>0.64</v>
      </c>
      <c r="BO40" s="256">
        <v>0.83</v>
      </c>
    </row>
    <row r="41" spans="1:67" ht="18.75" hidden="1" customHeight="1">
      <c r="A41" s="228" t="s">
        <v>688</v>
      </c>
      <c r="B41" s="229" t="s">
        <v>689</v>
      </c>
      <c r="C41" s="229" t="s">
        <v>690</v>
      </c>
      <c r="D41" s="230" t="s">
        <v>574</v>
      </c>
      <c r="E41" s="231" t="s">
        <v>448</v>
      </c>
      <c r="F41" s="276" t="s">
        <v>487</v>
      </c>
      <c r="G41" s="233" t="s">
        <v>450</v>
      </c>
      <c r="H41" s="259" t="s">
        <v>451</v>
      </c>
      <c r="I41" s="260">
        <v>46</v>
      </c>
      <c r="J41" s="260" t="s">
        <v>451</v>
      </c>
      <c r="K41" s="261" t="s">
        <v>451</v>
      </c>
      <c r="L41" s="262">
        <v>1450</v>
      </c>
      <c r="M41" s="238">
        <v>1</v>
      </c>
      <c r="N41" s="229">
        <v>103</v>
      </c>
      <c r="O41" s="229">
        <v>16</v>
      </c>
      <c r="P41" s="239">
        <v>7.0999999999999994E-2</v>
      </c>
      <c r="Q41" s="229">
        <v>107</v>
      </c>
      <c r="R41" s="240">
        <v>60700</v>
      </c>
      <c r="S41" s="241" t="s">
        <v>452</v>
      </c>
      <c r="T41" s="242">
        <v>1</v>
      </c>
      <c r="U41" s="243">
        <v>19485</v>
      </c>
      <c r="V41" s="244">
        <v>0.32</v>
      </c>
      <c r="W41" s="243">
        <v>41215</v>
      </c>
      <c r="X41" s="241" t="s">
        <v>691</v>
      </c>
      <c r="Y41" s="243">
        <v>26000</v>
      </c>
      <c r="Z41" s="245" t="s">
        <v>692</v>
      </c>
      <c r="AA41" s="286" t="s">
        <v>456</v>
      </c>
      <c r="AB41" s="241">
        <v>590</v>
      </c>
      <c r="AC41" s="241">
        <v>680</v>
      </c>
      <c r="AD41" s="241">
        <v>580</v>
      </c>
      <c r="AE41" s="241">
        <v>730</v>
      </c>
      <c r="AF41" s="241">
        <v>26</v>
      </c>
      <c r="AG41" s="241">
        <v>31</v>
      </c>
      <c r="AH41" s="241">
        <v>26</v>
      </c>
      <c r="AI41" s="241">
        <v>34</v>
      </c>
      <c r="AJ41" s="241">
        <v>25</v>
      </c>
      <c r="AK41" s="241">
        <v>31</v>
      </c>
      <c r="AL41" s="242">
        <v>0.76300000000000001</v>
      </c>
      <c r="AM41" s="241">
        <v>303</v>
      </c>
      <c r="AN41" s="242">
        <v>0.502</v>
      </c>
      <c r="AO41" s="242">
        <v>0.20399999999999999</v>
      </c>
      <c r="AP41" s="241" t="s">
        <v>492</v>
      </c>
      <c r="AQ41" s="241" t="s">
        <v>460</v>
      </c>
      <c r="AR41" s="241" t="s">
        <v>472</v>
      </c>
      <c r="AS41" s="247">
        <v>44515</v>
      </c>
      <c r="AT41" s="344"/>
      <c r="AU41" s="247">
        <v>44531</v>
      </c>
      <c r="AV41" s="344"/>
      <c r="AW41" s="247">
        <v>44211</v>
      </c>
      <c r="AX41" s="242">
        <v>0.76100000000000001</v>
      </c>
      <c r="AY41" s="344"/>
      <c r="AZ41" s="241" t="s">
        <v>693</v>
      </c>
      <c r="BA41" s="344"/>
      <c r="BB41" s="344"/>
      <c r="BC41" s="344"/>
      <c r="BD41" s="265"/>
      <c r="BE41" s="273" t="s">
        <v>462</v>
      </c>
      <c r="BF41" s="274" t="s">
        <v>462</v>
      </c>
      <c r="BG41" s="274" t="s">
        <v>462</v>
      </c>
      <c r="BH41" s="275" t="s">
        <v>462</v>
      </c>
      <c r="BI41" s="252"/>
      <c r="BJ41" s="344"/>
      <c r="BK41" s="344"/>
      <c r="BL41" s="255">
        <v>0.91</v>
      </c>
      <c r="BM41" s="255">
        <v>0.91</v>
      </c>
      <c r="BN41" s="255">
        <v>0.63</v>
      </c>
      <c r="BO41" s="256">
        <v>0.82</v>
      </c>
    </row>
    <row r="42" spans="1:67" ht="18.75" hidden="1" customHeight="1">
      <c r="A42" s="228" t="s">
        <v>694</v>
      </c>
      <c r="B42" s="229" t="s">
        <v>695</v>
      </c>
      <c r="C42" s="229" t="s">
        <v>696</v>
      </c>
      <c r="D42" s="230" t="s">
        <v>630</v>
      </c>
      <c r="E42" s="231" t="s">
        <v>448</v>
      </c>
      <c r="F42" s="257" t="s">
        <v>467</v>
      </c>
      <c r="G42" s="233" t="s">
        <v>697</v>
      </c>
      <c r="H42" s="259" t="s">
        <v>451</v>
      </c>
      <c r="I42" s="260" t="s">
        <v>451</v>
      </c>
      <c r="J42" s="260" t="s">
        <v>451</v>
      </c>
      <c r="K42" s="261">
        <v>172</v>
      </c>
      <c r="L42" s="262">
        <v>7020</v>
      </c>
      <c r="M42" s="238">
        <v>0.75</v>
      </c>
      <c r="N42" s="229">
        <v>263</v>
      </c>
      <c r="O42" s="272"/>
      <c r="P42" s="239">
        <v>3.6999999999999998E-2</v>
      </c>
      <c r="Q42" s="229">
        <v>141</v>
      </c>
      <c r="R42" s="240">
        <v>75500</v>
      </c>
      <c r="S42" s="241" t="s">
        <v>497</v>
      </c>
      <c r="T42" s="242">
        <v>0.53600000000000003</v>
      </c>
      <c r="U42" s="243">
        <v>17475</v>
      </c>
      <c r="V42" s="244">
        <v>0.23</v>
      </c>
      <c r="W42" s="243">
        <v>58025</v>
      </c>
      <c r="X42" s="241" t="s">
        <v>698</v>
      </c>
      <c r="Y42" s="243">
        <v>32000</v>
      </c>
      <c r="Z42" s="263"/>
      <c r="AA42" s="246" t="s">
        <v>456</v>
      </c>
      <c r="AB42" s="241">
        <v>600</v>
      </c>
      <c r="AC42" s="241">
        <v>680</v>
      </c>
      <c r="AD42" s="241">
        <v>590</v>
      </c>
      <c r="AE42" s="241">
        <v>680</v>
      </c>
      <c r="AF42" s="241">
        <v>25</v>
      </c>
      <c r="AG42" s="241">
        <v>30</v>
      </c>
      <c r="AH42" s="241">
        <v>25</v>
      </c>
      <c r="AI42" s="241">
        <v>32</v>
      </c>
      <c r="AJ42" s="241">
        <v>24</v>
      </c>
      <c r="AK42" s="241">
        <v>29</v>
      </c>
      <c r="AL42" s="242">
        <v>0.57199999999999995</v>
      </c>
      <c r="AM42" s="241">
        <v>970</v>
      </c>
      <c r="AN42" s="242">
        <v>0.44900000000000001</v>
      </c>
      <c r="AO42" s="242">
        <v>0.154</v>
      </c>
      <c r="AP42" s="241" t="s">
        <v>491</v>
      </c>
      <c r="AQ42" s="241" t="s">
        <v>492</v>
      </c>
      <c r="AR42" s="241" t="s">
        <v>492</v>
      </c>
      <c r="AS42" s="247">
        <v>44501</v>
      </c>
      <c r="AT42" s="344"/>
      <c r="AU42" s="247">
        <v>44501</v>
      </c>
      <c r="AV42" s="247">
        <v>44501</v>
      </c>
      <c r="AW42" s="247">
        <v>44211</v>
      </c>
      <c r="AX42" s="344"/>
      <c r="AY42" s="241">
        <v>80</v>
      </c>
      <c r="AZ42" s="344"/>
      <c r="BA42" s="241">
        <v>6.5</v>
      </c>
      <c r="BB42" s="344"/>
      <c r="BC42" s="344"/>
      <c r="BD42" s="248" t="s">
        <v>699</v>
      </c>
      <c r="BE42" s="266" t="s">
        <v>126</v>
      </c>
      <c r="BF42" s="267" t="s">
        <v>126</v>
      </c>
      <c r="BG42" s="267" t="s">
        <v>126</v>
      </c>
      <c r="BH42" s="268" t="s">
        <v>126</v>
      </c>
      <c r="BI42" s="252"/>
      <c r="BJ42" s="344"/>
      <c r="BK42" s="344"/>
      <c r="BL42" s="255">
        <v>0.89</v>
      </c>
      <c r="BM42" s="255">
        <v>0.91</v>
      </c>
      <c r="BN42" s="255">
        <v>0.76</v>
      </c>
      <c r="BO42" s="256">
        <v>0.79</v>
      </c>
    </row>
    <row r="43" spans="1:67" ht="18.75" hidden="1" customHeight="1">
      <c r="A43" s="228" t="s">
        <v>700</v>
      </c>
      <c r="B43" s="229" t="s">
        <v>701</v>
      </c>
      <c r="C43" s="229" t="s">
        <v>702</v>
      </c>
      <c r="D43" s="230" t="s">
        <v>630</v>
      </c>
      <c r="E43" s="231" t="s">
        <v>448</v>
      </c>
      <c r="F43" s="276" t="s">
        <v>487</v>
      </c>
      <c r="G43" s="258"/>
      <c r="H43" s="259" t="s">
        <v>451</v>
      </c>
      <c r="I43" s="260">
        <v>9</v>
      </c>
      <c r="J43" s="260" t="s">
        <v>451</v>
      </c>
      <c r="K43" s="261" t="s">
        <v>451</v>
      </c>
      <c r="L43" s="262">
        <v>1338</v>
      </c>
      <c r="M43" s="238">
        <v>0.99</v>
      </c>
      <c r="N43" s="229">
        <v>224</v>
      </c>
      <c r="O43" s="272"/>
      <c r="P43" s="239">
        <v>0.16700000000000001</v>
      </c>
      <c r="Q43" s="229">
        <v>25</v>
      </c>
      <c r="R43" s="240">
        <v>79000</v>
      </c>
      <c r="S43" s="241" t="s">
        <v>452</v>
      </c>
      <c r="T43" s="242">
        <v>0.112</v>
      </c>
      <c r="U43" s="243">
        <v>48980</v>
      </c>
      <c r="V43" s="244">
        <v>0.62</v>
      </c>
      <c r="W43" s="243">
        <v>30020</v>
      </c>
      <c r="X43" s="241" t="s">
        <v>703</v>
      </c>
      <c r="Y43" s="241" t="s">
        <v>490</v>
      </c>
      <c r="Z43" s="263"/>
      <c r="AA43" s="286" t="s">
        <v>456</v>
      </c>
      <c r="AB43" s="241">
        <v>660</v>
      </c>
      <c r="AC43" s="241">
        <v>740</v>
      </c>
      <c r="AD43" s="241">
        <v>680</v>
      </c>
      <c r="AE43" s="241">
        <v>770</v>
      </c>
      <c r="AF43" s="241">
        <v>30</v>
      </c>
      <c r="AG43" s="241">
        <v>34</v>
      </c>
      <c r="AH43" s="241">
        <v>30</v>
      </c>
      <c r="AI43" s="241">
        <v>35</v>
      </c>
      <c r="AJ43" s="241">
        <v>28</v>
      </c>
      <c r="AK43" s="241">
        <v>34</v>
      </c>
      <c r="AL43" s="242">
        <v>8.8999999999999996E-2</v>
      </c>
      <c r="AM43" s="277">
        <v>1109</v>
      </c>
      <c r="AN43" s="242">
        <v>0.115</v>
      </c>
      <c r="AO43" s="242">
        <v>0.47699999999999998</v>
      </c>
      <c r="AP43" s="241" t="s">
        <v>491</v>
      </c>
      <c r="AQ43" s="241" t="s">
        <v>491</v>
      </c>
      <c r="AR43" s="241" t="s">
        <v>510</v>
      </c>
      <c r="AS43" s="247">
        <v>44501</v>
      </c>
      <c r="AT43" s="247">
        <v>44197</v>
      </c>
      <c r="AU43" s="344"/>
      <c r="AV43" s="344"/>
      <c r="AW43" s="247">
        <v>44201</v>
      </c>
      <c r="AX43" s="242">
        <v>0.31900000000000001</v>
      </c>
      <c r="AY43" s="241">
        <v>100</v>
      </c>
      <c r="AZ43" s="344"/>
      <c r="BA43" s="241">
        <v>7.5</v>
      </c>
      <c r="BB43" s="344"/>
      <c r="BC43" s="344"/>
      <c r="BD43" s="265"/>
      <c r="BE43" s="266" t="s">
        <v>126</v>
      </c>
      <c r="BF43" s="267" t="s">
        <v>126</v>
      </c>
      <c r="BG43" s="267" t="s">
        <v>126</v>
      </c>
      <c r="BH43" s="268" t="s">
        <v>126</v>
      </c>
      <c r="BI43" s="252"/>
      <c r="BJ43" s="344"/>
      <c r="BK43" s="344"/>
      <c r="BL43" s="270"/>
      <c r="BM43" s="255">
        <v>0.93</v>
      </c>
      <c r="BN43" s="270"/>
      <c r="BO43" s="284"/>
    </row>
    <row r="44" spans="1:67" ht="18.75" hidden="1" customHeight="1">
      <c r="A44" s="228" t="s">
        <v>704</v>
      </c>
      <c r="B44" s="229" t="s">
        <v>705</v>
      </c>
      <c r="C44" s="229" t="s">
        <v>706</v>
      </c>
      <c r="D44" s="230" t="s">
        <v>466</v>
      </c>
      <c r="E44" s="231" t="s">
        <v>448</v>
      </c>
      <c r="F44" s="271" t="s">
        <v>477</v>
      </c>
      <c r="G44" s="258"/>
      <c r="H44" s="259">
        <v>66</v>
      </c>
      <c r="I44" s="260" t="s">
        <v>451</v>
      </c>
      <c r="J44" s="260" t="s">
        <v>451</v>
      </c>
      <c r="K44" s="261">
        <v>199</v>
      </c>
      <c r="L44" s="262">
        <v>2240</v>
      </c>
      <c r="M44" s="238">
        <v>0.71</v>
      </c>
      <c r="N44" s="229">
        <v>315</v>
      </c>
      <c r="O44" s="229">
        <v>65</v>
      </c>
      <c r="P44" s="239">
        <v>0.14099999999999999</v>
      </c>
      <c r="Q44" s="229">
        <v>230</v>
      </c>
      <c r="R44" s="240">
        <v>63300</v>
      </c>
      <c r="S44" s="241" t="s">
        <v>452</v>
      </c>
      <c r="T44" s="242">
        <v>0.73</v>
      </c>
      <c r="U44" s="243">
        <v>23562</v>
      </c>
      <c r="V44" s="244">
        <v>0.37</v>
      </c>
      <c r="W44" s="243">
        <v>39738</v>
      </c>
      <c r="X44" s="241" t="s">
        <v>707</v>
      </c>
      <c r="Y44" s="243">
        <v>20000</v>
      </c>
      <c r="Z44" s="245" t="s">
        <v>708</v>
      </c>
      <c r="AA44" s="286" t="s">
        <v>456</v>
      </c>
      <c r="AB44" s="241">
        <v>600</v>
      </c>
      <c r="AC44" s="241">
        <v>700</v>
      </c>
      <c r="AD44" s="241">
        <v>580</v>
      </c>
      <c r="AE44" s="241">
        <v>680</v>
      </c>
      <c r="AF44" s="241">
        <v>27</v>
      </c>
      <c r="AG44" s="241">
        <v>31</v>
      </c>
      <c r="AH44" s="241">
        <v>26</v>
      </c>
      <c r="AI44" s="241">
        <v>34</v>
      </c>
      <c r="AJ44" s="241">
        <v>25</v>
      </c>
      <c r="AK44" s="241">
        <v>30</v>
      </c>
      <c r="AL44" s="242">
        <v>0.56299999999999994</v>
      </c>
      <c r="AM44" s="344"/>
      <c r="AN44" s="344"/>
      <c r="AO44" s="344"/>
      <c r="AP44" s="241" t="s">
        <v>471</v>
      </c>
      <c r="AQ44" s="241" t="s">
        <v>460</v>
      </c>
      <c r="AR44" s="241" t="s">
        <v>492</v>
      </c>
      <c r="AS44" s="247">
        <v>44501</v>
      </c>
      <c r="AT44" s="344"/>
      <c r="AU44" s="247">
        <v>44501</v>
      </c>
      <c r="AV44" s="344"/>
      <c r="AW44" s="247">
        <v>44211</v>
      </c>
      <c r="AX44" s="242">
        <v>0.56899999999999995</v>
      </c>
      <c r="AY44" s="241">
        <v>80</v>
      </c>
      <c r="AZ44" s="344"/>
      <c r="BA44" s="344"/>
      <c r="BB44" s="344"/>
      <c r="BC44" s="344"/>
      <c r="BD44" s="265"/>
      <c r="BE44" s="266" t="s">
        <v>126</v>
      </c>
      <c r="BF44" s="267" t="s">
        <v>126</v>
      </c>
      <c r="BG44" s="267" t="s">
        <v>126</v>
      </c>
      <c r="BH44" s="268" t="s">
        <v>126</v>
      </c>
      <c r="BI44" s="252"/>
      <c r="BJ44" s="344"/>
      <c r="BK44" s="344"/>
      <c r="BL44" s="255">
        <v>0.89</v>
      </c>
      <c r="BM44" s="255">
        <v>0.86</v>
      </c>
      <c r="BN44" s="255">
        <v>0.85</v>
      </c>
      <c r="BO44" s="256">
        <v>0.82</v>
      </c>
    </row>
    <row r="45" spans="1:67" ht="18.75" hidden="1" customHeight="1">
      <c r="A45" s="228" t="s">
        <v>709</v>
      </c>
      <c r="B45" s="229" t="s">
        <v>710</v>
      </c>
      <c r="C45" s="229" t="s">
        <v>711</v>
      </c>
      <c r="D45" s="230" t="s">
        <v>537</v>
      </c>
      <c r="E45" s="231" t="s">
        <v>448</v>
      </c>
      <c r="F45" s="271" t="s">
        <v>477</v>
      </c>
      <c r="G45" s="258"/>
      <c r="H45" s="259">
        <v>102</v>
      </c>
      <c r="I45" s="260" t="s">
        <v>451</v>
      </c>
      <c r="J45" s="260">
        <v>87</v>
      </c>
      <c r="K45" s="261">
        <v>199</v>
      </c>
      <c r="L45" s="262">
        <v>3090</v>
      </c>
      <c r="M45" s="238">
        <v>0.73</v>
      </c>
      <c r="N45" s="229">
        <v>76</v>
      </c>
      <c r="O45" s="229">
        <v>22</v>
      </c>
      <c r="P45" s="239">
        <v>2.5000000000000001E-2</v>
      </c>
      <c r="Q45" s="229">
        <v>68</v>
      </c>
      <c r="R45" s="240">
        <v>72400</v>
      </c>
      <c r="S45" s="241" t="s">
        <v>497</v>
      </c>
      <c r="T45" s="242">
        <v>0.89500000000000002</v>
      </c>
      <c r="U45" s="243">
        <v>19569</v>
      </c>
      <c r="V45" s="244">
        <v>0.27</v>
      </c>
      <c r="W45" s="243">
        <v>52831</v>
      </c>
      <c r="X45" s="241" t="s">
        <v>712</v>
      </c>
      <c r="Y45" s="241" t="s">
        <v>462</v>
      </c>
      <c r="Z45" s="263"/>
      <c r="AA45" s="282" t="s">
        <v>456</v>
      </c>
      <c r="AB45" s="241">
        <v>563</v>
      </c>
      <c r="AC45" s="241">
        <v>650</v>
      </c>
      <c r="AD45" s="241">
        <v>580</v>
      </c>
      <c r="AE45" s="241">
        <v>680</v>
      </c>
      <c r="AF45" s="241">
        <v>24</v>
      </c>
      <c r="AG45" s="241">
        <v>29</v>
      </c>
      <c r="AH45" s="241">
        <v>22</v>
      </c>
      <c r="AI45" s="241">
        <v>28</v>
      </c>
      <c r="AJ45" s="241">
        <v>25</v>
      </c>
      <c r="AK45" s="241">
        <v>29</v>
      </c>
      <c r="AL45" s="242">
        <v>0.65700000000000003</v>
      </c>
      <c r="AM45" s="241">
        <v>902</v>
      </c>
      <c r="AN45" s="242">
        <v>0.251</v>
      </c>
      <c r="AO45" s="242">
        <v>9.7000000000000003E-2</v>
      </c>
      <c r="AP45" s="241" t="s">
        <v>491</v>
      </c>
      <c r="AQ45" s="241" t="s">
        <v>460</v>
      </c>
      <c r="AR45" s="241" t="s">
        <v>492</v>
      </c>
      <c r="AS45" s="247">
        <v>44531</v>
      </c>
      <c r="AT45" s="344"/>
      <c r="AU45" s="344"/>
      <c r="AV45" s="344"/>
      <c r="AW45" s="247">
        <v>44211</v>
      </c>
      <c r="AX45" s="242">
        <v>0.54800000000000004</v>
      </c>
      <c r="AY45" s="344"/>
      <c r="AZ45" s="241" t="s">
        <v>669</v>
      </c>
      <c r="BA45" s="344"/>
      <c r="BB45" s="344"/>
      <c r="BC45" s="344"/>
      <c r="BD45" s="265"/>
      <c r="BE45" s="279" t="s">
        <v>166</v>
      </c>
      <c r="BF45" s="278" t="s">
        <v>166</v>
      </c>
      <c r="BG45" s="278" t="s">
        <v>166</v>
      </c>
      <c r="BH45" s="280" t="s">
        <v>166</v>
      </c>
      <c r="BI45" s="269" t="s">
        <v>166</v>
      </c>
      <c r="BJ45" s="344"/>
      <c r="BK45" s="344"/>
      <c r="BL45" s="255">
        <v>1</v>
      </c>
      <c r="BM45" s="255">
        <v>0.87</v>
      </c>
      <c r="BN45" s="255">
        <v>0.68</v>
      </c>
      <c r="BO45" s="256">
        <v>0.74</v>
      </c>
    </row>
    <row r="46" spans="1:67" ht="18.75" hidden="1" customHeight="1">
      <c r="A46" s="228" t="s">
        <v>713</v>
      </c>
      <c r="B46" s="229" t="s">
        <v>714</v>
      </c>
      <c r="C46" s="229" t="s">
        <v>714</v>
      </c>
      <c r="D46" s="230" t="s">
        <v>715</v>
      </c>
      <c r="E46" s="281" t="s">
        <v>507</v>
      </c>
      <c r="F46" s="271" t="s">
        <v>477</v>
      </c>
      <c r="G46" s="258"/>
      <c r="H46" s="259">
        <v>66</v>
      </c>
      <c r="I46" s="260" t="s">
        <v>451</v>
      </c>
      <c r="J46" s="260">
        <v>55</v>
      </c>
      <c r="K46" s="261">
        <v>79</v>
      </c>
      <c r="L46" s="262">
        <v>19402</v>
      </c>
      <c r="M46" s="238">
        <v>0.8</v>
      </c>
      <c r="N46" s="229">
        <v>182</v>
      </c>
      <c r="O46" s="229">
        <v>34</v>
      </c>
      <c r="P46" s="239">
        <v>8.9999999999999993E-3</v>
      </c>
      <c r="Q46" s="272"/>
      <c r="R46" s="240">
        <v>55700</v>
      </c>
      <c r="S46" s="241" t="s">
        <v>515</v>
      </c>
      <c r="T46" s="344"/>
      <c r="U46" s="344"/>
      <c r="V46" s="344"/>
      <c r="W46" s="243">
        <v>55700</v>
      </c>
      <c r="X46" s="344"/>
      <c r="Y46" s="241" t="s">
        <v>490</v>
      </c>
      <c r="Z46" s="263"/>
      <c r="AA46" s="264"/>
      <c r="AB46" s="241">
        <v>620</v>
      </c>
      <c r="AC46" s="241">
        <v>690</v>
      </c>
      <c r="AD46" s="241">
        <v>600</v>
      </c>
      <c r="AE46" s="241">
        <v>700</v>
      </c>
      <c r="AF46" s="241">
        <v>27</v>
      </c>
      <c r="AG46" s="241">
        <v>31</v>
      </c>
      <c r="AH46" s="241">
        <v>26</v>
      </c>
      <c r="AI46" s="241" t="s">
        <v>457</v>
      </c>
      <c r="AJ46" s="241">
        <v>25</v>
      </c>
      <c r="AK46" s="241" t="s">
        <v>540</v>
      </c>
      <c r="AL46" s="242">
        <v>0.47199999999999998</v>
      </c>
      <c r="AM46" s="344"/>
      <c r="AN46" s="344"/>
      <c r="AO46" s="344"/>
      <c r="AP46" s="241" t="s">
        <v>491</v>
      </c>
      <c r="AQ46" s="241" t="s">
        <v>460</v>
      </c>
      <c r="AR46" s="241" t="s">
        <v>510</v>
      </c>
      <c r="AS46" s="344"/>
      <c r="AT46" s="344"/>
      <c r="AU46" s="344"/>
      <c r="AV46" s="247">
        <v>44531</v>
      </c>
      <c r="AW46" s="247">
        <v>44317</v>
      </c>
      <c r="AX46" s="344"/>
      <c r="AY46" s="241">
        <v>80</v>
      </c>
      <c r="AZ46" s="344"/>
      <c r="BA46" s="241">
        <v>6.5</v>
      </c>
      <c r="BB46" s="344"/>
      <c r="BC46" s="344"/>
      <c r="BD46" s="265"/>
      <c r="BE46" s="279" t="s">
        <v>166</v>
      </c>
      <c r="BF46" s="278" t="s">
        <v>166</v>
      </c>
      <c r="BG46" s="278" t="s">
        <v>166</v>
      </c>
      <c r="BH46" s="280" t="s">
        <v>166</v>
      </c>
      <c r="BI46" s="252"/>
      <c r="BJ46" s="344"/>
      <c r="BK46" s="344"/>
      <c r="BL46" s="255">
        <v>0.94</v>
      </c>
      <c r="BM46" s="255">
        <v>0.93</v>
      </c>
      <c r="BN46" s="255">
        <v>0.79</v>
      </c>
      <c r="BO46" s="256">
        <v>0.82</v>
      </c>
    </row>
    <row r="47" spans="1:67" ht="18.75" hidden="1" customHeight="1">
      <c r="A47" s="228" t="s">
        <v>716</v>
      </c>
      <c r="B47" s="229" t="s">
        <v>717</v>
      </c>
      <c r="C47" s="229" t="s">
        <v>718</v>
      </c>
      <c r="D47" s="230" t="s">
        <v>548</v>
      </c>
      <c r="E47" s="231" t="s">
        <v>448</v>
      </c>
      <c r="F47" s="276" t="s">
        <v>487</v>
      </c>
      <c r="G47" s="258"/>
      <c r="H47" s="259" t="s">
        <v>451</v>
      </c>
      <c r="I47" s="260">
        <v>18</v>
      </c>
      <c r="J47" s="283"/>
      <c r="K47" s="261" t="s">
        <v>451</v>
      </c>
      <c r="L47" s="262">
        <v>1917</v>
      </c>
      <c r="M47" s="238">
        <v>1</v>
      </c>
      <c r="N47" s="229">
        <v>198</v>
      </c>
      <c r="O47" s="229">
        <v>45</v>
      </c>
      <c r="P47" s="239">
        <v>0.10299999999999999</v>
      </c>
      <c r="Q47" s="229">
        <v>82</v>
      </c>
      <c r="R47" s="240">
        <v>76800</v>
      </c>
      <c r="S47" s="241" t="s">
        <v>488</v>
      </c>
      <c r="T47" s="242">
        <v>0.41399999999999998</v>
      </c>
      <c r="U47" s="243">
        <v>50211</v>
      </c>
      <c r="V47" s="244">
        <v>0.65</v>
      </c>
      <c r="W47" s="243">
        <v>26589</v>
      </c>
      <c r="X47" s="241" t="s">
        <v>549</v>
      </c>
      <c r="Y47" s="241" t="s">
        <v>490</v>
      </c>
      <c r="Z47" s="263"/>
      <c r="AA47" s="264"/>
      <c r="AB47" s="241">
        <v>670</v>
      </c>
      <c r="AC47" s="241">
        <v>740</v>
      </c>
      <c r="AD47" s="241">
        <v>670</v>
      </c>
      <c r="AE47" s="241">
        <v>760</v>
      </c>
      <c r="AF47" s="241">
        <v>31</v>
      </c>
      <c r="AG47" s="241">
        <v>33</v>
      </c>
      <c r="AH47" s="241">
        <v>31</v>
      </c>
      <c r="AI47" s="241">
        <v>35</v>
      </c>
      <c r="AJ47" s="241">
        <v>28</v>
      </c>
      <c r="AK47" s="241">
        <v>33</v>
      </c>
      <c r="AL47" s="242">
        <v>0.13</v>
      </c>
      <c r="AM47" s="277">
        <v>3098</v>
      </c>
      <c r="AN47" s="242">
        <v>6.0999999999999999E-2</v>
      </c>
      <c r="AO47" s="242">
        <v>0.21299999999999999</v>
      </c>
      <c r="AP47" s="241" t="s">
        <v>459</v>
      </c>
      <c r="AQ47" s="241" t="s">
        <v>492</v>
      </c>
      <c r="AR47" s="241" t="s">
        <v>459</v>
      </c>
      <c r="AS47" s="247">
        <v>44515</v>
      </c>
      <c r="AT47" s="247">
        <v>44197</v>
      </c>
      <c r="AU47" s="344"/>
      <c r="AV47" s="344"/>
      <c r="AW47" s="247">
        <v>44197</v>
      </c>
      <c r="AX47" s="242">
        <v>0.378</v>
      </c>
      <c r="AY47" s="241">
        <v>100</v>
      </c>
      <c r="AZ47" s="344"/>
      <c r="BA47" s="241">
        <v>7</v>
      </c>
      <c r="BB47" s="344"/>
      <c r="BC47" s="344"/>
      <c r="BD47" s="265"/>
      <c r="BE47" s="266" t="s">
        <v>126</v>
      </c>
      <c r="BF47" s="267" t="s">
        <v>126</v>
      </c>
      <c r="BG47" s="267" t="s">
        <v>126</v>
      </c>
      <c r="BH47" s="268" t="s">
        <v>126</v>
      </c>
      <c r="BI47" s="252"/>
      <c r="BJ47" s="253" t="s">
        <v>166</v>
      </c>
      <c r="BK47" s="243">
        <v>1500</v>
      </c>
      <c r="BL47" s="255">
        <v>0.91</v>
      </c>
      <c r="BM47" s="255">
        <v>0.94</v>
      </c>
      <c r="BN47" s="255">
        <v>0.91</v>
      </c>
      <c r="BO47" s="256">
        <v>0.92</v>
      </c>
    </row>
    <row r="48" spans="1:67" ht="18.75" hidden="1" customHeight="1">
      <c r="A48" s="228" t="s">
        <v>719</v>
      </c>
      <c r="B48" s="229" t="s">
        <v>720</v>
      </c>
      <c r="C48" s="229" t="s">
        <v>721</v>
      </c>
      <c r="D48" s="230" t="s">
        <v>537</v>
      </c>
      <c r="E48" s="231" t="s">
        <v>448</v>
      </c>
      <c r="F48" s="276" t="s">
        <v>487</v>
      </c>
      <c r="G48" s="258"/>
      <c r="H48" s="259" t="s">
        <v>451</v>
      </c>
      <c r="I48" s="260">
        <v>16</v>
      </c>
      <c r="J48" s="260" t="s">
        <v>451</v>
      </c>
      <c r="K48" s="261" t="s">
        <v>451</v>
      </c>
      <c r="L48" s="262">
        <v>2873</v>
      </c>
      <c r="M48" s="238">
        <v>1</v>
      </c>
      <c r="N48" s="229">
        <v>271</v>
      </c>
      <c r="O48" s="229">
        <v>50</v>
      </c>
      <c r="P48" s="239">
        <v>9.4E-2</v>
      </c>
      <c r="Q48" s="229">
        <v>152</v>
      </c>
      <c r="R48" s="240">
        <v>77500</v>
      </c>
      <c r="S48" s="241" t="s">
        <v>722</v>
      </c>
      <c r="T48" s="242">
        <v>0.56100000000000005</v>
      </c>
      <c r="U48" s="243">
        <v>59551</v>
      </c>
      <c r="V48" s="244">
        <v>0.77</v>
      </c>
      <c r="W48" s="243">
        <v>17949</v>
      </c>
      <c r="X48" s="241" t="s">
        <v>489</v>
      </c>
      <c r="Y48" s="241" t="s">
        <v>490</v>
      </c>
      <c r="Z48" s="263"/>
      <c r="AA48" s="264"/>
      <c r="AB48" s="241">
        <v>660</v>
      </c>
      <c r="AC48" s="241">
        <v>730</v>
      </c>
      <c r="AD48" s="241">
        <v>650</v>
      </c>
      <c r="AE48" s="241">
        <v>770</v>
      </c>
      <c r="AF48" s="241">
        <v>31</v>
      </c>
      <c r="AG48" s="241">
        <v>33</v>
      </c>
      <c r="AH48" s="241">
        <v>31</v>
      </c>
      <c r="AI48" s="241">
        <v>35</v>
      </c>
      <c r="AJ48" s="241">
        <v>28</v>
      </c>
      <c r="AK48" s="241">
        <v>33</v>
      </c>
      <c r="AL48" s="242">
        <v>0.28100000000000003</v>
      </c>
      <c r="AM48" s="277">
        <v>2101</v>
      </c>
      <c r="AN48" s="242">
        <v>0.106</v>
      </c>
      <c r="AO48" s="242">
        <v>0.36899999999999999</v>
      </c>
      <c r="AP48" s="241" t="s">
        <v>491</v>
      </c>
      <c r="AQ48" s="241" t="s">
        <v>460</v>
      </c>
      <c r="AR48" s="241" t="s">
        <v>472</v>
      </c>
      <c r="AS48" s="247">
        <v>44515</v>
      </c>
      <c r="AT48" s="247">
        <v>44211</v>
      </c>
      <c r="AU48" s="344"/>
      <c r="AV48" s="344"/>
      <c r="AW48" s="247">
        <v>44211</v>
      </c>
      <c r="AX48" s="242">
        <v>0.439</v>
      </c>
      <c r="AY48" s="241" t="s">
        <v>566</v>
      </c>
      <c r="AZ48" s="241" t="s">
        <v>524</v>
      </c>
      <c r="BA48" s="344"/>
      <c r="BB48" s="344"/>
      <c r="BC48" s="344"/>
      <c r="BD48" s="265"/>
      <c r="BE48" s="266" t="s">
        <v>126</v>
      </c>
      <c r="BF48" s="267" t="s">
        <v>126</v>
      </c>
      <c r="BG48" s="267" t="s">
        <v>126</v>
      </c>
      <c r="BH48" s="268" t="s">
        <v>126</v>
      </c>
      <c r="BI48" s="269" t="s">
        <v>166</v>
      </c>
      <c r="BJ48" s="344"/>
      <c r="BK48" s="344"/>
      <c r="BL48" s="255">
        <v>0.96</v>
      </c>
      <c r="BM48" s="255">
        <v>0.94</v>
      </c>
      <c r="BN48" s="255">
        <v>0.91</v>
      </c>
      <c r="BO48" s="256">
        <v>0.91</v>
      </c>
    </row>
    <row r="49" spans="1:67" ht="18.75" hidden="1" customHeight="1">
      <c r="A49" s="228" t="s">
        <v>723</v>
      </c>
      <c r="B49" s="229" t="s">
        <v>724</v>
      </c>
      <c r="C49" s="229" t="s">
        <v>725</v>
      </c>
      <c r="D49" s="230" t="s">
        <v>673</v>
      </c>
      <c r="E49" s="231" t="s">
        <v>448</v>
      </c>
      <c r="F49" s="276" t="s">
        <v>487</v>
      </c>
      <c r="G49" s="233" t="s">
        <v>726</v>
      </c>
      <c r="H49" s="259" t="s">
        <v>451</v>
      </c>
      <c r="I49" s="260">
        <v>86</v>
      </c>
      <c r="J49" s="260" t="s">
        <v>451</v>
      </c>
      <c r="K49" s="261" t="s">
        <v>451</v>
      </c>
      <c r="L49" s="262">
        <v>1937</v>
      </c>
      <c r="M49" s="238">
        <v>1</v>
      </c>
      <c r="N49" s="229">
        <v>73</v>
      </c>
      <c r="O49" s="229">
        <v>13</v>
      </c>
      <c r="P49" s="239">
        <v>3.7999999999999999E-2</v>
      </c>
      <c r="Q49" s="229">
        <v>61</v>
      </c>
      <c r="R49" s="240">
        <v>64500</v>
      </c>
      <c r="S49" s="241" t="s">
        <v>452</v>
      </c>
      <c r="T49" s="242">
        <v>0.83599999999999997</v>
      </c>
      <c r="U49" s="243">
        <v>25672</v>
      </c>
      <c r="V49" s="244">
        <v>0.4</v>
      </c>
      <c r="W49" s="243">
        <v>38828</v>
      </c>
      <c r="X49" s="241" t="s">
        <v>727</v>
      </c>
      <c r="Y49" s="241" t="s">
        <v>728</v>
      </c>
      <c r="Z49" s="245" t="s">
        <v>729</v>
      </c>
      <c r="AA49" s="286" t="s">
        <v>456</v>
      </c>
      <c r="AB49" s="241">
        <v>470</v>
      </c>
      <c r="AC49" s="241">
        <v>580</v>
      </c>
      <c r="AD49" s="241">
        <v>440</v>
      </c>
      <c r="AE49" s="241">
        <v>570</v>
      </c>
      <c r="AF49" s="241">
        <v>22</v>
      </c>
      <c r="AG49" s="241">
        <v>28</v>
      </c>
      <c r="AH49" s="241">
        <v>21</v>
      </c>
      <c r="AI49" s="241">
        <v>29</v>
      </c>
      <c r="AJ49" s="241">
        <v>22</v>
      </c>
      <c r="AK49" s="241">
        <v>27</v>
      </c>
      <c r="AL49" s="242">
        <v>0.80600000000000005</v>
      </c>
      <c r="AM49" s="241">
        <v>125</v>
      </c>
      <c r="AN49" s="242">
        <v>0.376</v>
      </c>
      <c r="AO49" s="242">
        <v>0.34</v>
      </c>
      <c r="AP49" s="241" t="s">
        <v>491</v>
      </c>
      <c r="AQ49" s="241" t="s">
        <v>460</v>
      </c>
      <c r="AR49" s="241" t="s">
        <v>472</v>
      </c>
      <c r="AS49" s="344"/>
      <c r="AT49" s="344"/>
      <c r="AU49" s="247">
        <v>44515</v>
      </c>
      <c r="AV49" s="247">
        <v>44515</v>
      </c>
      <c r="AW49" s="241" t="s">
        <v>501</v>
      </c>
      <c r="AX49" s="344"/>
      <c r="AY49" s="241">
        <v>80</v>
      </c>
      <c r="AZ49" s="344"/>
      <c r="BA49" s="344"/>
      <c r="BB49" s="344"/>
      <c r="BC49" s="344"/>
      <c r="BD49" s="265"/>
      <c r="BE49" s="266" t="s">
        <v>126</v>
      </c>
      <c r="BF49" s="267" t="s">
        <v>126</v>
      </c>
      <c r="BG49" s="267" t="s">
        <v>126</v>
      </c>
      <c r="BH49" s="268" t="s">
        <v>126</v>
      </c>
      <c r="BI49" s="252"/>
      <c r="BJ49" s="253" t="s">
        <v>166</v>
      </c>
      <c r="BK49" s="243">
        <v>3550</v>
      </c>
      <c r="BL49" s="255">
        <v>0.93</v>
      </c>
      <c r="BM49" s="255">
        <v>0.87</v>
      </c>
      <c r="BN49" s="255">
        <v>0.67</v>
      </c>
      <c r="BO49" s="256">
        <v>0.82</v>
      </c>
    </row>
    <row r="50" spans="1:67" ht="18.75" hidden="1" customHeight="1">
      <c r="A50" s="228" t="s">
        <v>730</v>
      </c>
      <c r="B50" s="229" t="s">
        <v>731</v>
      </c>
      <c r="C50" s="229" t="s">
        <v>732</v>
      </c>
      <c r="D50" s="230" t="s">
        <v>548</v>
      </c>
      <c r="E50" s="231" t="s">
        <v>448</v>
      </c>
      <c r="F50" s="276" t="s">
        <v>487</v>
      </c>
      <c r="G50" s="258"/>
      <c r="H50" s="259" t="s">
        <v>451</v>
      </c>
      <c r="I50" s="260">
        <v>95</v>
      </c>
      <c r="J50" s="260" t="s">
        <v>451</v>
      </c>
      <c r="K50" s="261" t="s">
        <v>451</v>
      </c>
      <c r="L50" s="237">
        <v>349</v>
      </c>
      <c r="M50" s="238">
        <v>0.99</v>
      </c>
      <c r="N50" s="229">
        <v>75</v>
      </c>
      <c r="O50" s="229">
        <v>44</v>
      </c>
      <c r="P50" s="239">
        <v>0.215</v>
      </c>
      <c r="Q50" s="229">
        <v>75</v>
      </c>
      <c r="R50" s="240">
        <v>63300</v>
      </c>
      <c r="S50" s="241" t="s">
        <v>452</v>
      </c>
      <c r="T50" s="242">
        <v>1</v>
      </c>
      <c r="U50" s="243">
        <v>45689</v>
      </c>
      <c r="V50" s="244">
        <v>0.72</v>
      </c>
      <c r="W50" s="243">
        <v>17611</v>
      </c>
      <c r="X50" s="241" t="s">
        <v>603</v>
      </c>
      <c r="Y50" s="241" t="s">
        <v>490</v>
      </c>
      <c r="Z50" s="263"/>
      <c r="AA50" s="286" t="s">
        <v>456</v>
      </c>
      <c r="AB50" s="241">
        <v>640</v>
      </c>
      <c r="AC50" s="241">
        <v>700</v>
      </c>
      <c r="AD50" s="241">
        <v>550</v>
      </c>
      <c r="AE50" s="241">
        <v>650</v>
      </c>
      <c r="AF50" s="241">
        <v>26</v>
      </c>
      <c r="AG50" s="241">
        <v>30</v>
      </c>
      <c r="AH50" s="241">
        <v>28</v>
      </c>
      <c r="AI50" s="241" t="s">
        <v>457</v>
      </c>
      <c r="AJ50" s="241">
        <v>23</v>
      </c>
      <c r="AK50" s="241" t="s">
        <v>733</v>
      </c>
      <c r="AL50" s="242">
        <v>0.67900000000000005</v>
      </c>
      <c r="AM50" s="241">
        <v>131</v>
      </c>
      <c r="AN50" s="242">
        <v>0.54200000000000004</v>
      </c>
      <c r="AO50" s="242">
        <v>0.33800000000000002</v>
      </c>
      <c r="AP50" s="241" t="s">
        <v>471</v>
      </c>
      <c r="AQ50" s="241" t="s">
        <v>460</v>
      </c>
      <c r="AR50" s="241" t="s">
        <v>471</v>
      </c>
      <c r="AS50" s="247">
        <v>44531</v>
      </c>
      <c r="AT50" s="247">
        <v>44211</v>
      </c>
      <c r="AU50" s="344"/>
      <c r="AV50" s="247">
        <v>44228</v>
      </c>
      <c r="AW50" s="247">
        <v>44228</v>
      </c>
      <c r="AX50" s="242">
        <v>0.9</v>
      </c>
      <c r="AY50" s="344"/>
      <c r="AZ50" s="344"/>
      <c r="BA50" s="344"/>
      <c r="BB50" s="344"/>
      <c r="BC50" s="344"/>
      <c r="BD50" s="265"/>
      <c r="BE50" s="266" t="s">
        <v>126</v>
      </c>
      <c r="BF50" s="267" t="s">
        <v>126</v>
      </c>
      <c r="BG50" s="267" t="s">
        <v>126</v>
      </c>
      <c r="BH50" s="280" t="s">
        <v>166</v>
      </c>
      <c r="BI50" s="252"/>
      <c r="BJ50" s="253" t="s">
        <v>166</v>
      </c>
      <c r="BK50" s="243">
        <v>1700</v>
      </c>
      <c r="BL50" s="255">
        <v>0.9</v>
      </c>
      <c r="BM50" s="255">
        <v>0.76</v>
      </c>
      <c r="BN50" s="270"/>
      <c r="BO50" s="256">
        <v>0.66</v>
      </c>
    </row>
    <row r="51" spans="1:67" ht="18.75" hidden="1" customHeight="1">
      <c r="A51" s="228" t="s">
        <v>734</v>
      </c>
      <c r="B51" s="229" t="s">
        <v>735</v>
      </c>
      <c r="C51" s="229" t="s">
        <v>706</v>
      </c>
      <c r="D51" s="230" t="s">
        <v>466</v>
      </c>
      <c r="E51" s="231" t="s">
        <v>448</v>
      </c>
      <c r="F51" s="276" t="s">
        <v>487</v>
      </c>
      <c r="G51" s="233" t="s">
        <v>587</v>
      </c>
      <c r="H51" s="259" t="s">
        <v>451</v>
      </c>
      <c r="I51" s="260">
        <v>35</v>
      </c>
      <c r="J51" s="283"/>
      <c r="K51" s="261" t="s">
        <v>451</v>
      </c>
      <c r="L51" s="262">
        <v>3051</v>
      </c>
      <c r="M51" s="238">
        <v>1</v>
      </c>
      <c r="N51" s="229">
        <v>113</v>
      </c>
      <c r="O51" s="229">
        <v>24</v>
      </c>
      <c r="P51" s="239">
        <v>3.6999999999999998E-2</v>
      </c>
      <c r="Q51" s="229">
        <v>31</v>
      </c>
      <c r="R51" s="240">
        <v>74300</v>
      </c>
      <c r="S51" s="241" t="s">
        <v>452</v>
      </c>
      <c r="T51" s="242">
        <v>0.27400000000000002</v>
      </c>
      <c r="U51" s="243">
        <v>41600</v>
      </c>
      <c r="V51" s="244">
        <v>0.56000000000000005</v>
      </c>
      <c r="W51" s="243">
        <v>32700</v>
      </c>
      <c r="X51" s="241" t="s">
        <v>712</v>
      </c>
      <c r="Y51" s="241" t="s">
        <v>490</v>
      </c>
      <c r="Z51" s="263"/>
      <c r="AA51" s="286" t="s">
        <v>456</v>
      </c>
      <c r="AB51" s="241">
        <v>640</v>
      </c>
      <c r="AC51" s="241">
        <v>700</v>
      </c>
      <c r="AD51" s="241">
        <v>630</v>
      </c>
      <c r="AE51" s="241">
        <v>710</v>
      </c>
      <c r="AF51" s="241">
        <v>28</v>
      </c>
      <c r="AG51" s="241">
        <v>31</v>
      </c>
      <c r="AH51" s="241">
        <v>29</v>
      </c>
      <c r="AI51" s="241">
        <v>34</v>
      </c>
      <c r="AJ51" s="241">
        <v>27</v>
      </c>
      <c r="AK51" s="241">
        <v>30</v>
      </c>
      <c r="AL51" s="242">
        <v>0.39600000000000002</v>
      </c>
      <c r="AM51" s="241">
        <v>508</v>
      </c>
      <c r="AN51" s="242">
        <v>0.219</v>
      </c>
      <c r="AO51" s="242">
        <v>0.27900000000000003</v>
      </c>
      <c r="AP51" s="241" t="s">
        <v>471</v>
      </c>
      <c r="AQ51" s="241" t="s">
        <v>460</v>
      </c>
      <c r="AR51" s="241" t="s">
        <v>471</v>
      </c>
      <c r="AS51" s="247">
        <v>44545</v>
      </c>
      <c r="AT51" s="344"/>
      <c r="AU51" s="344"/>
      <c r="AV51" s="344"/>
      <c r="AW51" s="247">
        <v>44211</v>
      </c>
      <c r="AX51" s="242">
        <v>0.77500000000000002</v>
      </c>
      <c r="AY51" s="241">
        <v>100</v>
      </c>
      <c r="AZ51" s="344"/>
      <c r="BA51" s="241">
        <v>7</v>
      </c>
      <c r="BB51" s="344"/>
      <c r="BC51" s="344"/>
      <c r="BD51" s="265"/>
      <c r="BE51" s="266" t="s">
        <v>126</v>
      </c>
      <c r="BF51" s="267" t="s">
        <v>126</v>
      </c>
      <c r="BG51" s="267" t="s">
        <v>126</v>
      </c>
      <c r="BH51" s="268" t="s">
        <v>126</v>
      </c>
      <c r="BI51" s="269" t="s">
        <v>166</v>
      </c>
      <c r="BJ51" s="344"/>
      <c r="BK51" s="344"/>
      <c r="BL51" s="270"/>
      <c r="BM51" s="255">
        <v>0.95</v>
      </c>
      <c r="BN51" s="255">
        <v>0.67</v>
      </c>
      <c r="BO51" s="256">
        <v>0.92</v>
      </c>
    </row>
    <row r="52" spans="1:67" ht="18.75" hidden="1" customHeight="1">
      <c r="A52" s="228" t="s">
        <v>736</v>
      </c>
      <c r="B52" s="229" t="s">
        <v>737</v>
      </c>
      <c r="C52" s="229" t="s">
        <v>738</v>
      </c>
      <c r="D52" s="230" t="s">
        <v>739</v>
      </c>
      <c r="E52" s="281" t="s">
        <v>507</v>
      </c>
      <c r="F52" s="271" t="s">
        <v>477</v>
      </c>
      <c r="G52" s="258"/>
      <c r="H52" s="259">
        <v>38</v>
      </c>
      <c r="I52" s="260" t="s">
        <v>451</v>
      </c>
      <c r="J52" s="260" t="s">
        <v>451</v>
      </c>
      <c r="K52" s="261">
        <v>44</v>
      </c>
      <c r="L52" s="262">
        <v>6285</v>
      </c>
      <c r="M52" s="238">
        <v>0.72</v>
      </c>
      <c r="N52" s="229">
        <v>392</v>
      </c>
      <c r="O52" s="229">
        <v>50</v>
      </c>
      <c r="P52" s="239">
        <v>6.2E-2</v>
      </c>
      <c r="Q52" s="272"/>
      <c r="R52" s="240">
        <v>65500</v>
      </c>
      <c r="S52" s="241" t="s">
        <v>515</v>
      </c>
      <c r="T52" s="344"/>
      <c r="U52" s="344"/>
      <c r="V52" s="344"/>
      <c r="W52" s="243">
        <v>65500</v>
      </c>
      <c r="X52" s="344"/>
      <c r="Y52" s="241" t="s">
        <v>490</v>
      </c>
      <c r="Z52" s="263"/>
      <c r="AA52" s="264"/>
      <c r="AB52" s="241">
        <v>660</v>
      </c>
      <c r="AC52" s="241">
        <v>740</v>
      </c>
      <c r="AD52" s="241">
        <v>640</v>
      </c>
      <c r="AE52" s="241">
        <v>740</v>
      </c>
      <c r="AF52" s="241">
        <v>29</v>
      </c>
      <c r="AG52" s="241">
        <v>33</v>
      </c>
      <c r="AH52" s="241">
        <v>30</v>
      </c>
      <c r="AI52" s="241">
        <v>35</v>
      </c>
      <c r="AJ52" s="241">
        <v>27</v>
      </c>
      <c r="AK52" s="241">
        <v>35</v>
      </c>
      <c r="AL52" s="242">
        <v>0.35899999999999999</v>
      </c>
      <c r="AM52" s="344"/>
      <c r="AN52" s="344"/>
      <c r="AO52" s="344"/>
      <c r="AP52" s="241" t="s">
        <v>491</v>
      </c>
      <c r="AQ52" s="241" t="s">
        <v>460</v>
      </c>
      <c r="AR52" s="241" t="s">
        <v>471</v>
      </c>
      <c r="AS52" s="247">
        <v>44501</v>
      </c>
      <c r="AT52" s="344"/>
      <c r="AU52" s="344"/>
      <c r="AV52" s="344"/>
      <c r="AW52" s="247">
        <v>44197</v>
      </c>
      <c r="AX52" s="242">
        <v>0.51900000000000002</v>
      </c>
      <c r="AY52" s="241">
        <v>100</v>
      </c>
      <c r="AZ52" s="344"/>
      <c r="BA52" s="241">
        <v>7</v>
      </c>
      <c r="BB52" s="344"/>
      <c r="BC52" s="344"/>
      <c r="BD52" s="265"/>
      <c r="BE52" s="266" t="s">
        <v>126</v>
      </c>
      <c r="BF52" s="267" t="s">
        <v>126</v>
      </c>
      <c r="BG52" s="267" t="s">
        <v>126</v>
      </c>
      <c r="BH52" s="268" t="s">
        <v>126</v>
      </c>
      <c r="BI52" s="252"/>
      <c r="BJ52" s="344"/>
      <c r="BK52" s="344"/>
      <c r="BL52" s="255">
        <v>0.89</v>
      </c>
      <c r="BM52" s="255">
        <v>0.95</v>
      </c>
      <c r="BN52" s="255">
        <v>0.89</v>
      </c>
      <c r="BO52" s="284"/>
    </row>
    <row r="53" spans="1:67" ht="18.75" hidden="1" customHeight="1">
      <c r="A53" s="228" t="s">
        <v>740</v>
      </c>
      <c r="B53" s="229" t="s">
        <v>741</v>
      </c>
      <c r="C53" s="229" t="s">
        <v>742</v>
      </c>
      <c r="D53" s="230" t="s">
        <v>743</v>
      </c>
      <c r="E53" s="231" t="s">
        <v>448</v>
      </c>
      <c r="F53" s="276" t="s">
        <v>487</v>
      </c>
      <c r="G53" s="258"/>
      <c r="H53" s="259" t="s">
        <v>451</v>
      </c>
      <c r="I53" s="260">
        <v>27</v>
      </c>
      <c r="J53" s="260" t="s">
        <v>451</v>
      </c>
      <c r="K53" s="261" t="s">
        <v>451</v>
      </c>
      <c r="L53" s="262">
        <v>2101</v>
      </c>
      <c r="M53" s="238">
        <v>0.99</v>
      </c>
      <c r="N53" s="229">
        <v>189</v>
      </c>
      <c r="O53" s="229">
        <v>51</v>
      </c>
      <c r="P53" s="239">
        <v>0.09</v>
      </c>
      <c r="Q53" s="229">
        <v>101</v>
      </c>
      <c r="R53" s="240">
        <v>74900</v>
      </c>
      <c r="S53" s="241" t="s">
        <v>452</v>
      </c>
      <c r="T53" s="242">
        <v>0.53400000000000003</v>
      </c>
      <c r="U53" s="243">
        <v>45875</v>
      </c>
      <c r="V53" s="244">
        <v>0.61</v>
      </c>
      <c r="W53" s="243">
        <v>29025</v>
      </c>
      <c r="X53" s="241" t="s">
        <v>744</v>
      </c>
      <c r="Y53" s="241" t="s">
        <v>490</v>
      </c>
      <c r="Z53" s="263"/>
      <c r="AA53" s="286" t="s">
        <v>456</v>
      </c>
      <c r="AB53" s="241">
        <v>650</v>
      </c>
      <c r="AC53" s="241">
        <v>730</v>
      </c>
      <c r="AD53" s="241">
        <v>650</v>
      </c>
      <c r="AE53" s="241">
        <v>760</v>
      </c>
      <c r="AF53" s="241">
        <v>29</v>
      </c>
      <c r="AG53" s="241">
        <v>33</v>
      </c>
      <c r="AH53" s="241">
        <v>29</v>
      </c>
      <c r="AI53" s="241">
        <v>35</v>
      </c>
      <c r="AJ53" s="241">
        <v>27</v>
      </c>
      <c r="AK53" s="241">
        <v>32</v>
      </c>
      <c r="AL53" s="242">
        <v>0.151</v>
      </c>
      <c r="AM53" s="241">
        <v>736</v>
      </c>
      <c r="AN53" s="242">
        <v>0.19400000000000001</v>
      </c>
      <c r="AO53" s="242">
        <v>0.41299999999999998</v>
      </c>
      <c r="AP53" s="241" t="s">
        <v>745</v>
      </c>
      <c r="AQ53" s="241" t="s">
        <v>460</v>
      </c>
      <c r="AR53" s="241" t="s">
        <v>471</v>
      </c>
      <c r="AS53" s="247">
        <v>44510</v>
      </c>
      <c r="AT53" s="247">
        <v>44211</v>
      </c>
      <c r="AU53" s="247">
        <v>44510</v>
      </c>
      <c r="AV53" s="247">
        <v>44211</v>
      </c>
      <c r="AW53" s="247">
        <v>44211</v>
      </c>
      <c r="AX53" s="242">
        <v>0.28100000000000003</v>
      </c>
      <c r="AY53" s="241">
        <v>100</v>
      </c>
      <c r="AZ53" s="344"/>
      <c r="BA53" s="344"/>
      <c r="BB53" s="344"/>
      <c r="BC53" s="344"/>
      <c r="BD53" s="265"/>
      <c r="BE53" s="266" t="s">
        <v>126</v>
      </c>
      <c r="BF53" s="267" t="s">
        <v>126</v>
      </c>
      <c r="BG53" s="267" t="s">
        <v>126</v>
      </c>
      <c r="BH53" s="268" t="s">
        <v>126</v>
      </c>
      <c r="BI53" s="269" t="s">
        <v>166</v>
      </c>
      <c r="BJ53" s="253" t="s">
        <v>166</v>
      </c>
      <c r="BK53" s="254" t="s">
        <v>462</v>
      </c>
      <c r="BL53" s="255">
        <v>0.96</v>
      </c>
      <c r="BM53" s="255">
        <v>0.96</v>
      </c>
      <c r="BN53" s="255">
        <v>0.9</v>
      </c>
      <c r="BO53" s="256">
        <v>0.87</v>
      </c>
    </row>
    <row r="54" spans="1:67" ht="18.75" hidden="1" customHeight="1">
      <c r="A54" s="228" t="s">
        <v>746</v>
      </c>
      <c r="B54" s="229" t="s">
        <v>747</v>
      </c>
      <c r="C54" s="229" t="s">
        <v>748</v>
      </c>
      <c r="D54" s="230" t="s">
        <v>743</v>
      </c>
      <c r="E54" s="281" t="s">
        <v>507</v>
      </c>
      <c r="F54" s="271" t="s">
        <v>477</v>
      </c>
      <c r="G54" s="258"/>
      <c r="H54" s="259">
        <v>80</v>
      </c>
      <c r="I54" s="260" t="s">
        <v>451</v>
      </c>
      <c r="J54" s="260">
        <v>43</v>
      </c>
      <c r="K54" s="261" t="s">
        <v>451</v>
      </c>
      <c r="L54" s="262">
        <v>4794</v>
      </c>
      <c r="M54" s="238">
        <v>0.78</v>
      </c>
      <c r="N54" s="229">
        <v>269</v>
      </c>
      <c r="O54" s="229">
        <v>40</v>
      </c>
      <c r="P54" s="239">
        <v>5.6000000000000001E-2</v>
      </c>
      <c r="Q54" s="229">
        <v>36</v>
      </c>
      <c r="R54" s="240">
        <v>59300</v>
      </c>
      <c r="S54" s="241" t="s">
        <v>497</v>
      </c>
      <c r="T54" s="242">
        <v>0.13400000000000001</v>
      </c>
      <c r="U54" s="243">
        <v>10717</v>
      </c>
      <c r="V54" s="244">
        <v>0.18</v>
      </c>
      <c r="W54" s="243">
        <v>48583</v>
      </c>
      <c r="X54" s="344"/>
      <c r="Y54" s="241" t="s">
        <v>462</v>
      </c>
      <c r="Z54" s="263"/>
      <c r="AA54" s="282" t="s">
        <v>456</v>
      </c>
      <c r="AB54" s="241">
        <v>640</v>
      </c>
      <c r="AC54" s="241">
        <v>710</v>
      </c>
      <c r="AD54" s="241">
        <v>670</v>
      </c>
      <c r="AE54" s="241">
        <v>740</v>
      </c>
      <c r="AF54" s="241">
        <v>28</v>
      </c>
      <c r="AG54" s="241">
        <v>32</v>
      </c>
      <c r="AH54" s="241">
        <v>27</v>
      </c>
      <c r="AI54" s="241">
        <v>33</v>
      </c>
      <c r="AJ54" s="241">
        <v>28</v>
      </c>
      <c r="AK54" s="241">
        <v>33</v>
      </c>
      <c r="AL54" s="242">
        <v>0.55700000000000005</v>
      </c>
      <c r="AM54" s="241">
        <v>344</v>
      </c>
      <c r="AN54" s="242">
        <v>0.52</v>
      </c>
      <c r="AO54" s="242">
        <v>0.19600000000000001</v>
      </c>
      <c r="AP54" s="241" t="s">
        <v>749</v>
      </c>
      <c r="AQ54" s="241" t="s">
        <v>492</v>
      </c>
      <c r="AR54" s="241" t="s">
        <v>471</v>
      </c>
      <c r="AS54" s="344"/>
      <c r="AT54" s="344"/>
      <c r="AU54" s="344"/>
      <c r="AV54" s="247">
        <v>44501</v>
      </c>
      <c r="AW54" s="247">
        <v>44317</v>
      </c>
      <c r="AX54" s="344"/>
      <c r="AY54" s="344"/>
      <c r="AZ54" s="241" t="s">
        <v>750</v>
      </c>
      <c r="BA54" s="344"/>
      <c r="BB54" s="344"/>
      <c r="BC54" s="344"/>
      <c r="BD54" s="265"/>
      <c r="BE54" s="279" t="s">
        <v>166</v>
      </c>
      <c r="BF54" s="278" t="s">
        <v>166</v>
      </c>
      <c r="BG54" s="278" t="s">
        <v>166</v>
      </c>
      <c r="BH54" s="280" t="s">
        <v>166</v>
      </c>
      <c r="BI54" s="269" t="s">
        <v>166</v>
      </c>
      <c r="BJ54" s="344"/>
      <c r="BK54" s="344"/>
      <c r="BL54" s="255">
        <v>0.92</v>
      </c>
      <c r="BM54" s="255">
        <v>0.92</v>
      </c>
      <c r="BN54" s="255">
        <v>0.65</v>
      </c>
      <c r="BO54" s="256">
        <v>0.75</v>
      </c>
    </row>
    <row r="55" spans="1:67" ht="18.75" hidden="1" customHeight="1">
      <c r="A55" s="228" t="s">
        <v>751</v>
      </c>
      <c r="B55" s="229" t="s">
        <v>752</v>
      </c>
      <c r="C55" s="229" t="s">
        <v>753</v>
      </c>
      <c r="D55" s="230" t="s">
        <v>743</v>
      </c>
      <c r="E55" s="281" t="s">
        <v>507</v>
      </c>
      <c r="F55" s="271" t="s">
        <v>477</v>
      </c>
      <c r="G55" s="258"/>
      <c r="H55" s="259">
        <v>140</v>
      </c>
      <c r="I55" s="260" t="s">
        <v>451</v>
      </c>
      <c r="J55" s="260">
        <v>67</v>
      </c>
      <c r="K55" s="261">
        <v>87</v>
      </c>
      <c r="L55" s="262">
        <v>25903</v>
      </c>
      <c r="M55" s="238">
        <v>0.78</v>
      </c>
      <c r="N55" s="229">
        <v>1023</v>
      </c>
      <c r="O55" s="229">
        <v>80</v>
      </c>
      <c r="P55" s="239">
        <v>3.9E-2</v>
      </c>
      <c r="Q55" s="229">
        <v>244</v>
      </c>
      <c r="R55" s="240">
        <v>50900</v>
      </c>
      <c r="S55" s="241" t="s">
        <v>452</v>
      </c>
      <c r="T55" s="242">
        <v>0.23899999999999999</v>
      </c>
      <c r="U55" s="243">
        <v>13003</v>
      </c>
      <c r="V55" s="244">
        <v>0.26</v>
      </c>
      <c r="W55" s="243">
        <v>37897</v>
      </c>
      <c r="X55" s="241" t="s">
        <v>754</v>
      </c>
      <c r="Y55" s="241" t="s">
        <v>755</v>
      </c>
      <c r="Z55" s="245" t="s">
        <v>756</v>
      </c>
      <c r="AA55" s="286" t="s">
        <v>456</v>
      </c>
      <c r="AB55" s="241">
        <v>560</v>
      </c>
      <c r="AC55" s="241">
        <v>650</v>
      </c>
      <c r="AD55" s="241">
        <v>540</v>
      </c>
      <c r="AE55" s="241">
        <v>650</v>
      </c>
      <c r="AF55" s="241">
        <v>22</v>
      </c>
      <c r="AG55" s="241">
        <v>28</v>
      </c>
      <c r="AH55" s="241">
        <v>22</v>
      </c>
      <c r="AI55" s="241">
        <v>28</v>
      </c>
      <c r="AJ55" s="241">
        <v>21</v>
      </c>
      <c r="AK55" s="241">
        <v>27</v>
      </c>
      <c r="AL55" s="242">
        <v>0.82599999999999996</v>
      </c>
      <c r="AM55" s="241">
        <v>686</v>
      </c>
      <c r="AN55" s="242">
        <v>0.98299999999999998</v>
      </c>
      <c r="AO55" s="242">
        <v>0.13200000000000001</v>
      </c>
      <c r="AP55" s="241" t="s">
        <v>491</v>
      </c>
      <c r="AQ55" s="241" t="s">
        <v>460</v>
      </c>
      <c r="AR55" s="241" t="s">
        <v>472</v>
      </c>
      <c r="AS55" s="344"/>
      <c r="AT55" s="344"/>
      <c r="AU55" s="247">
        <v>44531</v>
      </c>
      <c r="AV55" s="247">
        <v>44228</v>
      </c>
      <c r="AW55" s="247">
        <v>44409</v>
      </c>
      <c r="AX55" s="344"/>
      <c r="AY55" s="241">
        <v>79</v>
      </c>
      <c r="AZ55" s="241" t="s">
        <v>757</v>
      </c>
      <c r="BA55" s="241">
        <v>6.5</v>
      </c>
      <c r="BB55" s="344"/>
      <c r="BC55" s="344"/>
      <c r="BD55" s="265"/>
      <c r="BE55" s="266" t="s">
        <v>126</v>
      </c>
      <c r="BF55" s="278" t="s">
        <v>166</v>
      </c>
      <c r="BG55" s="278" t="s">
        <v>166</v>
      </c>
      <c r="BH55" s="268" t="s">
        <v>126</v>
      </c>
      <c r="BI55" s="269" t="s">
        <v>166</v>
      </c>
      <c r="BJ55" s="253" t="s">
        <v>166</v>
      </c>
      <c r="BK55" s="243">
        <v>2983</v>
      </c>
      <c r="BL55" s="255">
        <v>0.9</v>
      </c>
      <c r="BM55" s="255">
        <v>0.84</v>
      </c>
      <c r="BN55" s="255">
        <v>0.64</v>
      </c>
      <c r="BO55" s="256">
        <v>0.69</v>
      </c>
    </row>
    <row r="56" spans="1:67" ht="18.75" hidden="1" customHeight="1">
      <c r="A56" s="228" t="s">
        <v>758</v>
      </c>
      <c r="B56" s="229" t="s">
        <v>759</v>
      </c>
      <c r="C56" s="229" t="s">
        <v>543</v>
      </c>
      <c r="D56" s="230" t="s">
        <v>537</v>
      </c>
      <c r="E56" s="231" t="s">
        <v>448</v>
      </c>
      <c r="F56" s="271" t="s">
        <v>477</v>
      </c>
      <c r="G56" s="258"/>
      <c r="H56" s="259">
        <v>3</v>
      </c>
      <c r="I56" s="283"/>
      <c r="J56" s="283">
        <v>3</v>
      </c>
      <c r="K56" s="287"/>
      <c r="L56" s="262">
        <v>6231</v>
      </c>
      <c r="M56" s="238">
        <v>0.19</v>
      </c>
      <c r="N56" s="229">
        <v>973</v>
      </c>
      <c r="O56" s="229">
        <v>151</v>
      </c>
      <c r="P56" s="239">
        <v>0.156</v>
      </c>
      <c r="Q56" s="229">
        <v>257</v>
      </c>
      <c r="R56" s="240">
        <v>80900</v>
      </c>
      <c r="S56" s="241" t="s">
        <v>488</v>
      </c>
      <c r="T56" s="242">
        <v>0.26400000000000001</v>
      </c>
      <c r="U56" s="243">
        <v>66350</v>
      </c>
      <c r="V56" s="244">
        <v>0.82</v>
      </c>
      <c r="W56" s="243">
        <v>14550</v>
      </c>
      <c r="X56" s="241" t="s">
        <v>760</v>
      </c>
      <c r="Y56" s="241" t="s">
        <v>490</v>
      </c>
      <c r="Z56" s="263"/>
      <c r="AA56" s="264"/>
      <c r="AB56" s="241">
        <v>720</v>
      </c>
      <c r="AC56" s="241">
        <v>780</v>
      </c>
      <c r="AD56" s="241">
        <v>730</v>
      </c>
      <c r="AE56" s="241">
        <v>800</v>
      </c>
      <c r="AF56" s="241">
        <v>32</v>
      </c>
      <c r="AG56" s="241">
        <v>35</v>
      </c>
      <c r="AH56" s="241">
        <v>33</v>
      </c>
      <c r="AI56" s="241">
        <v>35</v>
      </c>
      <c r="AJ56" s="241">
        <v>30</v>
      </c>
      <c r="AK56" s="241">
        <v>35</v>
      </c>
      <c r="AL56" s="242">
        <v>5.5E-2</v>
      </c>
      <c r="AM56" s="277">
        <v>6801</v>
      </c>
      <c r="AN56" s="242">
        <v>4.8000000000000001E-2</v>
      </c>
      <c r="AO56" s="242">
        <v>0.67100000000000004</v>
      </c>
      <c r="AP56" s="241" t="s">
        <v>491</v>
      </c>
      <c r="AQ56" s="241" t="s">
        <v>460</v>
      </c>
      <c r="AR56" s="241" t="s">
        <v>471</v>
      </c>
      <c r="AS56" s="247">
        <v>44501</v>
      </c>
      <c r="AT56" s="344"/>
      <c r="AU56" s="344"/>
      <c r="AV56" s="344"/>
      <c r="AW56" s="247">
        <v>44197</v>
      </c>
      <c r="AX56" s="242">
        <v>0.16900000000000001</v>
      </c>
      <c r="AY56" s="241">
        <v>100</v>
      </c>
      <c r="AZ56" s="344"/>
      <c r="BA56" s="241">
        <v>7</v>
      </c>
      <c r="BB56" s="344"/>
      <c r="BC56" s="344"/>
      <c r="BD56" s="265"/>
      <c r="BE56" s="266" t="s">
        <v>126</v>
      </c>
      <c r="BF56" s="267" t="s">
        <v>126</v>
      </c>
      <c r="BG56" s="267" t="s">
        <v>126</v>
      </c>
      <c r="BH56" s="268" t="s">
        <v>126</v>
      </c>
      <c r="BI56" s="252"/>
      <c r="BJ56" s="344"/>
      <c r="BK56" s="344"/>
      <c r="BL56" s="255">
        <v>0.97</v>
      </c>
      <c r="BM56" s="255">
        <v>0.99</v>
      </c>
      <c r="BN56" s="255">
        <v>0.98</v>
      </c>
      <c r="BO56" s="256">
        <v>0.95</v>
      </c>
    </row>
    <row r="57" spans="1:67" ht="18.75" hidden="1" customHeight="1">
      <c r="A57" s="228" t="s">
        <v>761</v>
      </c>
      <c r="B57" s="229" t="s">
        <v>762</v>
      </c>
      <c r="C57" s="229" t="s">
        <v>763</v>
      </c>
      <c r="D57" s="230" t="s">
        <v>764</v>
      </c>
      <c r="E57" s="231" t="s">
        <v>448</v>
      </c>
      <c r="F57" s="276" t="s">
        <v>487</v>
      </c>
      <c r="G57" s="258"/>
      <c r="H57" s="259" t="s">
        <v>451</v>
      </c>
      <c r="I57" s="260">
        <v>46</v>
      </c>
      <c r="J57" s="260" t="s">
        <v>451</v>
      </c>
      <c r="K57" s="261" t="s">
        <v>451</v>
      </c>
      <c r="L57" s="262">
        <v>1817</v>
      </c>
      <c r="M57" s="238">
        <v>1</v>
      </c>
      <c r="N57" s="229">
        <v>133</v>
      </c>
      <c r="O57" s="229">
        <v>41</v>
      </c>
      <c r="P57" s="239">
        <v>7.2999999999999995E-2</v>
      </c>
      <c r="Q57" s="229">
        <v>84</v>
      </c>
      <c r="R57" s="240">
        <v>77400</v>
      </c>
      <c r="S57" s="241" t="s">
        <v>488</v>
      </c>
      <c r="T57" s="242">
        <v>0.63200000000000001</v>
      </c>
      <c r="U57" s="243">
        <v>48846</v>
      </c>
      <c r="V57" s="244">
        <v>0.63</v>
      </c>
      <c r="W57" s="243">
        <v>28554</v>
      </c>
      <c r="X57" s="241" t="s">
        <v>549</v>
      </c>
      <c r="Y57" s="241" t="s">
        <v>490</v>
      </c>
      <c r="Z57" s="263"/>
      <c r="AA57" s="264"/>
      <c r="AB57" s="241">
        <v>640</v>
      </c>
      <c r="AC57" s="241">
        <v>710</v>
      </c>
      <c r="AD57" s="241">
        <v>630</v>
      </c>
      <c r="AE57" s="241">
        <v>690</v>
      </c>
      <c r="AF57" s="241">
        <v>29</v>
      </c>
      <c r="AG57" s="241">
        <v>31</v>
      </c>
      <c r="AH57" s="241">
        <v>28</v>
      </c>
      <c r="AI57" s="241" t="s">
        <v>539</v>
      </c>
      <c r="AJ57" s="241">
        <v>27</v>
      </c>
      <c r="AK57" s="241" t="s">
        <v>540</v>
      </c>
      <c r="AL57" s="242">
        <v>0.38</v>
      </c>
      <c r="AM57" s="277">
        <v>1258</v>
      </c>
      <c r="AN57" s="242">
        <v>0.157</v>
      </c>
      <c r="AO57" s="242">
        <v>0.193</v>
      </c>
      <c r="AP57" s="241" t="s">
        <v>471</v>
      </c>
      <c r="AQ57" s="241" t="s">
        <v>460</v>
      </c>
      <c r="AR57" s="241" t="s">
        <v>471</v>
      </c>
      <c r="AS57" s="247">
        <v>44515</v>
      </c>
      <c r="AT57" s="247">
        <v>44197</v>
      </c>
      <c r="AU57" s="344"/>
      <c r="AV57" s="344"/>
      <c r="AW57" s="247">
        <v>44197</v>
      </c>
      <c r="AX57" s="242">
        <v>0.66800000000000004</v>
      </c>
      <c r="AY57" s="241">
        <v>100</v>
      </c>
      <c r="AZ57" s="344"/>
      <c r="BA57" s="241">
        <v>7</v>
      </c>
      <c r="BB57" s="344"/>
      <c r="BC57" s="344"/>
      <c r="BD57" s="265"/>
      <c r="BE57" s="266" t="s">
        <v>126</v>
      </c>
      <c r="BF57" s="267" t="s">
        <v>126</v>
      </c>
      <c r="BG57" s="267" t="s">
        <v>126</v>
      </c>
      <c r="BH57" s="268" t="s">
        <v>126</v>
      </c>
      <c r="BI57" s="252"/>
      <c r="BJ57" s="344"/>
      <c r="BK57" s="344"/>
      <c r="BL57" s="255">
        <v>0.89</v>
      </c>
      <c r="BM57" s="255">
        <v>0.91</v>
      </c>
      <c r="BN57" s="255">
        <v>0.74</v>
      </c>
      <c r="BO57" s="256">
        <v>0.85</v>
      </c>
    </row>
    <row r="58" spans="1:67" ht="18.75" hidden="1" customHeight="1">
      <c r="A58" s="228" t="s">
        <v>765</v>
      </c>
      <c r="B58" s="229" t="s">
        <v>766</v>
      </c>
      <c r="C58" s="229" t="s">
        <v>543</v>
      </c>
      <c r="D58" s="230" t="s">
        <v>537</v>
      </c>
      <c r="E58" s="231" t="s">
        <v>448</v>
      </c>
      <c r="F58" s="285" t="s">
        <v>635</v>
      </c>
      <c r="G58" s="258"/>
      <c r="H58" s="259" t="s">
        <v>451</v>
      </c>
      <c r="I58" s="260" t="s">
        <v>451</v>
      </c>
      <c r="J58" s="260" t="s">
        <v>451</v>
      </c>
      <c r="K58" s="261" t="s">
        <v>451</v>
      </c>
      <c r="L58" s="237">
        <v>867</v>
      </c>
      <c r="M58" s="238">
        <v>0.92</v>
      </c>
      <c r="N58" s="229">
        <v>173</v>
      </c>
      <c r="O58" s="229">
        <v>18</v>
      </c>
      <c r="P58" s="239">
        <v>0.2</v>
      </c>
      <c r="Q58" s="229">
        <v>160</v>
      </c>
      <c r="R58" s="240">
        <v>71400</v>
      </c>
      <c r="S58" s="241" t="s">
        <v>452</v>
      </c>
      <c r="T58" s="242">
        <v>0.92500000000000004</v>
      </c>
      <c r="U58" s="243">
        <v>25778</v>
      </c>
      <c r="V58" s="244">
        <v>0.36</v>
      </c>
      <c r="W58" s="243">
        <v>45622</v>
      </c>
      <c r="X58" s="241" t="s">
        <v>549</v>
      </c>
      <c r="Y58" s="241" t="s">
        <v>767</v>
      </c>
      <c r="Z58" s="263"/>
      <c r="AA58" s="286" t="s">
        <v>456</v>
      </c>
      <c r="AB58" s="241">
        <v>650</v>
      </c>
      <c r="AC58" s="241">
        <v>740</v>
      </c>
      <c r="AD58" s="241">
        <v>660</v>
      </c>
      <c r="AE58" s="241">
        <v>790</v>
      </c>
      <c r="AF58" s="241">
        <v>28</v>
      </c>
      <c r="AG58" s="241">
        <v>34</v>
      </c>
      <c r="AH58" s="241">
        <v>29</v>
      </c>
      <c r="AI58" s="241" t="s">
        <v>675</v>
      </c>
      <c r="AJ58" s="241">
        <v>28</v>
      </c>
      <c r="AK58" s="241" t="s">
        <v>675</v>
      </c>
      <c r="AL58" s="242">
        <v>0.13100000000000001</v>
      </c>
      <c r="AM58" s="241">
        <v>403</v>
      </c>
      <c r="AN58" s="242">
        <v>0.17599999999999999</v>
      </c>
      <c r="AO58" s="242">
        <v>0.57699999999999996</v>
      </c>
      <c r="AP58" s="241" t="s">
        <v>491</v>
      </c>
      <c r="AQ58" s="241" t="s">
        <v>492</v>
      </c>
      <c r="AR58" s="241" t="s">
        <v>510</v>
      </c>
      <c r="AS58" s="247">
        <v>44531</v>
      </c>
      <c r="AT58" s="247">
        <v>44532</v>
      </c>
      <c r="AU58" s="344"/>
      <c r="AV58" s="344"/>
      <c r="AW58" s="247">
        <v>44197</v>
      </c>
      <c r="AX58" s="242">
        <v>0.23699999999999999</v>
      </c>
      <c r="AY58" s="241">
        <v>100</v>
      </c>
      <c r="AZ58" s="344"/>
      <c r="BA58" s="241" t="s">
        <v>177</v>
      </c>
      <c r="BB58" s="344"/>
      <c r="BC58" s="344"/>
      <c r="BD58" s="265"/>
      <c r="BE58" s="266" t="s">
        <v>126</v>
      </c>
      <c r="BF58" s="267" t="s">
        <v>126</v>
      </c>
      <c r="BG58" s="267" t="s">
        <v>126</v>
      </c>
      <c r="BH58" s="268" t="s">
        <v>126</v>
      </c>
      <c r="BI58" s="252"/>
      <c r="BJ58" s="253" t="s">
        <v>166</v>
      </c>
      <c r="BK58" s="254" t="s">
        <v>462</v>
      </c>
      <c r="BL58" s="255">
        <v>1</v>
      </c>
      <c r="BM58" s="255">
        <v>0.95</v>
      </c>
      <c r="BN58" s="255">
        <v>0.88</v>
      </c>
      <c r="BO58" s="256">
        <v>0.83</v>
      </c>
    </row>
    <row r="59" spans="1:67" ht="18.75" hidden="1" customHeight="1">
      <c r="A59" s="228" t="s">
        <v>768</v>
      </c>
      <c r="B59" s="229" t="s">
        <v>769</v>
      </c>
      <c r="C59" s="229" t="s">
        <v>770</v>
      </c>
      <c r="D59" s="230" t="s">
        <v>537</v>
      </c>
      <c r="E59" s="231" t="s">
        <v>448</v>
      </c>
      <c r="F59" s="271" t="s">
        <v>477</v>
      </c>
      <c r="G59" s="258"/>
      <c r="H59" s="259">
        <v>16</v>
      </c>
      <c r="I59" s="260" t="s">
        <v>451</v>
      </c>
      <c r="J59" s="260">
        <v>9</v>
      </c>
      <c r="K59" s="261">
        <v>10</v>
      </c>
      <c r="L59" s="262">
        <v>14907</v>
      </c>
      <c r="M59" s="238">
        <v>0.65</v>
      </c>
      <c r="N59" s="229">
        <v>1602</v>
      </c>
      <c r="O59" s="229">
        <v>83</v>
      </c>
      <c r="P59" s="239">
        <v>0.107</v>
      </c>
      <c r="Q59" s="229">
        <v>189</v>
      </c>
      <c r="R59" s="240">
        <v>77200</v>
      </c>
      <c r="S59" s="241" t="s">
        <v>488</v>
      </c>
      <c r="T59" s="242">
        <v>0.11799999999999999</v>
      </c>
      <c r="U59" s="243">
        <v>59690</v>
      </c>
      <c r="V59" s="244">
        <v>0.77</v>
      </c>
      <c r="W59" s="243">
        <v>17510</v>
      </c>
      <c r="X59" s="241" t="s">
        <v>771</v>
      </c>
      <c r="Y59" s="241" t="s">
        <v>490</v>
      </c>
      <c r="Z59" s="263"/>
      <c r="AA59" s="264"/>
      <c r="AB59" s="241">
        <v>690</v>
      </c>
      <c r="AC59" s="241">
        <v>760</v>
      </c>
      <c r="AD59" s="241">
        <v>700</v>
      </c>
      <c r="AE59" s="241">
        <v>790</v>
      </c>
      <c r="AF59" s="241">
        <v>31</v>
      </c>
      <c r="AG59" s="241">
        <v>34</v>
      </c>
      <c r="AH59" s="241">
        <v>32</v>
      </c>
      <c r="AI59" s="241" t="s">
        <v>675</v>
      </c>
      <c r="AJ59" s="241">
        <v>30</v>
      </c>
      <c r="AK59" s="241" t="s">
        <v>675</v>
      </c>
      <c r="AL59" s="242">
        <v>0.10299999999999999</v>
      </c>
      <c r="AM59" s="344"/>
      <c r="AN59" s="344"/>
      <c r="AO59" s="344"/>
      <c r="AP59" s="241" t="s">
        <v>491</v>
      </c>
      <c r="AQ59" s="241" t="s">
        <v>460</v>
      </c>
      <c r="AR59" s="241" t="s">
        <v>510</v>
      </c>
      <c r="AS59" s="247">
        <v>44501</v>
      </c>
      <c r="AT59" s="344"/>
      <c r="AU59" s="344"/>
      <c r="AV59" s="344"/>
      <c r="AW59" s="247">
        <v>44198</v>
      </c>
      <c r="AX59" s="242">
        <v>0.25800000000000001</v>
      </c>
      <c r="AY59" s="241">
        <v>100</v>
      </c>
      <c r="AZ59" s="344"/>
      <c r="BA59" s="241">
        <v>7</v>
      </c>
      <c r="BB59" s="344"/>
      <c r="BC59" s="344"/>
      <c r="BD59" s="265"/>
      <c r="BE59" s="266" t="s">
        <v>126</v>
      </c>
      <c r="BF59" s="278" t="s">
        <v>166</v>
      </c>
      <c r="BG59" s="267" t="s">
        <v>126</v>
      </c>
      <c r="BH59" s="280" t="s">
        <v>166</v>
      </c>
      <c r="BI59" s="252"/>
      <c r="BJ59" s="344"/>
      <c r="BK59" s="344"/>
      <c r="BL59" s="255">
        <v>0.95</v>
      </c>
      <c r="BM59" s="255">
        <v>0.97</v>
      </c>
      <c r="BN59" s="255">
        <v>0.93</v>
      </c>
      <c r="BO59" s="256">
        <v>0.93</v>
      </c>
    </row>
    <row r="60" spans="1:67" ht="18.75" hidden="1" customHeight="1">
      <c r="A60" s="228" t="s">
        <v>772</v>
      </c>
      <c r="B60" s="229" t="s">
        <v>773</v>
      </c>
      <c r="C60" s="229" t="s">
        <v>774</v>
      </c>
      <c r="D60" s="230" t="s">
        <v>775</v>
      </c>
      <c r="E60" s="231" t="s">
        <v>448</v>
      </c>
      <c r="F60" s="271" t="s">
        <v>477</v>
      </c>
      <c r="G60" s="233" t="s">
        <v>587</v>
      </c>
      <c r="H60" s="259" t="s">
        <v>451</v>
      </c>
      <c r="I60" s="260" t="s">
        <v>451</v>
      </c>
      <c r="J60" s="283"/>
      <c r="K60" s="261">
        <v>87</v>
      </c>
      <c r="L60" s="262">
        <v>4255</v>
      </c>
      <c r="M60" s="238">
        <v>0.49</v>
      </c>
      <c r="N60" s="229">
        <v>118</v>
      </c>
      <c r="O60" s="229">
        <v>27</v>
      </c>
      <c r="P60" s="239">
        <v>2.8000000000000001E-2</v>
      </c>
      <c r="Q60" s="229">
        <v>70</v>
      </c>
      <c r="R60" s="240">
        <v>59500</v>
      </c>
      <c r="S60" s="241" t="s">
        <v>452</v>
      </c>
      <c r="T60" s="242">
        <v>0.59299999999999997</v>
      </c>
      <c r="U60" s="243">
        <v>21055</v>
      </c>
      <c r="V60" s="244">
        <v>0.35</v>
      </c>
      <c r="W60" s="243">
        <v>38445</v>
      </c>
      <c r="X60" s="241" t="s">
        <v>776</v>
      </c>
      <c r="Y60" s="241" t="s">
        <v>490</v>
      </c>
      <c r="Z60" s="263"/>
      <c r="AA60" s="286" t="s">
        <v>456</v>
      </c>
      <c r="AB60" s="241">
        <v>520</v>
      </c>
      <c r="AC60" s="241">
        <v>640</v>
      </c>
      <c r="AD60" s="241">
        <v>550</v>
      </c>
      <c r="AE60" s="241">
        <v>650</v>
      </c>
      <c r="AF60" s="241">
        <v>25</v>
      </c>
      <c r="AG60" s="241">
        <v>30</v>
      </c>
      <c r="AH60" s="241">
        <v>24</v>
      </c>
      <c r="AI60" s="241">
        <v>31</v>
      </c>
      <c r="AJ60" s="241">
        <v>24</v>
      </c>
      <c r="AK60" s="241">
        <v>28</v>
      </c>
      <c r="AL60" s="242">
        <v>0.72</v>
      </c>
      <c r="AM60" s="241">
        <v>296</v>
      </c>
      <c r="AN60" s="242">
        <v>0.53</v>
      </c>
      <c r="AO60" s="242">
        <v>0.115</v>
      </c>
      <c r="AP60" s="241" t="s">
        <v>491</v>
      </c>
      <c r="AQ60" s="241" t="s">
        <v>460</v>
      </c>
      <c r="AR60" s="241" t="s">
        <v>471</v>
      </c>
      <c r="AS60" s="344"/>
      <c r="AT60" s="344"/>
      <c r="AU60" s="247">
        <v>44501</v>
      </c>
      <c r="AV60" s="247">
        <v>44531</v>
      </c>
      <c r="AW60" s="247">
        <v>44242</v>
      </c>
      <c r="AX60" s="344"/>
      <c r="AY60" s="241">
        <v>88</v>
      </c>
      <c r="AZ60" s="241" t="s">
        <v>777</v>
      </c>
      <c r="BA60" s="241">
        <v>6.5</v>
      </c>
      <c r="BB60" s="344"/>
      <c r="BC60" s="344"/>
      <c r="BD60" s="265"/>
      <c r="BE60" s="266" t="s">
        <v>126</v>
      </c>
      <c r="BF60" s="267" t="s">
        <v>126</v>
      </c>
      <c r="BG60" s="267" t="s">
        <v>126</v>
      </c>
      <c r="BH60" s="268" t="s">
        <v>126</v>
      </c>
      <c r="BI60" s="269" t="s">
        <v>166</v>
      </c>
      <c r="BJ60" s="253" t="s">
        <v>166</v>
      </c>
      <c r="BK60" s="243">
        <v>2800</v>
      </c>
      <c r="BL60" s="255">
        <v>0.76</v>
      </c>
      <c r="BM60" s="255">
        <v>0.89</v>
      </c>
      <c r="BN60" s="255">
        <v>0.56999999999999995</v>
      </c>
      <c r="BO60" s="256">
        <v>0.81</v>
      </c>
    </row>
    <row r="61" spans="1:67" ht="18.75" hidden="1" customHeight="1">
      <c r="A61" s="228" t="s">
        <v>778</v>
      </c>
      <c r="B61" s="229" t="s">
        <v>779</v>
      </c>
      <c r="C61" s="229" t="s">
        <v>543</v>
      </c>
      <c r="D61" s="230" t="s">
        <v>537</v>
      </c>
      <c r="E61" s="281" t="s">
        <v>507</v>
      </c>
      <c r="F61" s="257" t="s">
        <v>467</v>
      </c>
      <c r="G61" s="258"/>
      <c r="H61" s="259" t="s">
        <v>451</v>
      </c>
      <c r="I61" s="260" t="s">
        <v>451</v>
      </c>
      <c r="J61" s="260" t="s">
        <v>451</v>
      </c>
      <c r="K61" s="261">
        <v>62</v>
      </c>
      <c r="L61" s="262">
        <v>15253</v>
      </c>
      <c r="M61" s="238">
        <v>0.83</v>
      </c>
      <c r="N61" s="229">
        <v>1703</v>
      </c>
      <c r="O61" s="272"/>
      <c r="P61" s="239">
        <v>0.112</v>
      </c>
      <c r="Q61" s="272"/>
      <c r="R61" s="240">
        <v>42400</v>
      </c>
      <c r="S61" s="241" t="s">
        <v>452</v>
      </c>
      <c r="T61" s="344"/>
      <c r="U61" s="241" t="s">
        <v>650</v>
      </c>
      <c r="V61" s="344"/>
      <c r="W61" s="243">
        <v>37400</v>
      </c>
      <c r="X61" s="344"/>
      <c r="Y61" s="241" t="s">
        <v>490</v>
      </c>
      <c r="Z61" s="263"/>
      <c r="AA61" s="286" t="s">
        <v>456</v>
      </c>
      <c r="AB61" s="241">
        <v>580</v>
      </c>
      <c r="AC61" s="241">
        <v>660</v>
      </c>
      <c r="AD61" s="241">
        <v>610</v>
      </c>
      <c r="AE61" s="241">
        <v>690</v>
      </c>
      <c r="AF61" s="344"/>
      <c r="AG61" s="344"/>
      <c r="AH61" s="241">
        <v>23</v>
      </c>
      <c r="AI61" s="241" t="s">
        <v>523</v>
      </c>
      <c r="AJ61" s="241">
        <v>26</v>
      </c>
      <c r="AK61" s="241" t="s">
        <v>540</v>
      </c>
      <c r="AL61" s="242">
        <v>0.29199999999999998</v>
      </c>
      <c r="AM61" s="344"/>
      <c r="AN61" s="344"/>
      <c r="AO61" s="344"/>
      <c r="AP61" s="241" t="s">
        <v>491</v>
      </c>
      <c r="AQ61" s="241" t="s">
        <v>460</v>
      </c>
      <c r="AR61" s="241" t="s">
        <v>471</v>
      </c>
      <c r="AS61" s="247">
        <v>44543</v>
      </c>
      <c r="AT61" s="344"/>
      <c r="AU61" s="344"/>
      <c r="AV61" s="247">
        <v>44531</v>
      </c>
      <c r="AW61" s="247">
        <v>44228</v>
      </c>
      <c r="AX61" s="344"/>
      <c r="AY61" s="241">
        <v>80</v>
      </c>
      <c r="AZ61" s="344"/>
      <c r="BA61" s="344"/>
      <c r="BB61" s="344"/>
      <c r="BC61" s="241" t="s">
        <v>780</v>
      </c>
      <c r="BD61" s="265"/>
      <c r="BE61" s="279" t="s">
        <v>166</v>
      </c>
      <c r="BF61" s="267" t="s">
        <v>126</v>
      </c>
      <c r="BG61" s="267" t="s">
        <v>126</v>
      </c>
      <c r="BH61" s="268" t="s">
        <v>126</v>
      </c>
      <c r="BI61" s="252"/>
      <c r="BJ61" s="253" t="s">
        <v>166</v>
      </c>
      <c r="BK61" s="254" t="s">
        <v>462</v>
      </c>
      <c r="BL61" s="255">
        <v>0.9</v>
      </c>
      <c r="BM61" s="255">
        <v>0.9</v>
      </c>
      <c r="BN61" s="255">
        <v>0.6</v>
      </c>
      <c r="BO61" s="256">
        <v>0.7</v>
      </c>
    </row>
    <row r="62" spans="1:67" ht="18.75" hidden="1" customHeight="1">
      <c r="A62" s="228" t="s">
        <v>781</v>
      </c>
      <c r="B62" s="229" t="s">
        <v>782</v>
      </c>
      <c r="C62" s="229" t="s">
        <v>783</v>
      </c>
      <c r="D62" s="230" t="s">
        <v>537</v>
      </c>
      <c r="E62" s="281" t="s">
        <v>507</v>
      </c>
      <c r="F62" s="257" t="s">
        <v>467</v>
      </c>
      <c r="G62" s="258"/>
      <c r="H62" s="259" t="s">
        <v>451</v>
      </c>
      <c r="I62" s="260" t="s">
        <v>451</v>
      </c>
      <c r="J62" s="260" t="s">
        <v>451</v>
      </c>
      <c r="K62" s="261" t="s">
        <v>451</v>
      </c>
      <c r="L62" s="262">
        <v>14689</v>
      </c>
      <c r="M62" s="238">
        <v>0.83</v>
      </c>
      <c r="N62" s="229">
        <v>500</v>
      </c>
      <c r="O62" s="272"/>
      <c r="P62" s="239">
        <v>3.4000000000000002E-2</v>
      </c>
      <c r="Q62" s="272"/>
      <c r="R62" s="240">
        <v>40000</v>
      </c>
      <c r="S62" s="241" t="s">
        <v>452</v>
      </c>
      <c r="T62" s="344"/>
      <c r="U62" s="241" t="s">
        <v>650</v>
      </c>
      <c r="V62" s="344"/>
      <c r="W62" s="243">
        <v>35000</v>
      </c>
      <c r="X62" s="344"/>
      <c r="Y62" s="241" t="s">
        <v>490</v>
      </c>
      <c r="Z62" s="263"/>
      <c r="AA62" s="286" t="s">
        <v>456</v>
      </c>
      <c r="AB62" s="241">
        <v>510</v>
      </c>
      <c r="AC62" s="241">
        <v>590</v>
      </c>
      <c r="AD62" s="241">
        <v>520</v>
      </c>
      <c r="AE62" s="241">
        <v>600</v>
      </c>
      <c r="AF62" s="344"/>
      <c r="AG62" s="344"/>
      <c r="AH62" s="241">
        <v>19</v>
      </c>
      <c r="AI62" s="241" t="s">
        <v>784</v>
      </c>
      <c r="AJ62" s="241">
        <v>20</v>
      </c>
      <c r="AK62" s="241" t="s">
        <v>785</v>
      </c>
      <c r="AL62" s="242">
        <v>0.40400000000000003</v>
      </c>
      <c r="AM62" s="344"/>
      <c r="AN62" s="344"/>
      <c r="AO62" s="344"/>
      <c r="AP62" s="241" t="s">
        <v>491</v>
      </c>
      <c r="AQ62" s="241" t="s">
        <v>460</v>
      </c>
      <c r="AR62" s="241" t="s">
        <v>471</v>
      </c>
      <c r="AS62" s="344"/>
      <c r="AT62" s="344"/>
      <c r="AU62" s="344"/>
      <c r="AV62" s="247">
        <v>44228</v>
      </c>
      <c r="AW62" s="247">
        <v>44228</v>
      </c>
      <c r="AX62" s="344"/>
      <c r="AY62" s="241">
        <v>61</v>
      </c>
      <c r="AZ62" s="344"/>
      <c r="BA62" s="344"/>
      <c r="BB62" s="344"/>
      <c r="BC62" s="344"/>
      <c r="BD62" s="265"/>
      <c r="BE62" s="266" t="s">
        <v>126</v>
      </c>
      <c r="BF62" s="267" t="s">
        <v>126</v>
      </c>
      <c r="BG62" s="267" t="s">
        <v>126</v>
      </c>
      <c r="BH62" s="268" t="s">
        <v>126</v>
      </c>
      <c r="BI62" s="252"/>
      <c r="BJ62" s="253" t="s">
        <v>166</v>
      </c>
      <c r="BK62" s="254" t="s">
        <v>462</v>
      </c>
      <c r="BL62" s="270"/>
      <c r="BM62" s="255">
        <v>0.82</v>
      </c>
      <c r="BN62" s="270"/>
      <c r="BO62" s="256">
        <v>0.51</v>
      </c>
    </row>
    <row r="63" spans="1:67" ht="18.75" hidden="1" customHeight="1">
      <c r="A63" s="228" t="s">
        <v>786</v>
      </c>
      <c r="B63" s="229" t="s">
        <v>787</v>
      </c>
      <c r="C63" s="229" t="s">
        <v>543</v>
      </c>
      <c r="D63" s="230" t="s">
        <v>537</v>
      </c>
      <c r="E63" s="281" t="s">
        <v>507</v>
      </c>
      <c r="F63" s="257" t="s">
        <v>467</v>
      </c>
      <c r="G63" s="258"/>
      <c r="H63" s="259" t="s">
        <v>451</v>
      </c>
      <c r="I63" s="260" t="s">
        <v>451</v>
      </c>
      <c r="J63" s="260">
        <v>104</v>
      </c>
      <c r="K63" s="261" t="s">
        <v>451</v>
      </c>
      <c r="L63" s="262">
        <v>13610</v>
      </c>
      <c r="M63" s="238">
        <v>0.84</v>
      </c>
      <c r="N63" s="229">
        <v>827</v>
      </c>
      <c r="O63" s="229">
        <v>31</v>
      </c>
      <c r="P63" s="239">
        <v>6.0999999999999999E-2</v>
      </c>
      <c r="Q63" s="272"/>
      <c r="R63" s="240">
        <v>39900</v>
      </c>
      <c r="S63" s="241" t="s">
        <v>452</v>
      </c>
      <c r="T63" s="344"/>
      <c r="U63" s="241" t="s">
        <v>650</v>
      </c>
      <c r="V63" s="344"/>
      <c r="W63" s="344"/>
      <c r="X63" s="344"/>
      <c r="Y63" s="241" t="s">
        <v>490</v>
      </c>
      <c r="Z63" s="263"/>
      <c r="AA63" s="286" t="s">
        <v>456</v>
      </c>
      <c r="AB63" s="241">
        <v>480</v>
      </c>
      <c r="AC63" s="241">
        <v>570</v>
      </c>
      <c r="AD63" s="241">
        <v>500</v>
      </c>
      <c r="AE63" s="241">
        <v>620</v>
      </c>
      <c r="AF63" s="344"/>
      <c r="AG63" s="344"/>
      <c r="AH63" s="241">
        <v>17</v>
      </c>
      <c r="AI63" s="241" t="s">
        <v>658</v>
      </c>
      <c r="AJ63" s="241">
        <v>18</v>
      </c>
      <c r="AK63" s="241" t="s">
        <v>458</v>
      </c>
      <c r="AL63" s="242">
        <v>0.40799999999999997</v>
      </c>
      <c r="AM63" s="241">
        <v>512</v>
      </c>
      <c r="AN63" s="242">
        <v>0.307</v>
      </c>
      <c r="AO63" s="242">
        <v>0.80900000000000005</v>
      </c>
      <c r="AP63" s="241" t="s">
        <v>491</v>
      </c>
      <c r="AQ63" s="241" t="s">
        <v>460</v>
      </c>
      <c r="AR63" s="241" t="s">
        <v>471</v>
      </c>
      <c r="AS63" s="344"/>
      <c r="AT63" s="344"/>
      <c r="AU63" s="344"/>
      <c r="AV63" s="344"/>
      <c r="AW63" s="247">
        <v>44211</v>
      </c>
      <c r="AX63" s="344"/>
      <c r="AY63" s="241">
        <v>61</v>
      </c>
      <c r="AZ63" s="344"/>
      <c r="BA63" s="344"/>
      <c r="BB63" s="344"/>
      <c r="BC63" s="344"/>
      <c r="BD63" s="265"/>
      <c r="BE63" s="279" t="s">
        <v>166</v>
      </c>
      <c r="BF63" s="278" t="s">
        <v>166</v>
      </c>
      <c r="BG63" s="278" t="s">
        <v>166</v>
      </c>
      <c r="BH63" s="280" t="s">
        <v>166</v>
      </c>
      <c r="BI63" s="252"/>
      <c r="BJ63" s="253" t="s">
        <v>166</v>
      </c>
      <c r="BK63" s="243">
        <v>2200</v>
      </c>
      <c r="BL63" s="270"/>
      <c r="BM63" s="255">
        <v>0.92</v>
      </c>
      <c r="BN63" s="270"/>
      <c r="BO63" s="256">
        <v>0.5</v>
      </c>
    </row>
    <row r="64" spans="1:67" ht="18.75" hidden="1" customHeight="1">
      <c r="A64" s="228" t="s">
        <v>788</v>
      </c>
      <c r="B64" s="229" t="s">
        <v>789</v>
      </c>
      <c r="C64" s="229" t="s">
        <v>790</v>
      </c>
      <c r="D64" s="230" t="s">
        <v>537</v>
      </c>
      <c r="E64" s="281" t="s">
        <v>507</v>
      </c>
      <c r="F64" s="257" t="s">
        <v>467</v>
      </c>
      <c r="G64" s="258"/>
      <c r="H64" s="259" t="s">
        <v>451</v>
      </c>
      <c r="I64" s="260" t="s">
        <v>451</v>
      </c>
      <c r="J64" s="260" t="s">
        <v>451</v>
      </c>
      <c r="K64" s="261" t="s">
        <v>451</v>
      </c>
      <c r="L64" s="262">
        <v>11978</v>
      </c>
      <c r="M64" s="238">
        <v>0.87</v>
      </c>
      <c r="N64" s="229">
        <v>421</v>
      </c>
      <c r="O64" s="229">
        <v>39</v>
      </c>
      <c r="P64" s="239">
        <v>3.5000000000000003E-2</v>
      </c>
      <c r="Q64" s="229">
        <v>12</v>
      </c>
      <c r="R64" s="240">
        <v>37700</v>
      </c>
      <c r="S64" s="241" t="s">
        <v>452</v>
      </c>
      <c r="T64" s="242">
        <v>2.9000000000000001E-2</v>
      </c>
      <c r="U64" s="241" t="s">
        <v>650</v>
      </c>
      <c r="V64" s="344"/>
      <c r="W64" s="243">
        <v>32700</v>
      </c>
      <c r="X64" s="344"/>
      <c r="Y64" s="241" t="s">
        <v>490</v>
      </c>
      <c r="Z64" s="263"/>
      <c r="AA64" s="286" t="s">
        <v>456</v>
      </c>
      <c r="AB64" s="241">
        <v>490</v>
      </c>
      <c r="AC64" s="241">
        <v>560</v>
      </c>
      <c r="AD64" s="241">
        <v>480</v>
      </c>
      <c r="AE64" s="241">
        <v>540</v>
      </c>
      <c r="AF64" s="344"/>
      <c r="AG64" s="344"/>
      <c r="AH64" s="241">
        <v>18</v>
      </c>
      <c r="AI64" s="241" t="s">
        <v>470</v>
      </c>
      <c r="AJ64" s="241">
        <v>17</v>
      </c>
      <c r="AK64" s="241" t="s">
        <v>470</v>
      </c>
      <c r="AL64" s="242">
        <v>0.35</v>
      </c>
      <c r="AM64" s="344"/>
      <c r="AN64" s="344"/>
      <c r="AO64" s="344"/>
      <c r="AP64" s="241" t="s">
        <v>491</v>
      </c>
      <c r="AQ64" s="241" t="s">
        <v>460</v>
      </c>
      <c r="AR64" s="241" t="s">
        <v>471</v>
      </c>
      <c r="AS64" s="344"/>
      <c r="AT64" s="344"/>
      <c r="AU64" s="344"/>
      <c r="AV64" s="247">
        <v>44228</v>
      </c>
      <c r="AW64" s="247">
        <v>44317</v>
      </c>
      <c r="AX64" s="344"/>
      <c r="AY64" s="241">
        <v>61</v>
      </c>
      <c r="AZ64" s="344"/>
      <c r="BA64" s="344"/>
      <c r="BB64" s="344"/>
      <c r="BC64" s="344"/>
      <c r="BD64" s="265"/>
      <c r="BE64" s="279" t="s">
        <v>166</v>
      </c>
      <c r="BF64" s="267" t="s">
        <v>126</v>
      </c>
      <c r="BG64" s="278" t="s">
        <v>166</v>
      </c>
      <c r="BH64" s="280" t="s">
        <v>166</v>
      </c>
      <c r="BI64" s="252"/>
      <c r="BJ64" s="344"/>
      <c r="BK64" s="344"/>
      <c r="BL64" s="255">
        <v>0.82</v>
      </c>
      <c r="BM64" s="255">
        <v>0.86</v>
      </c>
      <c r="BN64" s="255">
        <v>0.46</v>
      </c>
      <c r="BO64" s="256">
        <v>0.46</v>
      </c>
    </row>
    <row r="65" spans="1:67" ht="18.75" hidden="1" customHeight="1">
      <c r="A65" s="228" t="s">
        <v>791</v>
      </c>
      <c r="B65" s="229" t="s">
        <v>792</v>
      </c>
      <c r="C65" s="229" t="s">
        <v>793</v>
      </c>
      <c r="D65" s="230" t="s">
        <v>794</v>
      </c>
      <c r="E65" s="231" t="s">
        <v>448</v>
      </c>
      <c r="F65" s="271" t="s">
        <v>477</v>
      </c>
      <c r="G65" s="258"/>
      <c r="H65" s="259">
        <v>12</v>
      </c>
      <c r="I65" s="260" t="s">
        <v>451</v>
      </c>
      <c r="J65" s="260">
        <v>48</v>
      </c>
      <c r="K65" s="261" t="s">
        <v>451</v>
      </c>
      <c r="L65" s="262">
        <v>4410</v>
      </c>
      <c r="M65" s="238">
        <v>0.68</v>
      </c>
      <c r="N65" s="229">
        <v>405</v>
      </c>
      <c r="O65" s="229">
        <v>81</v>
      </c>
      <c r="P65" s="239">
        <v>9.1999999999999998E-2</v>
      </c>
      <c r="Q65" s="229">
        <v>257</v>
      </c>
      <c r="R65" s="240">
        <v>78500</v>
      </c>
      <c r="S65" s="241" t="s">
        <v>488</v>
      </c>
      <c r="T65" s="242">
        <v>0.63500000000000001</v>
      </c>
      <c r="U65" s="243">
        <v>59797</v>
      </c>
      <c r="V65" s="244">
        <v>0.76</v>
      </c>
      <c r="W65" s="243">
        <v>18703</v>
      </c>
      <c r="X65" s="241" t="s">
        <v>795</v>
      </c>
      <c r="Y65" s="241" t="s">
        <v>490</v>
      </c>
      <c r="Z65" s="263"/>
      <c r="AA65" s="264"/>
      <c r="AB65" s="241">
        <v>710</v>
      </c>
      <c r="AC65" s="241">
        <v>770</v>
      </c>
      <c r="AD65" s="241">
        <v>720</v>
      </c>
      <c r="AE65" s="241">
        <v>790</v>
      </c>
      <c r="AF65" s="241">
        <v>30</v>
      </c>
      <c r="AG65" s="241">
        <v>34</v>
      </c>
      <c r="AH65" s="241">
        <v>32</v>
      </c>
      <c r="AI65" s="241">
        <v>35</v>
      </c>
      <c r="AJ65" s="241">
        <v>29</v>
      </c>
      <c r="AK65" s="241">
        <v>35</v>
      </c>
      <c r="AL65" s="242">
        <v>8.6999999999999994E-2</v>
      </c>
      <c r="AM65" s="344"/>
      <c r="AN65" s="344"/>
      <c r="AO65" s="344"/>
      <c r="AP65" s="241" t="s">
        <v>491</v>
      </c>
      <c r="AQ65" s="241" t="s">
        <v>460</v>
      </c>
      <c r="AR65" s="241" t="s">
        <v>492</v>
      </c>
      <c r="AS65" s="247">
        <v>44501</v>
      </c>
      <c r="AT65" s="344"/>
      <c r="AU65" s="344"/>
      <c r="AV65" s="344"/>
      <c r="AW65" s="247">
        <v>44197</v>
      </c>
      <c r="AX65" s="242">
        <v>0.28299999999999997</v>
      </c>
      <c r="AY65" s="344"/>
      <c r="AZ65" s="344"/>
      <c r="BA65" s="344"/>
      <c r="BB65" s="344"/>
      <c r="BC65" s="344"/>
      <c r="BD65" s="265"/>
      <c r="BE65" s="266" t="s">
        <v>126</v>
      </c>
      <c r="BF65" s="267" t="s">
        <v>126</v>
      </c>
      <c r="BG65" s="267" t="s">
        <v>126</v>
      </c>
      <c r="BH65" s="268" t="s">
        <v>126</v>
      </c>
      <c r="BI65" s="252"/>
      <c r="BJ65" s="253" t="s">
        <v>166</v>
      </c>
      <c r="BK65" s="254" t="s">
        <v>462</v>
      </c>
      <c r="BL65" s="255">
        <v>0.93</v>
      </c>
      <c r="BM65" s="255">
        <v>0.97</v>
      </c>
      <c r="BN65" s="255">
        <v>0.98</v>
      </c>
      <c r="BO65" s="256">
        <v>0.96</v>
      </c>
    </row>
    <row r="66" spans="1:67" ht="18.75" hidden="1" customHeight="1">
      <c r="A66" s="228" t="s">
        <v>796</v>
      </c>
      <c r="B66" s="229" t="s">
        <v>797</v>
      </c>
      <c r="C66" s="229" t="s">
        <v>797</v>
      </c>
      <c r="D66" s="230" t="s">
        <v>715</v>
      </c>
      <c r="E66" s="231" t="s">
        <v>448</v>
      </c>
      <c r="F66" s="276" t="s">
        <v>487</v>
      </c>
      <c r="G66" s="233" t="s">
        <v>450</v>
      </c>
      <c r="H66" s="259" t="s">
        <v>451</v>
      </c>
      <c r="I66" s="260">
        <v>10</v>
      </c>
      <c r="J66" s="260" t="s">
        <v>451</v>
      </c>
      <c r="K66" s="261" t="s">
        <v>451</v>
      </c>
      <c r="L66" s="262">
        <v>1810</v>
      </c>
      <c r="M66" s="238">
        <v>1</v>
      </c>
      <c r="N66" s="229">
        <v>125</v>
      </c>
      <c r="O66" s="229">
        <v>55</v>
      </c>
      <c r="P66" s="239">
        <v>6.9000000000000006E-2</v>
      </c>
      <c r="Q66" s="229">
        <v>60</v>
      </c>
      <c r="R66" s="240">
        <v>70000</v>
      </c>
      <c r="S66" s="241" t="s">
        <v>452</v>
      </c>
      <c r="T66" s="242">
        <v>0.48</v>
      </c>
      <c r="U66" s="243">
        <v>49057</v>
      </c>
      <c r="V66" s="244">
        <v>0.7</v>
      </c>
      <c r="W66" s="243">
        <v>20943</v>
      </c>
      <c r="X66" s="241" t="s">
        <v>798</v>
      </c>
      <c r="Y66" s="241" t="s">
        <v>490</v>
      </c>
      <c r="Z66" s="263"/>
      <c r="AA66" s="286" t="s">
        <v>456</v>
      </c>
      <c r="AB66" s="241">
        <v>660</v>
      </c>
      <c r="AC66" s="241">
        <v>740</v>
      </c>
      <c r="AD66" s="241">
        <v>650</v>
      </c>
      <c r="AE66" s="241">
        <v>730</v>
      </c>
      <c r="AF66" s="241">
        <v>30</v>
      </c>
      <c r="AG66" s="241">
        <v>33</v>
      </c>
      <c r="AH66" s="241">
        <v>29</v>
      </c>
      <c r="AI66" s="241" t="s">
        <v>675</v>
      </c>
      <c r="AJ66" s="241">
        <v>27</v>
      </c>
      <c r="AK66" s="241" t="s">
        <v>457</v>
      </c>
      <c r="AL66" s="242">
        <v>0.193</v>
      </c>
      <c r="AM66" s="241">
        <v>797</v>
      </c>
      <c r="AN66" s="242">
        <v>0.1</v>
      </c>
      <c r="AO66" s="242">
        <v>0.38800000000000001</v>
      </c>
      <c r="AP66" s="241" t="s">
        <v>491</v>
      </c>
      <c r="AQ66" s="241" t="s">
        <v>460</v>
      </c>
      <c r="AR66" s="241" t="s">
        <v>471</v>
      </c>
      <c r="AS66" s="247">
        <v>44515</v>
      </c>
      <c r="AT66" s="247">
        <v>44198</v>
      </c>
      <c r="AU66" s="344"/>
      <c r="AV66" s="344"/>
      <c r="AW66" s="247">
        <v>44198</v>
      </c>
      <c r="AX66" s="242">
        <v>0.43</v>
      </c>
      <c r="AY66" s="241">
        <v>100</v>
      </c>
      <c r="AZ66" s="344"/>
      <c r="BA66" s="241">
        <v>7</v>
      </c>
      <c r="BB66" s="344"/>
      <c r="BC66" s="241" t="s">
        <v>799</v>
      </c>
      <c r="BD66" s="265"/>
      <c r="BE66" s="266" t="s">
        <v>126</v>
      </c>
      <c r="BF66" s="267" t="s">
        <v>126</v>
      </c>
      <c r="BG66" s="267" t="s">
        <v>126</v>
      </c>
      <c r="BH66" s="268" t="s">
        <v>126</v>
      </c>
      <c r="BI66" s="269" t="s">
        <v>166</v>
      </c>
      <c r="BJ66" s="253" t="s">
        <v>166</v>
      </c>
      <c r="BK66" s="254" t="s">
        <v>462</v>
      </c>
      <c r="BL66" s="255">
        <v>0.97</v>
      </c>
      <c r="BM66" s="255">
        <v>0.94</v>
      </c>
      <c r="BN66" s="255">
        <v>0.97</v>
      </c>
      <c r="BO66" s="256">
        <v>0.93</v>
      </c>
    </row>
    <row r="67" spans="1:67" ht="18.75" hidden="1" customHeight="1">
      <c r="A67" s="228" t="s">
        <v>800</v>
      </c>
      <c r="B67" s="229" t="s">
        <v>801</v>
      </c>
      <c r="C67" s="229" t="s">
        <v>802</v>
      </c>
      <c r="D67" s="230" t="s">
        <v>683</v>
      </c>
      <c r="E67" s="231" t="s">
        <v>448</v>
      </c>
      <c r="F67" s="276" t="s">
        <v>487</v>
      </c>
      <c r="G67" s="258"/>
      <c r="H67" s="259" t="s">
        <v>451</v>
      </c>
      <c r="I67" s="260">
        <v>43</v>
      </c>
      <c r="J67" s="260" t="s">
        <v>451</v>
      </c>
      <c r="K67" s="261" t="s">
        <v>451</v>
      </c>
      <c r="L67" s="262">
        <v>2341</v>
      </c>
      <c r="M67" s="238">
        <v>1</v>
      </c>
      <c r="N67" s="229">
        <v>233</v>
      </c>
      <c r="O67" s="229">
        <v>40</v>
      </c>
      <c r="P67" s="239">
        <v>0.1</v>
      </c>
      <c r="Q67" s="229">
        <v>225</v>
      </c>
      <c r="R67" s="240">
        <v>72800</v>
      </c>
      <c r="S67" s="241" t="s">
        <v>452</v>
      </c>
      <c r="T67" s="242">
        <v>0.96599999999999997</v>
      </c>
      <c r="U67" s="243">
        <v>27639</v>
      </c>
      <c r="V67" s="244">
        <v>0.38</v>
      </c>
      <c r="W67" s="243">
        <v>45161</v>
      </c>
      <c r="X67" s="241" t="s">
        <v>803</v>
      </c>
      <c r="Y67" s="241" t="s">
        <v>804</v>
      </c>
      <c r="Z67" s="263"/>
      <c r="AA67" s="286" t="s">
        <v>456</v>
      </c>
      <c r="AB67" s="241">
        <v>600</v>
      </c>
      <c r="AC67" s="241">
        <v>690</v>
      </c>
      <c r="AD67" s="241">
        <v>600</v>
      </c>
      <c r="AE67" s="241">
        <v>690</v>
      </c>
      <c r="AF67" s="241">
        <v>28</v>
      </c>
      <c r="AG67" s="241">
        <v>31</v>
      </c>
      <c r="AH67" s="241">
        <v>28</v>
      </c>
      <c r="AI67" s="241">
        <v>34</v>
      </c>
      <c r="AJ67" s="241">
        <v>26</v>
      </c>
      <c r="AK67" s="241">
        <v>30</v>
      </c>
      <c r="AL67" s="242">
        <v>0.372</v>
      </c>
      <c r="AM67" s="277">
        <v>1497</v>
      </c>
      <c r="AN67" s="242">
        <v>0.22800000000000001</v>
      </c>
      <c r="AO67" s="242">
        <v>0.22</v>
      </c>
      <c r="AP67" s="241" t="s">
        <v>471</v>
      </c>
      <c r="AQ67" s="241" t="s">
        <v>460</v>
      </c>
      <c r="AR67" s="241" t="s">
        <v>472</v>
      </c>
      <c r="AS67" s="247">
        <v>44515</v>
      </c>
      <c r="AT67" s="247">
        <v>44211</v>
      </c>
      <c r="AU67" s="344"/>
      <c r="AV67" s="247">
        <v>44211</v>
      </c>
      <c r="AW67" s="247">
        <v>44211</v>
      </c>
      <c r="AX67" s="242">
        <v>0.65</v>
      </c>
      <c r="AY67" s="241">
        <v>80</v>
      </c>
      <c r="AZ67" s="344"/>
      <c r="BA67" s="241">
        <v>6.5</v>
      </c>
      <c r="BB67" s="344"/>
      <c r="BC67" s="241" t="s">
        <v>686</v>
      </c>
      <c r="BD67" s="248" t="s">
        <v>687</v>
      </c>
      <c r="BE67" s="266" t="s">
        <v>126</v>
      </c>
      <c r="BF67" s="267" t="s">
        <v>126</v>
      </c>
      <c r="BG67" s="267" t="s">
        <v>126</v>
      </c>
      <c r="BH67" s="268" t="s">
        <v>126</v>
      </c>
      <c r="BI67" s="252"/>
      <c r="BJ67" s="253" t="s">
        <v>166</v>
      </c>
      <c r="BK67" s="254" t="s">
        <v>462</v>
      </c>
      <c r="BL67" s="255">
        <v>0.91</v>
      </c>
      <c r="BM67" s="255">
        <v>0.91</v>
      </c>
      <c r="BN67" s="255">
        <v>0.83</v>
      </c>
      <c r="BO67" s="256">
        <v>0.84</v>
      </c>
    </row>
    <row r="68" spans="1:67" ht="18.75" hidden="1" customHeight="1">
      <c r="A68" s="228" t="s">
        <v>805</v>
      </c>
      <c r="B68" s="229" t="s">
        <v>806</v>
      </c>
      <c r="C68" s="229" t="s">
        <v>807</v>
      </c>
      <c r="D68" s="230" t="s">
        <v>808</v>
      </c>
      <c r="E68" s="231" t="s">
        <v>448</v>
      </c>
      <c r="F68" s="271" t="s">
        <v>477</v>
      </c>
      <c r="G68" s="233" t="s">
        <v>726</v>
      </c>
      <c r="H68" s="259">
        <v>119</v>
      </c>
      <c r="I68" s="260" t="s">
        <v>451</v>
      </c>
      <c r="J68" s="260" t="s">
        <v>451</v>
      </c>
      <c r="K68" s="261">
        <v>87</v>
      </c>
      <c r="L68" s="262">
        <v>14816</v>
      </c>
      <c r="M68" s="238">
        <v>0.65</v>
      </c>
      <c r="N68" s="229">
        <v>494</v>
      </c>
      <c r="O68" s="229">
        <v>72</v>
      </c>
      <c r="P68" s="239">
        <v>3.3000000000000002E-2</v>
      </c>
      <c r="Q68" s="272"/>
      <c r="R68" s="240">
        <v>62800</v>
      </c>
      <c r="S68" s="241" t="s">
        <v>497</v>
      </c>
      <c r="T68" s="344"/>
      <c r="U68" s="241" t="s">
        <v>650</v>
      </c>
      <c r="V68" s="344"/>
      <c r="W68" s="344"/>
      <c r="X68" s="344"/>
      <c r="Y68" s="241" t="s">
        <v>462</v>
      </c>
      <c r="Z68" s="263"/>
      <c r="AA68" s="246" t="s">
        <v>456</v>
      </c>
      <c r="AB68" s="241">
        <v>550</v>
      </c>
      <c r="AC68" s="241">
        <v>670</v>
      </c>
      <c r="AD68" s="241">
        <v>530</v>
      </c>
      <c r="AE68" s="241">
        <v>640</v>
      </c>
      <c r="AF68" s="241">
        <v>22</v>
      </c>
      <c r="AG68" s="241">
        <v>28</v>
      </c>
      <c r="AH68" s="241">
        <v>22</v>
      </c>
      <c r="AI68" s="241">
        <v>29</v>
      </c>
      <c r="AJ68" s="241">
        <v>21</v>
      </c>
      <c r="AK68" s="241">
        <v>27</v>
      </c>
      <c r="AL68" s="242">
        <v>0.71699999999999997</v>
      </c>
      <c r="AM68" s="277">
        <v>1551</v>
      </c>
      <c r="AN68" s="242">
        <v>0.58499999999999996</v>
      </c>
      <c r="AO68" s="242">
        <v>6.5000000000000002E-2</v>
      </c>
      <c r="AP68" s="241" t="s">
        <v>492</v>
      </c>
      <c r="AQ68" s="241" t="s">
        <v>460</v>
      </c>
      <c r="AR68" s="241" t="s">
        <v>472</v>
      </c>
      <c r="AS68" s="344"/>
      <c r="AT68" s="344"/>
      <c r="AU68" s="247">
        <v>44515</v>
      </c>
      <c r="AV68" s="247">
        <v>44515</v>
      </c>
      <c r="AW68" s="247">
        <v>44228</v>
      </c>
      <c r="AX68" s="344"/>
      <c r="AY68" s="241">
        <v>80</v>
      </c>
      <c r="AZ68" s="241" t="s">
        <v>502</v>
      </c>
      <c r="BA68" s="241">
        <v>6.5</v>
      </c>
      <c r="BB68" s="241" t="s">
        <v>166</v>
      </c>
      <c r="BC68" s="344"/>
      <c r="BD68" s="265"/>
      <c r="BE68" s="266" t="s">
        <v>126</v>
      </c>
      <c r="BF68" s="267" t="s">
        <v>126</v>
      </c>
      <c r="BG68" s="267" t="s">
        <v>126</v>
      </c>
      <c r="BH68" s="268" t="s">
        <v>126</v>
      </c>
      <c r="BI68" s="252"/>
      <c r="BJ68" s="344"/>
      <c r="BK68" s="344"/>
      <c r="BL68" s="255">
        <v>0.83</v>
      </c>
      <c r="BM68" s="255">
        <v>0.84</v>
      </c>
      <c r="BN68" s="255">
        <v>0.76</v>
      </c>
      <c r="BO68" s="256">
        <v>0.71</v>
      </c>
    </row>
    <row r="69" spans="1:67" ht="18.75" hidden="1" customHeight="1">
      <c r="A69" s="228" t="s">
        <v>809</v>
      </c>
      <c r="B69" s="229" t="s">
        <v>810</v>
      </c>
      <c r="C69" s="229" t="s">
        <v>811</v>
      </c>
      <c r="D69" s="230" t="s">
        <v>812</v>
      </c>
      <c r="E69" s="231" t="s">
        <v>448</v>
      </c>
      <c r="F69" s="276" t="s">
        <v>487</v>
      </c>
      <c r="G69" s="233" t="s">
        <v>478</v>
      </c>
      <c r="H69" s="259" t="s">
        <v>451</v>
      </c>
      <c r="I69" s="260">
        <v>56</v>
      </c>
      <c r="J69" s="260" t="s">
        <v>451</v>
      </c>
      <c r="K69" s="261" t="s">
        <v>451</v>
      </c>
      <c r="L69" s="262">
        <v>2158</v>
      </c>
      <c r="M69" s="238">
        <v>1</v>
      </c>
      <c r="N69" s="229">
        <v>205</v>
      </c>
      <c r="O69" s="229">
        <v>40</v>
      </c>
      <c r="P69" s="239">
        <v>9.5000000000000001E-2</v>
      </c>
      <c r="Q69" s="272"/>
      <c r="R69" s="240">
        <v>70400</v>
      </c>
      <c r="S69" s="241" t="s">
        <v>497</v>
      </c>
      <c r="T69" s="344"/>
      <c r="U69" s="241" t="s">
        <v>650</v>
      </c>
      <c r="V69" s="344"/>
      <c r="W69" s="344"/>
      <c r="X69" s="344"/>
      <c r="Y69" s="241" t="s">
        <v>462</v>
      </c>
      <c r="Z69" s="263"/>
      <c r="AA69" s="282" t="s">
        <v>456</v>
      </c>
      <c r="AB69" s="241">
        <v>560</v>
      </c>
      <c r="AC69" s="241">
        <v>650</v>
      </c>
      <c r="AD69" s="241">
        <v>550</v>
      </c>
      <c r="AE69" s="241">
        <v>680</v>
      </c>
      <c r="AF69" s="241">
        <v>24</v>
      </c>
      <c r="AG69" s="241">
        <v>29</v>
      </c>
      <c r="AH69" s="241">
        <v>23</v>
      </c>
      <c r="AI69" s="241">
        <v>30</v>
      </c>
      <c r="AJ69" s="241">
        <v>23</v>
      </c>
      <c r="AK69" s="241">
        <v>28</v>
      </c>
      <c r="AL69" s="242">
        <v>0.67300000000000004</v>
      </c>
      <c r="AM69" s="277">
        <v>1039</v>
      </c>
      <c r="AN69" s="242">
        <v>0.35099999999999998</v>
      </c>
      <c r="AO69" s="242">
        <v>0.20799999999999999</v>
      </c>
      <c r="AP69" s="241" t="s">
        <v>491</v>
      </c>
      <c r="AQ69" s="241" t="s">
        <v>460</v>
      </c>
      <c r="AR69" s="241" t="s">
        <v>472</v>
      </c>
      <c r="AS69" s="247">
        <v>44501</v>
      </c>
      <c r="AT69" s="344"/>
      <c r="AU69" s="247">
        <v>44531</v>
      </c>
      <c r="AV69" s="344"/>
      <c r="AW69" s="247">
        <v>44228</v>
      </c>
      <c r="AX69" s="344"/>
      <c r="AY69" s="241">
        <v>85</v>
      </c>
      <c r="AZ69" s="241" t="s">
        <v>571</v>
      </c>
      <c r="BA69" s="344"/>
      <c r="BB69" s="344"/>
      <c r="BC69" s="344"/>
      <c r="BD69" s="265"/>
      <c r="BE69" s="279" t="s">
        <v>166</v>
      </c>
      <c r="BF69" s="278" t="s">
        <v>166</v>
      </c>
      <c r="BG69" s="267" t="s">
        <v>126</v>
      </c>
      <c r="BH69" s="280" t="s">
        <v>166</v>
      </c>
      <c r="BI69" s="252"/>
      <c r="BJ69" s="344"/>
      <c r="BK69" s="344"/>
      <c r="BL69" s="255">
        <v>0.98</v>
      </c>
      <c r="BM69" s="255">
        <v>0.89</v>
      </c>
      <c r="BN69" s="255">
        <v>0.88</v>
      </c>
      <c r="BO69" s="256">
        <v>0.81</v>
      </c>
    </row>
    <row r="70" spans="1:67" ht="18.75" hidden="1" customHeight="1">
      <c r="A70" s="228" t="s">
        <v>813</v>
      </c>
      <c r="B70" s="229" t="s">
        <v>814</v>
      </c>
      <c r="C70" s="229" t="s">
        <v>815</v>
      </c>
      <c r="D70" s="230" t="s">
        <v>496</v>
      </c>
      <c r="E70" s="231" t="s">
        <v>448</v>
      </c>
      <c r="F70" s="276" t="s">
        <v>487</v>
      </c>
      <c r="G70" s="258"/>
      <c r="H70" s="259" t="s">
        <v>451</v>
      </c>
      <c r="I70" s="260">
        <v>51</v>
      </c>
      <c r="J70" s="260" t="s">
        <v>451</v>
      </c>
      <c r="K70" s="261" t="s">
        <v>451</v>
      </c>
      <c r="L70" s="262">
        <v>2382</v>
      </c>
      <c r="M70" s="238">
        <v>1</v>
      </c>
      <c r="N70" s="229">
        <v>324</v>
      </c>
      <c r="O70" s="229">
        <v>44</v>
      </c>
      <c r="P70" s="239">
        <v>0.13600000000000001</v>
      </c>
      <c r="Q70" s="229">
        <v>211</v>
      </c>
      <c r="R70" s="240">
        <v>76200</v>
      </c>
      <c r="S70" s="241" t="s">
        <v>452</v>
      </c>
      <c r="T70" s="242">
        <v>0.65100000000000002</v>
      </c>
      <c r="U70" s="243">
        <v>36361</v>
      </c>
      <c r="V70" s="244">
        <v>0.48</v>
      </c>
      <c r="W70" s="243">
        <v>39839</v>
      </c>
      <c r="X70" s="241" t="s">
        <v>816</v>
      </c>
      <c r="Y70" s="243">
        <v>35000</v>
      </c>
      <c r="Z70" s="245" t="s">
        <v>817</v>
      </c>
      <c r="AA70" s="286" t="s">
        <v>456</v>
      </c>
      <c r="AB70" s="241">
        <v>620</v>
      </c>
      <c r="AC70" s="241">
        <v>700</v>
      </c>
      <c r="AD70" s="241">
        <v>610</v>
      </c>
      <c r="AE70" s="241">
        <v>720</v>
      </c>
      <c r="AF70" s="241">
        <v>27</v>
      </c>
      <c r="AG70" s="241">
        <v>32</v>
      </c>
      <c r="AH70" s="241">
        <v>26</v>
      </c>
      <c r="AI70" s="241" t="s">
        <v>457</v>
      </c>
      <c r="AJ70" s="241">
        <v>26</v>
      </c>
      <c r="AK70" s="241" t="s">
        <v>457</v>
      </c>
      <c r="AL70" s="242">
        <v>0.48699999999999999</v>
      </c>
      <c r="AM70" s="277">
        <v>1185</v>
      </c>
      <c r="AN70" s="242">
        <v>0.33500000000000002</v>
      </c>
      <c r="AO70" s="242">
        <v>0.249</v>
      </c>
      <c r="AP70" s="241" t="s">
        <v>622</v>
      </c>
      <c r="AQ70" s="241" t="s">
        <v>460</v>
      </c>
      <c r="AR70" s="241" t="s">
        <v>471</v>
      </c>
      <c r="AS70" s="247">
        <v>44515</v>
      </c>
      <c r="AT70" s="247">
        <v>44211</v>
      </c>
      <c r="AU70" s="247">
        <v>44531</v>
      </c>
      <c r="AV70" s="344"/>
      <c r="AW70" s="247">
        <v>44211</v>
      </c>
      <c r="AX70" s="242">
        <v>0.68400000000000005</v>
      </c>
      <c r="AY70" s="241">
        <v>90</v>
      </c>
      <c r="AZ70" s="241" t="s">
        <v>818</v>
      </c>
      <c r="BA70" s="241">
        <v>7</v>
      </c>
      <c r="BB70" s="344"/>
      <c r="BC70" s="344"/>
      <c r="BD70" s="265"/>
      <c r="BE70" s="266" t="s">
        <v>126</v>
      </c>
      <c r="BF70" s="267" t="s">
        <v>126</v>
      </c>
      <c r="BG70" s="267" t="s">
        <v>126</v>
      </c>
      <c r="BH70" s="268" t="s">
        <v>126</v>
      </c>
      <c r="BI70" s="252"/>
      <c r="BJ70" s="344"/>
      <c r="BK70" s="344"/>
      <c r="BL70" s="255">
        <v>0.97</v>
      </c>
      <c r="BM70" s="255">
        <v>0.9</v>
      </c>
      <c r="BN70" s="255">
        <v>0.66</v>
      </c>
      <c r="BO70" s="256">
        <v>0.83</v>
      </c>
    </row>
    <row r="71" spans="1:67" ht="18.75" hidden="1" customHeight="1">
      <c r="A71" s="228" t="s">
        <v>819</v>
      </c>
      <c r="B71" s="229" t="s">
        <v>820</v>
      </c>
      <c r="C71" s="229" t="s">
        <v>821</v>
      </c>
      <c r="D71" s="230" t="s">
        <v>822</v>
      </c>
      <c r="E71" s="231" t="s">
        <v>448</v>
      </c>
      <c r="F71" s="271" t="s">
        <v>477</v>
      </c>
      <c r="G71" s="258"/>
      <c r="H71" s="259" t="s">
        <v>451</v>
      </c>
      <c r="I71" s="260" t="s">
        <v>451</v>
      </c>
      <c r="J71" s="283"/>
      <c r="K71" s="261">
        <v>172</v>
      </c>
      <c r="L71" s="262">
        <v>3098</v>
      </c>
      <c r="M71" s="238">
        <v>0.63</v>
      </c>
      <c r="N71" s="229">
        <v>173</v>
      </c>
      <c r="O71" s="229">
        <v>35</v>
      </c>
      <c r="P71" s="239">
        <v>5.6000000000000001E-2</v>
      </c>
      <c r="Q71" s="229">
        <v>140</v>
      </c>
      <c r="R71" s="240">
        <v>59200</v>
      </c>
      <c r="S71" s="241" t="s">
        <v>452</v>
      </c>
      <c r="T71" s="242">
        <v>0.80900000000000005</v>
      </c>
      <c r="U71" s="243">
        <v>17194</v>
      </c>
      <c r="V71" s="244">
        <v>0.28999999999999998</v>
      </c>
      <c r="W71" s="243">
        <v>42006</v>
      </c>
      <c r="X71" s="241" t="s">
        <v>823</v>
      </c>
      <c r="Y71" s="241" t="s">
        <v>490</v>
      </c>
      <c r="Z71" s="263"/>
      <c r="AA71" s="286" t="s">
        <v>456</v>
      </c>
      <c r="AB71" s="241">
        <v>540</v>
      </c>
      <c r="AC71" s="241">
        <v>660</v>
      </c>
      <c r="AD71" s="241">
        <v>560</v>
      </c>
      <c r="AE71" s="241">
        <v>690</v>
      </c>
      <c r="AF71" s="241">
        <v>24</v>
      </c>
      <c r="AG71" s="241">
        <v>30</v>
      </c>
      <c r="AH71" s="241">
        <v>24</v>
      </c>
      <c r="AI71" s="241">
        <v>32</v>
      </c>
      <c r="AJ71" s="241">
        <v>24</v>
      </c>
      <c r="AK71" s="241">
        <v>29</v>
      </c>
      <c r="AL71" s="242">
        <v>0.68799999999999994</v>
      </c>
      <c r="AM71" s="344"/>
      <c r="AN71" s="344"/>
      <c r="AO71" s="344"/>
      <c r="AP71" s="241" t="s">
        <v>824</v>
      </c>
      <c r="AQ71" s="241" t="s">
        <v>460</v>
      </c>
      <c r="AR71" s="241" t="s">
        <v>472</v>
      </c>
      <c r="AS71" s="344"/>
      <c r="AT71" s="344"/>
      <c r="AU71" s="344"/>
      <c r="AV71" s="247">
        <v>44256</v>
      </c>
      <c r="AW71" s="241" t="s">
        <v>501</v>
      </c>
      <c r="AX71" s="344"/>
      <c r="AY71" s="344"/>
      <c r="AZ71" s="344"/>
      <c r="BA71" s="344"/>
      <c r="BB71" s="344"/>
      <c r="BC71" s="344"/>
      <c r="BD71" s="265"/>
      <c r="BE71" s="273" t="s">
        <v>462</v>
      </c>
      <c r="BF71" s="274" t="s">
        <v>462</v>
      </c>
      <c r="BG71" s="274" t="s">
        <v>462</v>
      </c>
      <c r="BH71" s="275" t="s">
        <v>462</v>
      </c>
      <c r="BI71" s="269" t="s">
        <v>166</v>
      </c>
      <c r="BJ71" s="253" t="s">
        <v>166</v>
      </c>
      <c r="BK71" s="254" t="s">
        <v>462</v>
      </c>
      <c r="BL71" s="255">
        <v>0.82</v>
      </c>
      <c r="BM71" s="255">
        <v>0.87</v>
      </c>
      <c r="BN71" s="255">
        <v>0.88</v>
      </c>
      <c r="BO71" s="256">
        <v>0.79</v>
      </c>
    </row>
    <row r="72" spans="1:67" ht="18.75" hidden="1" customHeight="1">
      <c r="A72" s="228" t="s">
        <v>825</v>
      </c>
      <c r="B72" s="229" t="s">
        <v>826</v>
      </c>
      <c r="C72" s="229" t="s">
        <v>827</v>
      </c>
      <c r="D72" s="230" t="s">
        <v>496</v>
      </c>
      <c r="E72" s="231" t="s">
        <v>448</v>
      </c>
      <c r="F72" s="271" t="s">
        <v>477</v>
      </c>
      <c r="G72" s="258"/>
      <c r="H72" s="259">
        <v>102</v>
      </c>
      <c r="I72" s="260" t="s">
        <v>451</v>
      </c>
      <c r="J72" s="260">
        <v>55</v>
      </c>
      <c r="K72" s="261">
        <v>108</v>
      </c>
      <c r="L72" s="262">
        <v>15498</v>
      </c>
      <c r="M72" s="238">
        <v>0.64</v>
      </c>
      <c r="N72" s="229">
        <v>1768</v>
      </c>
      <c r="O72" s="229">
        <v>108</v>
      </c>
      <c r="P72" s="239">
        <v>0.114</v>
      </c>
      <c r="Q72" s="229">
        <v>1410</v>
      </c>
      <c r="R72" s="240">
        <v>75900</v>
      </c>
      <c r="S72" s="241" t="s">
        <v>497</v>
      </c>
      <c r="T72" s="242">
        <v>0.79800000000000004</v>
      </c>
      <c r="U72" s="243">
        <v>19935</v>
      </c>
      <c r="V72" s="244">
        <v>0.26</v>
      </c>
      <c r="W72" s="243">
        <v>55965</v>
      </c>
      <c r="X72" s="241" t="s">
        <v>828</v>
      </c>
      <c r="Y72" s="241" t="s">
        <v>829</v>
      </c>
      <c r="Z72" s="245" t="s">
        <v>830</v>
      </c>
      <c r="AA72" s="246" t="s">
        <v>456</v>
      </c>
      <c r="AB72" s="241">
        <v>575</v>
      </c>
      <c r="AC72" s="241">
        <v>670</v>
      </c>
      <c r="AD72" s="241">
        <v>580</v>
      </c>
      <c r="AE72" s="241">
        <v>690</v>
      </c>
      <c r="AF72" s="241">
        <v>24</v>
      </c>
      <c r="AG72" s="241">
        <v>30</v>
      </c>
      <c r="AH72" s="241">
        <v>23</v>
      </c>
      <c r="AI72" s="241">
        <v>31</v>
      </c>
      <c r="AJ72" s="241">
        <v>24</v>
      </c>
      <c r="AK72" s="241">
        <v>29</v>
      </c>
      <c r="AL72" s="242">
        <v>0.79</v>
      </c>
      <c r="AM72" s="277">
        <v>4287</v>
      </c>
      <c r="AN72" s="242">
        <v>0.65200000000000002</v>
      </c>
      <c r="AO72" s="242">
        <v>0.1</v>
      </c>
      <c r="AP72" s="241" t="s">
        <v>491</v>
      </c>
      <c r="AQ72" s="241" t="s">
        <v>460</v>
      </c>
      <c r="AR72" s="241" t="s">
        <v>472</v>
      </c>
      <c r="AS72" s="247">
        <v>44501</v>
      </c>
      <c r="AT72" s="344"/>
      <c r="AU72" s="247">
        <v>44501</v>
      </c>
      <c r="AV72" s="344"/>
      <c r="AW72" s="247">
        <v>44211</v>
      </c>
      <c r="AX72" s="242">
        <v>0.90300000000000002</v>
      </c>
      <c r="AY72" s="344"/>
      <c r="AZ72" s="344"/>
      <c r="BA72" s="344"/>
      <c r="BB72" s="344"/>
      <c r="BC72" s="241" t="s">
        <v>831</v>
      </c>
      <c r="BD72" s="248" t="s">
        <v>533</v>
      </c>
      <c r="BE72" s="279" t="s">
        <v>166</v>
      </c>
      <c r="BF72" s="278" t="s">
        <v>166</v>
      </c>
      <c r="BG72" s="278" t="s">
        <v>166</v>
      </c>
      <c r="BH72" s="280" t="s">
        <v>166</v>
      </c>
      <c r="BI72" s="252"/>
      <c r="BJ72" s="344"/>
      <c r="BK72" s="344"/>
      <c r="BL72" s="255">
        <v>0.87</v>
      </c>
      <c r="BM72" s="255">
        <v>0.89</v>
      </c>
      <c r="BN72" s="255">
        <v>0.75</v>
      </c>
      <c r="BO72" s="256">
        <v>0.71</v>
      </c>
    </row>
    <row r="73" spans="1:67" ht="18.75" hidden="1" customHeight="1">
      <c r="A73" s="228" t="s">
        <v>832</v>
      </c>
      <c r="B73" s="229" t="s">
        <v>833</v>
      </c>
      <c r="C73" s="229" t="s">
        <v>834</v>
      </c>
      <c r="D73" s="230" t="s">
        <v>835</v>
      </c>
      <c r="E73" s="231" t="s">
        <v>448</v>
      </c>
      <c r="F73" s="271" t="s">
        <v>477</v>
      </c>
      <c r="G73" s="233" t="s">
        <v>478</v>
      </c>
      <c r="H73" s="259">
        <v>8</v>
      </c>
      <c r="I73" s="260" t="s">
        <v>451</v>
      </c>
      <c r="J73" s="260">
        <v>18</v>
      </c>
      <c r="K73" s="261" t="s">
        <v>451</v>
      </c>
      <c r="L73" s="262">
        <v>6609</v>
      </c>
      <c r="M73" s="238">
        <v>0.41</v>
      </c>
      <c r="N73" s="229">
        <v>687</v>
      </c>
      <c r="O73" s="272"/>
      <c r="P73" s="239">
        <v>0.104</v>
      </c>
      <c r="Q73" s="229">
        <v>207</v>
      </c>
      <c r="R73" s="240">
        <v>78300</v>
      </c>
      <c r="S73" s="241" t="s">
        <v>452</v>
      </c>
      <c r="T73" s="242">
        <v>0.30099999999999999</v>
      </c>
      <c r="U73" s="243">
        <v>61497</v>
      </c>
      <c r="V73" s="244">
        <v>0.79</v>
      </c>
      <c r="W73" s="243">
        <v>16803</v>
      </c>
      <c r="X73" s="241" t="s">
        <v>836</v>
      </c>
      <c r="Y73" s="241" t="s">
        <v>829</v>
      </c>
      <c r="Z73" s="245" t="s">
        <v>837</v>
      </c>
      <c r="AA73" s="246" t="s">
        <v>456</v>
      </c>
      <c r="AB73" s="241">
        <v>700</v>
      </c>
      <c r="AC73" s="241">
        <v>770</v>
      </c>
      <c r="AD73" s="241">
        <v>710</v>
      </c>
      <c r="AE73" s="241">
        <v>790</v>
      </c>
      <c r="AF73" s="241">
        <v>31</v>
      </c>
      <c r="AG73" s="241">
        <v>35</v>
      </c>
      <c r="AH73" s="241">
        <v>32</v>
      </c>
      <c r="AI73" s="241">
        <v>35</v>
      </c>
      <c r="AJ73" s="241">
        <v>30</v>
      </c>
      <c r="AK73" s="241">
        <v>35</v>
      </c>
      <c r="AL73" s="242">
        <v>8.3000000000000004E-2</v>
      </c>
      <c r="AM73" s="344"/>
      <c r="AN73" s="344"/>
      <c r="AO73" s="344"/>
      <c r="AP73" s="241" t="s">
        <v>491</v>
      </c>
      <c r="AQ73" s="241" t="s">
        <v>460</v>
      </c>
      <c r="AR73" s="241" t="s">
        <v>838</v>
      </c>
      <c r="AS73" s="247">
        <v>44501</v>
      </c>
      <c r="AT73" s="344"/>
      <c r="AU73" s="344"/>
      <c r="AV73" s="247">
        <v>44550</v>
      </c>
      <c r="AW73" s="247">
        <v>44199</v>
      </c>
      <c r="AX73" s="242">
        <v>0.23599999999999999</v>
      </c>
      <c r="AY73" s="344"/>
      <c r="AZ73" s="344"/>
      <c r="BA73" s="344"/>
      <c r="BB73" s="344"/>
      <c r="BC73" s="344"/>
      <c r="BD73" s="265"/>
      <c r="BE73" s="266" t="s">
        <v>126</v>
      </c>
      <c r="BF73" s="267" t="s">
        <v>126</v>
      </c>
      <c r="BG73" s="267" t="s">
        <v>126</v>
      </c>
      <c r="BH73" s="268" t="s">
        <v>126</v>
      </c>
      <c r="BI73" s="269" t="s">
        <v>166</v>
      </c>
      <c r="BJ73" s="253" t="s">
        <v>166</v>
      </c>
      <c r="BK73" s="254" t="s">
        <v>462</v>
      </c>
      <c r="BL73" s="270"/>
      <c r="BM73" s="270"/>
      <c r="BN73" s="270"/>
      <c r="BO73" s="256">
        <v>0.95</v>
      </c>
    </row>
    <row r="74" spans="1:67" ht="18.75" hidden="1" customHeight="1">
      <c r="A74" s="228" t="s">
        <v>839</v>
      </c>
      <c r="B74" s="229" t="s">
        <v>840</v>
      </c>
      <c r="C74" s="229" t="s">
        <v>841</v>
      </c>
      <c r="D74" s="230" t="s">
        <v>812</v>
      </c>
      <c r="E74" s="231" t="s">
        <v>448</v>
      </c>
      <c r="F74" s="276" t="s">
        <v>487</v>
      </c>
      <c r="G74" s="233" t="s">
        <v>842</v>
      </c>
      <c r="H74" s="259" t="s">
        <v>451</v>
      </c>
      <c r="I74" s="260">
        <v>81</v>
      </c>
      <c r="J74" s="260" t="s">
        <v>451</v>
      </c>
      <c r="K74" s="261" t="s">
        <v>451</v>
      </c>
      <c r="L74" s="262">
        <v>1060</v>
      </c>
      <c r="M74" s="238">
        <v>0.94</v>
      </c>
      <c r="N74" s="229">
        <v>223</v>
      </c>
      <c r="O74" s="229">
        <v>70</v>
      </c>
      <c r="P74" s="239">
        <v>0.21</v>
      </c>
      <c r="Q74" s="229">
        <v>216</v>
      </c>
      <c r="R74" s="240">
        <v>65700</v>
      </c>
      <c r="S74" s="241" t="s">
        <v>452</v>
      </c>
      <c r="T74" s="242">
        <v>0.96899999999999997</v>
      </c>
      <c r="U74" s="243">
        <v>38827</v>
      </c>
      <c r="V74" s="244">
        <v>0.59</v>
      </c>
      <c r="W74" s="243">
        <v>26873</v>
      </c>
      <c r="X74" s="241" t="s">
        <v>843</v>
      </c>
      <c r="Y74" s="243">
        <v>45500</v>
      </c>
      <c r="Z74" s="263"/>
      <c r="AA74" s="246" t="s">
        <v>456</v>
      </c>
      <c r="AB74" s="241">
        <v>610</v>
      </c>
      <c r="AC74" s="241">
        <v>700</v>
      </c>
      <c r="AD74" s="241">
        <v>580</v>
      </c>
      <c r="AE74" s="241">
        <v>700</v>
      </c>
      <c r="AF74" s="241">
        <v>25</v>
      </c>
      <c r="AG74" s="241">
        <v>30</v>
      </c>
      <c r="AH74" s="241">
        <v>26</v>
      </c>
      <c r="AI74" s="241" t="s">
        <v>457</v>
      </c>
      <c r="AJ74" s="241">
        <v>24</v>
      </c>
      <c r="AK74" s="241" t="s">
        <v>540</v>
      </c>
      <c r="AL74" s="242">
        <v>0.51900000000000002</v>
      </c>
      <c r="AM74" s="277">
        <v>1110</v>
      </c>
      <c r="AN74" s="242">
        <v>0.216</v>
      </c>
      <c r="AO74" s="242">
        <v>0.16700000000000001</v>
      </c>
      <c r="AP74" s="241" t="s">
        <v>622</v>
      </c>
      <c r="AQ74" s="241" t="s">
        <v>492</v>
      </c>
      <c r="AR74" s="241" t="s">
        <v>472</v>
      </c>
      <c r="AS74" s="247">
        <v>44501</v>
      </c>
      <c r="AT74" s="344"/>
      <c r="AU74" s="247">
        <v>44211</v>
      </c>
      <c r="AV74" s="247">
        <v>44531</v>
      </c>
      <c r="AW74" s="247">
        <v>44242</v>
      </c>
      <c r="AX74" s="242">
        <v>0.80400000000000005</v>
      </c>
      <c r="AY74" s="241">
        <v>80</v>
      </c>
      <c r="AZ74" s="241" t="s">
        <v>844</v>
      </c>
      <c r="BA74" s="241">
        <v>6</v>
      </c>
      <c r="BB74" s="344"/>
      <c r="BC74" s="241" t="s">
        <v>845</v>
      </c>
      <c r="BD74" s="248" t="s">
        <v>846</v>
      </c>
      <c r="BE74" s="266" t="s">
        <v>126</v>
      </c>
      <c r="BF74" s="278" t="s">
        <v>166</v>
      </c>
      <c r="BG74" s="267" t="s">
        <v>126</v>
      </c>
      <c r="BH74" s="268" t="s">
        <v>126</v>
      </c>
      <c r="BI74" s="252"/>
      <c r="BJ74" s="344"/>
      <c r="BK74" s="344"/>
      <c r="BL74" s="255">
        <v>0.94</v>
      </c>
      <c r="BM74" s="255">
        <v>0.86</v>
      </c>
      <c r="BN74" s="255">
        <v>0.8</v>
      </c>
      <c r="BO74" s="256">
        <v>0.68</v>
      </c>
    </row>
    <row r="75" spans="1:67" ht="18.75" hidden="1" customHeight="1">
      <c r="A75" s="228" t="s">
        <v>847</v>
      </c>
      <c r="B75" s="229" t="s">
        <v>848</v>
      </c>
      <c r="C75" s="229" t="s">
        <v>849</v>
      </c>
      <c r="D75" s="230" t="s">
        <v>665</v>
      </c>
      <c r="E75" s="281" t="s">
        <v>507</v>
      </c>
      <c r="F75" s="257" t="s">
        <v>467</v>
      </c>
      <c r="G75" s="258"/>
      <c r="H75" s="259" t="s">
        <v>468</v>
      </c>
      <c r="I75" s="260" t="s">
        <v>451</v>
      </c>
      <c r="J75" s="260" t="s">
        <v>451</v>
      </c>
      <c r="K75" s="261">
        <v>312</v>
      </c>
      <c r="L75" s="262">
        <v>16997</v>
      </c>
      <c r="M75" s="238">
        <v>0.84</v>
      </c>
      <c r="N75" s="229">
        <v>309</v>
      </c>
      <c r="O75" s="229">
        <v>65</v>
      </c>
      <c r="P75" s="239">
        <v>1.7999999999999999E-2</v>
      </c>
      <c r="Q75" s="229">
        <v>192</v>
      </c>
      <c r="R75" s="240">
        <v>49100</v>
      </c>
      <c r="S75" s="241" t="s">
        <v>497</v>
      </c>
      <c r="T75" s="242">
        <v>0.621</v>
      </c>
      <c r="U75" s="243">
        <v>19613</v>
      </c>
      <c r="V75" s="244">
        <v>0.4</v>
      </c>
      <c r="W75" s="243">
        <v>29487</v>
      </c>
      <c r="X75" s="241" t="s">
        <v>850</v>
      </c>
      <c r="Y75" s="243">
        <v>17181</v>
      </c>
      <c r="Z75" s="245" t="s">
        <v>851</v>
      </c>
      <c r="AA75" s="282" t="s">
        <v>456</v>
      </c>
      <c r="AB75" s="241">
        <v>495</v>
      </c>
      <c r="AC75" s="241">
        <v>595</v>
      </c>
      <c r="AD75" s="241">
        <v>510</v>
      </c>
      <c r="AE75" s="241">
        <v>600</v>
      </c>
      <c r="AF75" s="241">
        <v>19</v>
      </c>
      <c r="AG75" s="241">
        <v>25</v>
      </c>
      <c r="AH75" s="241">
        <v>18</v>
      </c>
      <c r="AI75" s="241">
        <v>25</v>
      </c>
      <c r="AJ75" s="241">
        <v>18</v>
      </c>
      <c r="AK75" s="241">
        <v>25</v>
      </c>
      <c r="AL75" s="242">
        <v>0.72899999999999998</v>
      </c>
      <c r="AM75" s="241">
        <v>158</v>
      </c>
      <c r="AN75" s="242">
        <v>0.40500000000000003</v>
      </c>
      <c r="AO75" s="242">
        <v>0.45300000000000001</v>
      </c>
      <c r="AP75" s="241" t="s">
        <v>491</v>
      </c>
      <c r="AQ75" s="241" t="s">
        <v>460</v>
      </c>
      <c r="AR75" s="241" t="s">
        <v>472</v>
      </c>
      <c r="AS75" s="344"/>
      <c r="AT75" s="344"/>
      <c r="AU75" s="344"/>
      <c r="AV75" s="344"/>
      <c r="AW75" s="241" t="s">
        <v>501</v>
      </c>
      <c r="AX75" s="344"/>
      <c r="AY75" s="241">
        <v>61</v>
      </c>
      <c r="AZ75" s="344"/>
      <c r="BA75" s="241">
        <v>6</v>
      </c>
      <c r="BB75" s="344"/>
      <c r="BC75" s="241" t="s">
        <v>780</v>
      </c>
      <c r="BD75" s="248" t="s">
        <v>852</v>
      </c>
      <c r="BE75" s="279" t="s">
        <v>166</v>
      </c>
      <c r="BF75" s="278" t="s">
        <v>166</v>
      </c>
      <c r="BG75" s="278" t="s">
        <v>166</v>
      </c>
      <c r="BH75" s="280" t="s">
        <v>166</v>
      </c>
      <c r="BI75" s="269" t="s">
        <v>166</v>
      </c>
      <c r="BJ75" s="253" t="s">
        <v>166</v>
      </c>
      <c r="BK75" s="254" t="s">
        <v>462</v>
      </c>
      <c r="BL75" s="255">
        <v>0.77</v>
      </c>
      <c r="BM75" s="255">
        <v>0.72</v>
      </c>
      <c r="BN75" s="255">
        <v>0.56000000000000005</v>
      </c>
      <c r="BO75" s="256">
        <v>0.44</v>
      </c>
    </row>
    <row r="76" spans="1:67" ht="18.75" hidden="1" customHeight="1">
      <c r="A76" s="228" t="s">
        <v>853</v>
      </c>
      <c r="B76" s="229" t="s">
        <v>854</v>
      </c>
      <c r="C76" s="229" t="s">
        <v>855</v>
      </c>
      <c r="D76" s="230" t="s">
        <v>856</v>
      </c>
      <c r="E76" s="231" t="s">
        <v>448</v>
      </c>
      <c r="F76" s="276" t="s">
        <v>487</v>
      </c>
      <c r="G76" s="233" t="s">
        <v>450</v>
      </c>
      <c r="H76" s="259" t="s">
        <v>451</v>
      </c>
      <c r="I76" s="260">
        <v>135</v>
      </c>
      <c r="J76" s="260" t="s">
        <v>451</v>
      </c>
      <c r="K76" s="261" t="s">
        <v>451</v>
      </c>
      <c r="L76" s="262">
        <v>1957</v>
      </c>
      <c r="M76" s="238">
        <v>1</v>
      </c>
      <c r="N76" s="229">
        <v>89</v>
      </c>
      <c r="O76" s="229">
        <v>29</v>
      </c>
      <c r="P76" s="239">
        <v>4.4999999999999998E-2</v>
      </c>
      <c r="Q76" s="229">
        <v>61</v>
      </c>
      <c r="R76" s="240">
        <v>64800</v>
      </c>
      <c r="S76" s="241" t="s">
        <v>452</v>
      </c>
      <c r="T76" s="242">
        <v>0.68500000000000005</v>
      </c>
      <c r="U76" s="243">
        <v>27403</v>
      </c>
      <c r="V76" s="244">
        <v>0.42</v>
      </c>
      <c r="W76" s="243">
        <v>37397</v>
      </c>
      <c r="X76" s="241" t="s">
        <v>544</v>
      </c>
      <c r="Y76" s="243">
        <v>21000</v>
      </c>
      <c r="Z76" s="245" t="s">
        <v>857</v>
      </c>
      <c r="AA76" s="286" t="s">
        <v>456</v>
      </c>
      <c r="AB76" s="241">
        <v>540</v>
      </c>
      <c r="AC76" s="241">
        <v>650</v>
      </c>
      <c r="AD76" s="241">
        <v>520</v>
      </c>
      <c r="AE76" s="241">
        <v>610</v>
      </c>
      <c r="AF76" s="241">
        <v>23</v>
      </c>
      <c r="AG76" s="241">
        <v>29</v>
      </c>
      <c r="AH76" s="241">
        <v>22</v>
      </c>
      <c r="AI76" s="241">
        <v>29</v>
      </c>
      <c r="AJ76" s="241">
        <v>20</v>
      </c>
      <c r="AK76" s="241">
        <v>27</v>
      </c>
      <c r="AL76" s="242">
        <v>0.72699999999999998</v>
      </c>
      <c r="AM76" s="241">
        <v>262</v>
      </c>
      <c r="AN76" s="242">
        <v>0.504</v>
      </c>
      <c r="AO76" s="242">
        <v>0.121</v>
      </c>
      <c r="AP76" s="241" t="s">
        <v>491</v>
      </c>
      <c r="AQ76" s="241" t="s">
        <v>460</v>
      </c>
      <c r="AR76" s="241" t="s">
        <v>492</v>
      </c>
      <c r="AS76" s="344"/>
      <c r="AT76" s="344"/>
      <c r="AU76" s="247">
        <v>44515</v>
      </c>
      <c r="AV76" s="344"/>
      <c r="AW76" s="241" t="s">
        <v>501</v>
      </c>
      <c r="AX76" s="344"/>
      <c r="AY76" s="241">
        <v>79</v>
      </c>
      <c r="AZ76" s="344"/>
      <c r="BA76" s="241">
        <v>6.5</v>
      </c>
      <c r="BB76" s="344"/>
      <c r="BC76" s="241" t="s">
        <v>858</v>
      </c>
      <c r="BD76" s="265"/>
      <c r="BE76" s="266" t="s">
        <v>126</v>
      </c>
      <c r="BF76" s="267" t="s">
        <v>126</v>
      </c>
      <c r="BG76" s="267" t="s">
        <v>126</v>
      </c>
      <c r="BH76" s="268" t="s">
        <v>126</v>
      </c>
      <c r="BI76" s="269" t="s">
        <v>166</v>
      </c>
      <c r="BJ76" s="253" t="s">
        <v>166</v>
      </c>
      <c r="BK76" s="254" t="s">
        <v>462</v>
      </c>
      <c r="BL76" s="255">
        <v>0.66</v>
      </c>
      <c r="BM76" s="255">
        <v>0.81</v>
      </c>
      <c r="BN76" s="255">
        <v>0.64</v>
      </c>
      <c r="BO76" s="256">
        <v>0.7</v>
      </c>
    </row>
    <row r="77" spans="1:67" ht="18.75" hidden="1" customHeight="1">
      <c r="A77" s="228" t="s">
        <v>859</v>
      </c>
      <c r="B77" s="229" t="s">
        <v>860</v>
      </c>
      <c r="C77" s="229" t="s">
        <v>860</v>
      </c>
      <c r="D77" s="230" t="s">
        <v>835</v>
      </c>
      <c r="E77" s="231" t="s">
        <v>448</v>
      </c>
      <c r="F77" s="257" t="s">
        <v>467</v>
      </c>
      <c r="G77" s="233" t="s">
        <v>861</v>
      </c>
      <c r="H77" s="259" t="s">
        <v>451</v>
      </c>
      <c r="I77" s="260" t="s">
        <v>451</v>
      </c>
      <c r="J77" s="283"/>
      <c r="K77" s="261">
        <v>127</v>
      </c>
      <c r="L77" s="262">
        <v>6045</v>
      </c>
      <c r="M77" s="238">
        <v>0.89</v>
      </c>
      <c r="N77" s="229">
        <v>137</v>
      </c>
      <c r="O77" s="229">
        <v>58</v>
      </c>
      <c r="P77" s="239">
        <v>2.3E-2</v>
      </c>
      <c r="Q77" s="229">
        <v>88</v>
      </c>
      <c r="R77" s="240">
        <v>56100</v>
      </c>
      <c r="S77" s="241" t="s">
        <v>497</v>
      </c>
      <c r="T77" s="242">
        <v>0.64200000000000002</v>
      </c>
      <c r="U77" s="243">
        <v>21522</v>
      </c>
      <c r="V77" s="244">
        <v>0.38</v>
      </c>
      <c r="W77" s="243">
        <v>34578</v>
      </c>
      <c r="X77" s="241" t="s">
        <v>479</v>
      </c>
      <c r="Y77" s="243">
        <v>13500</v>
      </c>
      <c r="Z77" s="245" t="s">
        <v>862</v>
      </c>
      <c r="AA77" s="282" t="s">
        <v>456</v>
      </c>
      <c r="AB77" s="241">
        <v>580</v>
      </c>
      <c r="AC77" s="241">
        <v>670</v>
      </c>
      <c r="AD77" s="241">
        <v>560</v>
      </c>
      <c r="AE77" s="241">
        <v>660</v>
      </c>
      <c r="AF77" s="241">
        <v>25</v>
      </c>
      <c r="AG77" s="241">
        <v>29</v>
      </c>
      <c r="AH77" s="241">
        <v>25</v>
      </c>
      <c r="AI77" s="241">
        <v>31</v>
      </c>
      <c r="AJ77" s="241">
        <v>24</v>
      </c>
      <c r="AK77" s="241">
        <v>28</v>
      </c>
      <c r="AL77" s="242">
        <v>0.66500000000000004</v>
      </c>
      <c r="AM77" s="241">
        <v>168</v>
      </c>
      <c r="AN77" s="242">
        <v>0.77400000000000002</v>
      </c>
      <c r="AO77" s="242">
        <v>0.185</v>
      </c>
      <c r="AP77" s="241" t="s">
        <v>491</v>
      </c>
      <c r="AQ77" s="241" t="s">
        <v>460</v>
      </c>
      <c r="AR77" s="241" t="s">
        <v>471</v>
      </c>
      <c r="AS77" s="247">
        <v>44501</v>
      </c>
      <c r="AT77" s="344"/>
      <c r="AU77" s="247">
        <v>44510</v>
      </c>
      <c r="AV77" s="247">
        <v>44510</v>
      </c>
      <c r="AW77" s="247">
        <v>44206</v>
      </c>
      <c r="AX77" s="242">
        <v>0.98699999999999999</v>
      </c>
      <c r="AY77" s="241">
        <v>80</v>
      </c>
      <c r="AZ77" s="344"/>
      <c r="BA77" s="241">
        <v>6.5</v>
      </c>
      <c r="BB77" s="344"/>
      <c r="BC77" s="344"/>
      <c r="BD77" s="265"/>
      <c r="BE77" s="279" t="s">
        <v>166</v>
      </c>
      <c r="BF77" s="278" t="s">
        <v>166</v>
      </c>
      <c r="BG77" s="278" t="s">
        <v>166</v>
      </c>
      <c r="BH77" s="280" t="s">
        <v>166</v>
      </c>
      <c r="BI77" s="269" t="s">
        <v>166</v>
      </c>
      <c r="BJ77" s="253" t="s">
        <v>166</v>
      </c>
      <c r="BK77" s="243">
        <v>4500</v>
      </c>
      <c r="BL77" s="255">
        <v>0.97</v>
      </c>
      <c r="BM77" s="255">
        <v>0.89</v>
      </c>
      <c r="BN77" s="255">
        <v>0.83</v>
      </c>
      <c r="BO77" s="256">
        <v>0.84</v>
      </c>
    </row>
    <row r="78" spans="1:67" ht="18.75" hidden="1" customHeight="1">
      <c r="A78" s="228" t="s">
        <v>863</v>
      </c>
      <c r="B78" s="229" t="s">
        <v>864</v>
      </c>
      <c r="C78" s="229" t="s">
        <v>865</v>
      </c>
      <c r="D78" s="230" t="s">
        <v>856</v>
      </c>
      <c r="E78" s="231" t="s">
        <v>448</v>
      </c>
      <c r="F78" s="285" t="s">
        <v>635</v>
      </c>
      <c r="G78" s="258"/>
      <c r="H78" s="259" t="s">
        <v>451</v>
      </c>
      <c r="I78" s="260" t="s">
        <v>451</v>
      </c>
      <c r="J78" s="283"/>
      <c r="K78" s="261" t="s">
        <v>451</v>
      </c>
      <c r="L78" s="262">
        <v>5729</v>
      </c>
      <c r="M78" s="238">
        <v>0.9</v>
      </c>
      <c r="N78" s="229">
        <v>707</v>
      </c>
      <c r="O78" s="229">
        <v>99</v>
      </c>
      <c r="P78" s="239">
        <v>0.123</v>
      </c>
      <c r="Q78" s="229">
        <v>271</v>
      </c>
      <c r="R78" s="240">
        <v>55900</v>
      </c>
      <c r="S78" s="241" t="s">
        <v>452</v>
      </c>
      <c r="T78" s="242">
        <v>0.38300000000000001</v>
      </c>
      <c r="U78" s="243">
        <v>6868</v>
      </c>
      <c r="V78" s="244">
        <v>0.12</v>
      </c>
      <c r="W78" s="243">
        <v>49032</v>
      </c>
      <c r="X78" s="241" t="s">
        <v>479</v>
      </c>
      <c r="Y78" s="241" t="s">
        <v>866</v>
      </c>
      <c r="Z78" s="263"/>
      <c r="AA78" s="286" t="s">
        <v>456</v>
      </c>
      <c r="AB78" s="241">
        <v>540</v>
      </c>
      <c r="AC78" s="241">
        <v>650</v>
      </c>
      <c r="AD78" s="241">
        <v>540</v>
      </c>
      <c r="AE78" s="241">
        <v>670</v>
      </c>
      <c r="AF78" s="241">
        <v>22</v>
      </c>
      <c r="AG78" s="241">
        <v>28</v>
      </c>
      <c r="AH78" s="241">
        <v>21</v>
      </c>
      <c r="AI78" s="241">
        <v>29</v>
      </c>
      <c r="AJ78" s="241">
        <v>22</v>
      </c>
      <c r="AK78" s="241">
        <v>28</v>
      </c>
      <c r="AL78" s="242">
        <v>0.749</v>
      </c>
      <c r="AM78" s="241">
        <v>484</v>
      </c>
      <c r="AN78" s="242">
        <v>0.46100000000000002</v>
      </c>
      <c r="AO78" s="242">
        <v>0.45300000000000001</v>
      </c>
      <c r="AP78" s="241" t="s">
        <v>867</v>
      </c>
      <c r="AQ78" s="241" t="s">
        <v>460</v>
      </c>
      <c r="AR78" s="241" t="s">
        <v>472</v>
      </c>
      <c r="AS78" s="344"/>
      <c r="AT78" s="344"/>
      <c r="AU78" s="344"/>
      <c r="AV78" s="247">
        <v>44256</v>
      </c>
      <c r="AW78" s="241" t="s">
        <v>501</v>
      </c>
      <c r="AX78" s="344"/>
      <c r="AY78" s="241">
        <v>79</v>
      </c>
      <c r="AZ78" s="241" t="s">
        <v>868</v>
      </c>
      <c r="BA78" s="241">
        <v>6</v>
      </c>
      <c r="BB78" s="344"/>
      <c r="BC78" s="344"/>
      <c r="BD78" s="265"/>
      <c r="BE78" s="279" t="s">
        <v>166</v>
      </c>
      <c r="BF78" s="278" t="s">
        <v>166</v>
      </c>
      <c r="BG78" s="278" t="s">
        <v>166</v>
      </c>
      <c r="BH78" s="280" t="s">
        <v>166</v>
      </c>
      <c r="BI78" s="252"/>
      <c r="BJ78" s="344"/>
      <c r="BK78" s="344"/>
      <c r="BL78" s="255">
        <v>0.86</v>
      </c>
      <c r="BM78" s="255">
        <v>0.8</v>
      </c>
      <c r="BN78" s="255">
        <v>0.72</v>
      </c>
      <c r="BO78" s="256">
        <v>0.59</v>
      </c>
    </row>
    <row r="79" spans="1:67" ht="18.75" hidden="1" customHeight="1">
      <c r="A79" s="228" t="s">
        <v>869</v>
      </c>
      <c r="B79" s="229" t="s">
        <v>870</v>
      </c>
      <c r="C79" s="229" t="s">
        <v>871</v>
      </c>
      <c r="D79" s="230" t="s">
        <v>447</v>
      </c>
      <c r="E79" s="231" t="s">
        <v>448</v>
      </c>
      <c r="F79" s="271" t="s">
        <v>477</v>
      </c>
      <c r="G79" s="233" t="s">
        <v>478</v>
      </c>
      <c r="H79" s="259">
        <v>21</v>
      </c>
      <c r="I79" s="260" t="s">
        <v>451</v>
      </c>
      <c r="J79" s="260" t="s">
        <v>451</v>
      </c>
      <c r="K79" s="261">
        <v>15</v>
      </c>
      <c r="L79" s="262">
        <v>6937</v>
      </c>
      <c r="M79" s="238">
        <v>0.49</v>
      </c>
      <c r="N79" s="229">
        <v>1172</v>
      </c>
      <c r="O79" s="272"/>
      <c r="P79" s="239">
        <v>0.16900000000000001</v>
      </c>
      <c r="Q79" s="229">
        <v>76</v>
      </c>
      <c r="R79" s="240">
        <v>73300</v>
      </c>
      <c r="S79" s="241" t="s">
        <v>452</v>
      </c>
      <c r="T79" s="242">
        <v>6.5000000000000002E-2</v>
      </c>
      <c r="U79" s="243">
        <v>42304</v>
      </c>
      <c r="V79" s="244">
        <v>0.57999999999999996</v>
      </c>
      <c r="W79" s="243">
        <v>30996</v>
      </c>
      <c r="X79" s="241" t="s">
        <v>754</v>
      </c>
      <c r="Y79" s="241" t="s">
        <v>490</v>
      </c>
      <c r="Z79" s="263"/>
      <c r="AA79" s="286" t="s">
        <v>456</v>
      </c>
      <c r="AB79" s="241">
        <v>670</v>
      </c>
      <c r="AC79" s="241">
        <v>740</v>
      </c>
      <c r="AD79" s="241">
        <v>680</v>
      </c>
      <c r="AE79" s="241">
        <v>780</v>
      </c>
      <c r="AF79" s="241">
        <v>30</v>
      </c>
      <c r="AG79" s="241">
        <v>33</v>
      </c>
      <c r="AH79" s="241">
        <v>30</v>
      </c>
      <c r="AI79" s="241" t="s">
        <v>675</v>
      </c>
      <c r="AJ79" s="241">
        <v>29</v>
      </c>
      <c r="AK79" s="241" t="s">
        <v>675</v>
      </c>
      <c r="AL79" s="242">
        <v>0.22</v>
      </c>
      <c r="AM79" s="344"/>
      <c r="AN79" s="344"/>
      <c r="AO79" s="344"/>
      <c r="AP79" s="241" t="s">
        <v>491</v>
      </c>
      <c r="AQ79" s="241" t="s">
        <v>460</v>
      </c>
      <c r="AR79" s="241" t="s">
        <v>471</v>
      </c>
      <c r="AS79" s="247">
        <v>44501</v>
      </c>
      <c r="AT79" s="247">
        <v>44197</v>
      </c>
      <c r="AU79" s="344"/>
      <c r="AV79" s="344"/>
      <c r="AW79" s="247">
        <v>44197</v>
      </c>
      <c r="AX79" s="242">
        <v>0.27400000000000002</v>
      </c>
      <c r="AY79" s="241">
        <v>100</v>
      </c>
      <c r="AZ79" s="344"/>
      <c r="BA79" s="241">
        <v>7.5</v>
      </c>
      <c r="BB79" s="344"/>
      <c r="BC79" s="241" t="s">
        <v>872</v>
      </c>
      <c r="BD79" s="265"/>
      <c r="BE79" s="279" t="s">
        <v>166</v>
      </c>
      <c r="BF79" s="267" t="s">
        <v>126</v>
      </c>
      <c r="BG79" s="267" t="s">
        <v>126</v>
      </c>
      <c r="BH79" s="268" t="s">
        <v>126</v>
      </c>
      <c r="BI79" s="252"/>
      <c r="BJ79" s="344"/>
      <c r="BK79" s="344"/>
      <c r="BL79" s="255">
        <v>0.91</v>
      </c>
      <c r="BM79" s="255">
        <v>0.93</v>
      </c>
      <c r="BN79" s="255">
        <v>0.92</v>
      </c>
      <c r="BO79" s="256">
        <v>0.91</v>
      </c>
    </row>
    <row r="80" spans="1:67" ht="18.75" hidden="1" customHeight="1">
      <c r="A80" s="228" t="s">
        <v>873</v>
      </c>
      <c r="B80" s="229" t="s">
        <v>874</v>
      </c>
      <c r="C80" s="229" t="s">
        <v>874</v>
      </c>
      <c r="D80" s="230" t="s">
        <v>764</v>
      </c>
      <c r="E80" s="231" t="s">
        <v>448</v>
      </c>
      <c r="F80" s="257" t="s">
        <v>467</v>
      </c>
      <c r="G80" s="233" t="s">
        <v>587</v>
      </c>
      <c r="H80" s="259" t="s">
        <v>451</v>
      </c>
      <c r="I80" s="260" t="s">
        <v>451</v>
      </c>
      <c r="J80" s="260" t="s">
        <v>451</v>
      </c>
      <c r="K80" s="261">
        <v>172</v>
      </c>
      <c r="L80" s="262">
        <v>4113</v>
      </c>
      <c r="M80" s="238">
        <v>0.79</v>
      </c>
      <c r="N80" s="229">
        <v>122</v>
      </c>
      <c r="O80" s="229">
        <v>47</v>
      </c>
      <c r="P80" s="239">
        <v>0.03</v>
      </c>
      <c r="Q80" s="229">
        <v>105</v>
      </c>
      <c r="R80" s="240">
        <v>71400</v>
      </c>
      <c r="S80" s="241" t="s">
        <v>452</v>
      </c>
      <c r="T80" s="242">
        <v>0.86099999999999999</v>
      </c>
      <c r="U80" s="243">
        <v>43877</v>
      </c>
      <c r="V80" s="244">
        <v>0.61</v>
      </c>
      <c r="W80" s="243">
        <v>27523</v>
      </c>
      <c r="X80" s="241" t="s">
        <v>744</v>
      </c>
      <c r="Y80" s="241" t="s">
        <v>804</v>
      </c>
      <c r="Z80" s="263"/>
      <c r="AA80" s="286" t="s">
        <v>456</v>
      </c>
      <c r="AB80" s="241">
        <v>590</v>
      </c>
      <c r="AC80" s="241">
        <v>660</v>
      </c>
      <c r="AD80" s="241">
        <v>590</v>
      </c>
      <c r="AE80" s="241">
        <v>660</v>
      </c>
      <c r="AF80" s="241">
        <v>25</v>
      </c>
      <c r="AG80" s="241">
        <v>29</v>
      </c>
      <c r="AH80" s="241">
        <v>24</v>
      </c>
      <c r="AI80" s="241" t="s">
        <v>523</v>
      </c>
      <c r="AJ80" s="241">
        <v>25</v>
      </c>
      <c r="AK80" s="241" t="s">
        <v>481</v>
      </c>
      <c r="AL80" s="242">
        <v>0.60599999999999998</v>
      </c>
      <c r="AM80" s="241">
        <v>478</v>
      </c>
      <c r="AN80" s="242">
        <v>0.32200000000000001</v>
      </c>
      <c r="AO80" s="242">
        <v>0.214</v>
      </c>
      <c r="AP80" s="241" t="s">
        <v>471</v>
      </c>
      <c r="AQ80" s="241" t="s">
        <v>460</v>
      </c>
      <c r="AR80" s="241" t="s">
        <v>472</v>
      </c>
      <c r="AS80" s="247">
        <v>44515</v>
      </c>
      <c r="AT80" s="247">
        <v>44211</v>
      </c>
      <c r="AU80" s="247">
        <v>44501</v>
      </c>
      <c r="AV80" s="344"/>
      <c r="AW80" s="247">
        <v>44211</v>
      </c>
      <c r="AX80" s="242">
        <v>0.81299999999999994</v>
      </c>
      <c r="AY80" s="344"/>
      <c r="AZ80" s="241" t="s">
        <v>669</v>
      </c>
      <c r="BA80" s="344"/>
      <c r="BB80" s="344"/>
      <c r="BC80" s="344"/>
      <c r="BD80" s="265"/>
      <c r="BE80" s="266" t="s">
        <v>126</v>
      </c>
      <c r="BF80" s="267" t="s">
        <v>126</v>
      </c>
      <c r="BG80" s="267" t="s">
        <v>126</v>
      </c>
      <c r="BH80" s="268" t="s">
        <v>126</v>
      </c>
      <c r="BI80" s="269" t="s">
        <v>166</v>
      </c>
      <c r="BJ80" s="253" t="s">
        <v>166</v>
      </c>
      <c r="BK80" s="243">
        <v>1246</v>
      </c>
      <c r="BL80" s="255">
        <v>0.9</v>
      </c>
      <c r="BM80" s="255">
        <v>0.9</v>
      </c>
      <c r="BN80" s="255">
        <v>0.7</v>
      </c>
      <c r="BO80" s="256">
        <v>0.81</v>
      </c>
    </row>
    <row r="81" spans="1:67" ht="18.75" hidden="1" customHeight="1">
      <c r="A81" s="228" t="s">
        <v>875</v>
      </c>
      <c r="B81" s="229" t="s">
        <v>876</v>
      </c>
      <c r="C81" s="229" t="s">
        <v>877</v>
      </c>
      <c r="D81" s="230" t="s">
        <v>856</v>
      </c>
      <c r="E81" s="231" t="s">
        <v>448</v>
      </c>
      <c r="F81" s="271" t="s">
        <v>477</v>
      </c>
      <c r="G81" s="258"/>
      <c r="H81" s="259">
        <v>177</v>
      </c>
      <c r="I81" s="260" t="s">
        <v>451</v>
      </c>
      <c r="J81" s="260" t="s">
        <v>451</v>
      </c>
      <c r="K81" s="261" t="s">
        <v>451</v>
      </c>
      <c r="L81" s="262">
        <v>3635</v>
      </c>
      <c r="M81" s="238">
        <v>0.56999999999999995</v>
      </c>
      <c r="N81" s="229">
        <v>1081</v>
      </c>
      <c r="O81" s="229">
        <v>111</v>
      </c>
      <c r="P81" s="239">
        <v>0.29699999999999999</v>
      </c>
      <c r="Q81" s="229">
        <v>730</v>
      </c>
      <c r="R81" s="240">
        <v>64900</v>
      </c>
      <c r="S81" s="241" t="s">
        <v>497</v>
      </c>
      <c r="T81" s="242">
        <v>0.67500000000000004</v>
      </c>
      <c r="U81" s="243">
        <v>18321</v>
      </c>
      <c r="V81" s="244">
        <v>0.28000000000000003</v>
      </c>
      <c r="W81" s="243">
        <v>46579</v>
      </c>
      <c r="X81" s="241" t="s">
        <v>878</v>
      </c>
      <c r="Y81" s="243">
        <v>10000</v>
      </c>
      <c r="Z81" s="245" t="s">
        <v>879</v>
      </c>
      <c r="AA81" s="246" t="s">
        <v>456</v>
      </c>
      <c r="AB81" s="241">
        <v>550</v>
      </c>
      <c r="AC81" s="241">
        <v>640</v>
      </c>
      <c r="AD81" s="241">
        <v>580</v>
      </c>
      <c r="AE81" s="241">
        <v>680</v>
      </c>
      <c r="AF81" s="241">
        <v>24</v>
      </c>
      <c r="AG81" s="241">
        <v>29</v>
      </c>
      <c r="AH81" s="241">
        <v>23</v>
      </c>
      <c r="AI81" s="241">
        <v>30</v>
      </c>
      <c r="AJ81" s="241">
        <v>24</v>
      </c>
      <c r="AK81" s="241">
        <v>29</v>
      </c>
      <c r="AL81" s="242">
        <v>0.63500000000000001</v>
      </c>
      <c r="AM81" s="277">
        <v>2816</v>
      </c>
      <c r="AN81" s="242">
        <v>0.75</v>
      </c>
      <c r="AO81" s="242">
        <v>6.8000000000000005E-2</v>
      </c>
      <c r="AP81" s="241" t="s">
        <v>749</v>
      </c>
      <c r="AQ81" s="241" t="s">
        <v>460</v>
      </c>
      <c r="AR81" s="241" t="s">
        <v>510</v>
      </c>
      <c r="AS81" s="344"/>
      <c r="AT81" s="344"/>
      <c r="AU81" s="344"/>
      <c r="AV81" s="247">
        <v>44228</v>
      </c>
      <c r="AW81" s="241" t="s">
        <v>501</v>
      </c>
      <c r="AX81" s="344"/>
      <c r="AY81" s="241">
        <v>79</v>
      </c>
      <c r="AZ81" s="344"/>
      <c r="BA81" s="241">
        <v>6</v>
      </c>
      <c r="BB81" s="344"/>
      <c r="BC81" s="344"/>
      <c r="BD81" s="265"/>
      <c r="BE81" s="279" t="s">
        <v>166</v>
      </c>
      <c r="BF81" s="278" t="s">
        <v>166</v>
      </c>
      <c r="BG81" s="278" t="s">
        <v>166</v>
      </c>
      <c r="BH81" s="280" t="s">
        <v>166</v>
      </c>
      <c r="BI81" s="252"/>
      <c r="BJ81" s="253" t="s">
        <v>166</v>
      </c>
      <c r="BK81" s="243">
        <v>3171</v>
      </c>
      <c r="BL81" s="255">
        <v>0.8</v>
      </c>
      <c r="BM81" s="255">
        <v>0.8</v>
      </c>
      <c r="BN81" s="255">
        <v>0.67</v>
      </c>
      <c r="BO81" s="284"/>
    </row>
    <row r="82" spans="1:67" ht="18.75" hidden="1" customHeight="1">
      <c r="A82" s="228" t="s">
        <v>880</v>
      </c>
      <c r="B82" s="229" t="s">
        <v>881</v>
      </c>
      <c r="C82" s="229" t="s">
        <v>882</v>
      </c>
      <c r="D82" s="230" t="s">
        <v>856</v>
      </c>
      <c r="E82" s="281" t="s">
        <v>507</v>
      </c>
      <c r="F82" s="271" t="s">
        <v>477</v>
      </c>
      <c r="G82" s="258"/>
      <c r="H82" s="259">
        <v>187</v>
      </c>
      <c r="I82" s="260" t="s">
        <v>451</v>
      </c>
      <c r="J82" s="260">
        <v>146</v>
      </c>
      <c r="K82" s="261">
        <v>127</v>
      </c>
      <c r="L82" s="262">
        <v>47586</v>
      </c>
      <c r="M82" s="238">
        <v>0.84</v>
      </c>
      <c r="N82" s="229">
        <v>3056</v>
      </c>
      <c r="O82" s="229">
        <v>129</v>
      </c>
      <c r="P82" s="239">
        <v>6.4000000000000001E-2</v>
      </c>
      <c r="Q82" s="229">
        <v>828</v>
      </c>
      <c r="R82" s="240">
        <v>39800</v>
      </c>
      <c r="S82" s="241" t="s">
        <v>497</v>
      </c>
      <c r="T82" s="242">
        <v>0.27100000000000002</v>
      </c>
      <c r="U82" s="243">
        <v>10033</v>
      </c>
      <c r="V82" s="244">
        <v>0.25</v>
      </c>
      <c r="W82" s="243">
        <v>29767</v>
      </c>
      <c r="X82" s="241" t="s">
        <v>883</v>
      </c>
      <c r="Y82" s="241" t="s">
        <v>462</v>
      </c>
      <c r="Z82" s="263"/>
      <c r="AA82" s="282" t="s">
        <v>456</v>
      </c>
      <c r="AB82" s="241">
        <v>560</v>
      </c>
      <c r="AC82" s="241">
        <v>640</v>
      </c>
      <c r="AD82" s="241">
        <v>540</v>
      </c>
      <c r="AE82" s="241">
        <v>620</v>
      </c>
      <c r="AF82" s="241">
        <v>23</v>
      </c>
      <c r="AG82" s="241">
        <v>27</v>
      </c>
      <c r="AH82" s="241">
        <v>22</v>
      </c>
      <c r="AI82" s="241">
        <v>26</v>
      </c>
      <c r="AJ82" s="241">
        <v>22</v>
      </c>
      <c r="AK82" s="241">
        <v>28</v>
      </c>
      <c r="AL82" s="242">
        <v>0.51100000000000001</v>
      </c>
      <c r="AM82" s="277">
        <v>1190</v>
      </c>
      <c r="AN82" s="242">
        <v>0.375</v>
      </c>
      <c r="AO82" s="242">
        <v>0.45100000000000001</v>
      </c>
      <c r="AP82" s="241" t="s">
        <v>491</v>
      </c>
      <c r="AQ82" s="241" t="s">
        <v>460</v>
      </c>
      <c r="AR82" s="241" t="s">
        <v>510</v>
      </c>
      <c r="AS82" s="344"/>
      <c r="AT82" s="344"/>
      <c r="AU82" s="344"/>
      <c r="AV82" s="247">
        <v>44317</v>
      </c>
      <c r="AW82" s="241" t="s">
        <v>501</v>
      </c>
      <c r="AX82" s="344"/>
      <c r="AY82" s="344"/>
      <c r="AZ82" s="344"/>
      <c r="BA82" s="344"/>
      <c r="BB82" s="344"/>
      <c r="BC82" s="344"/>
      <c r="BD82" s="265"/>
      <c r="BE82" s="279" t="s">
        <v>166</v>
      </c>
      <c r="BF82" s="278" t="s">
        <v>166</v>
      </c>
      <c r="BG82" s="278" t="s">
        <v>166</v>
      </c>
      <c r="BH82" s="280" t="s">
        <v>166</v>
      </c>
      <c r="BI82" s="269" t="s">
        <v>166</v>
      </c>
      <c r="BJ82" s="344"/>
      <c r="BK82" s="344"/>
      <c r="BL82" s="255">
        <v>0.85</v>
      </c>
      <c r="BM82" s="255">
        <v>0.89</v>
      </c>
      <c r="BN82" s="255">
        <v>0.56999999999999995</v>
      </c>
      <c r="BO82" s="256">
        <v>0.56000000000000005</v>
      </c>
    </row>
    <row r="83" spans="1:67" ht="18.75" hidden="1" customHeight="1">
      <c r="A83" s="228" t="s">
        <v>884</v>
      </c>
      <c r="B83" s="229" t="s">
        <v>885</v>
      </c>
      <c r="C83" s="229" t="s">
        <v>886</v>
      </c>
      <c r="D83" s="230" t="s">
        <v>856</v>
      </c>
      <c r="E83" s="281" t="s">
        <v>507</v>
      </c>
      <c r="F83" s="271" t="s">
        <v>477</v>
      </c>
      <c r="G83" s="258"/>
      <c r="H83" s="259">
        <v>70</v>
      </c>
      <c r="I83" s="260" t="s">
        <v>451</v>
      </c>
      <c r="J83" s="260" t="s">
        <v>451</v>
      </c>
      <c r="K83" s="261">
        <v>44</v>
      </c>
      <c r="L83" s="262">
        <v>33008</v>
      </c>
      <c r="M83" s="238">
        <v>0.8</v>
      </c>
      <c r="N83" s="229">
        <v>692</v>
      </c>
      <c r="O83" s="229">
        <v>82</v>
      </c>
      <c r="P83" s="239">
        <v>2.1000000000000001E-2</v>
      </c>
      <c r="Q83" s="272"/>
      <c r="R83" s="240">
        <v>39200</v>
      </c>
      <c r="S83" s="241" t="s">
        <v>515</v>
      </c>
      <c r="T83" s="344"/>
      <c r="U83" s="344"/>
      <c r="V83" s="344"/>
      <c r="W83" s="243">
        <v>39200</v>
      </c>
      <c r="X83" s="344"/>
      <c r="Y83" s="241" t="s">
        <v>490</v>
      </c>
      <c r="Z83" s="263"/>
      <c r="AA83" s="264"/>
      <c r="AB83" s="241">
        <v>600</v>
      </c>
      <c r="AC83" s="241">
        <v>670</v>
      </c>
      <c r="AD83" s="241">
        <v>590</v>
      </c>
      <c r="AE83" s="241">
        <v>660</v>
      </c>
      <c r="AF83" s="241">
        <v>26</v>
      </c>
      <c r="AG83" s="241">
        <v>30</v>
      </c>
      <c r="AH83" s="241">
        <v>25</v>
      </c>
      <c r="AI83" s="241">
        <v>30</v>
      </c>
      <c r="AJ83" s="241">
        <v>24</v>
      </c>
      <c r="AK83" s="241">
        <v>28</v>
      </c>
      <c r="AL83" s="242">
        <v>0.49199999999999999</v>
      </c>
      <c r="AM83" s="241">
        <v>761</v>
      </c>
      <c r="AN83" s="242">
        <v>0.191</v>
      </c>
      <c r="AO83" s="242">
        <v>0.26200000000000001</v>
      </c>
      <c r="AP83" s="241" t="s">
        <v>491</v>
      </c>
      <c r="AQ83" s="241" t="s">
        <v>460</v>
      </c>
      <c r="AR83" s="241" t="s">
        <v>472</v>
      </c>
      <c r="AS83" s="344"/>
      <c r="AT83" s="344"/>
      <c r="AU83" s="344"/>
      <c r="AV83" s="344"/>
      <c r="AW83" s="247">
        <v>44234</v>
      </c>
      <c r="AX83" s="344"/>
      <c r="AY83" s="241">
        <v>80</v>
      </c>
      <c r="AZ83" s="344"/>
      <c r="BA83" s="241">
        <v>6.5</v>
      </c>
      <c r="BB83" s="344"/>
      <c r="BC83" s="344"/>
      <c r="BD83" s="265"/>
      <c r="BE83" s="279" t="s">
        <v>166</v>
      </c>
      <c r="BF83" s="278" t="s">
        <v>166</v>
      </c>
      <c r="BG83" s="278" t="s">
        <v>166</v>
      </c>
      <c r="BH83" s="280" t="s">
        <v>166</v>
      </c>
      <c r="BI83" s="252"/>
      <c r="BJ83" s="344"/>
      <c r="BK83" s="344"/>
      <c r="BL83" s="255">
        <v>0.81</v>
      </c>
      <c r="BM83" s="255">
        <v>0.94</v>
      </c>
      <c r="BN83" s="255">
        <v>0.83</v>
      </c>
      <c r="BO83" s="256">
        <v>0.8</v>
      </c>
    </row>
    <row r="84" spans="1:67" ht="18.75" hidden="1" customHeight="1">
      <c r="A84" s="228" t="s">
        <v>887</v>
      </c>
      <c r="B84" s="229" t="s">
        <v>888</v>
      </c>
      <c r="C84" s="229" t="s">
        <v>543</v>
      </c>
      <c r="D84" s="230" t="s">
        <v>537</v>
      </c>
      <c r="E84" s="231" t="s">
        <v>448</v>
      </c>
      <c r="F84" s="271" t="s">
        <v>477</v>
      </c>
      <c r="G84" s="233" t="s">
        <v>587</v>
      </c>
      <c r="H84" s="259">
        <v>70</v>
      </c>
      <c r="I84" s="260" t="s">
        <v>451</v>
      </c>
      <c r="J84" s="260" t="s">
        <v>451</v>
      </c>
      <c r="K84" s="261">
        <v>62</v>
      </c>
      <c r="L84" s="262">
        <v>9599</v>
      </c>
      <c r="M84" s="238">
        <v>0.6</v>
      </c>
      <c r="N84" s="229">
        <v>817</v>
      </c>
      <c r="O84" s="229">
        <v>73</v>
      </c>
      <c r="P84" s="239">
        <v>8.5000000000000006E-2</v>
      </c>
      <c r="Q84" s="229">
        <v>97</v>
      </c>
      <c r="R84" s="240">
        <v>78400</v>
      </c>
      <c r="S84" s="241" t="s">
        <v>497</v>
      </c>
      <c r="T84" s="242">
        <v>0.11899999999999999</v>
      </c>
      <c r="U84" s="243">
        <v>27534</v>
      </c>
      <c r="V84" s="244">
        <v>0.35</v>
      </c>
      <c r="W84" s="243">
        <v>50866</v>
      </c>
      <c r="X84" s="241" t="s">
        <v>889</v>
      </c>
      <c r="Y84" s="241" t="s">
        <v>499</v>
      </c>
      <c r="Z84" s="245" t="s">
        <v>521</v>
      </c>
      <c r="AA84" s="282" t="s">
        <v>456</v>
      </c>
      <c r="AB84" s="241">
        <v>620</v>
      </c>
      <c r="AC84" s="241">
        <v>700</v>
      </c>
      <c r="AD84" s="241">
        <v>610</v>
      </c>
      <c r="AE84" s="241">
        <v>710</v>
      </c>
      <c r="AF84" s="241">
        <v>27</v>
      </c>
      <c r="AG84" s="241">
        <v>31</v>
      </c>
      <c r="AH84" s="241">
        <v>27</v>
      </c>
      <c r="AI84" s="241">
        <v>34</v>
      </c>
      <c r="AJ84" s="241">
        <v>26</v>
      </c>
      <c r="AK84" s="241">
        <v>30</v>
      </c>
      <c r="AL84" s="242">
        <v>0.46400000000000002</v>
      </c>
      <c r="AM84" s="277">
        <v>6475</v>
      </c>
      <c r="AN84" s="242">
        <v>0.438</v>
      </c>
      <c r="AO84" s="242">
        <v>0.08</v>
      </c>
      <c r="AP84" s="241" t="s">
        <v>491</v>
      </c>
      <c r="AQ84" s="241" t="s">
        <v>460</v>
      </c>
      <c r="AR84" s="241" t="s">
        <v>472</v>
      </c>
      <c r="AS84" s="247">
        <v>44501</v>
      </c>
      <c r="AT84" s="344"/>
      <c r="AU84" s="247">
        <v>44501</v>
      </c>
      <c r="AV84" s="247">
        <v>44501</v>
      </c>
      <c r="AW84" s="247">
        <v>44197</v>
      </c>
      <c r="AX84" s="242">
        <v>0.47599999999999998</v>
      </c>
      <c r="AY84" s="241">
        <v>90</v>
      </c>
      <c r="AZ84" s="344"/>
      <c r="BA84" s="241">
        <v>7</v>
      </c>
      <c r="BB84" s="344"/>
      <c r="BC84" s="344"/>
      <c r="BD84" s="265"/>
      <c r="BE84" s="266" t="s">
        <v>126</v>
      </c>
      <c r="BF84" s="267" t="s">
        <v>126</v>
      </c>
      <c r="BG84" s="267" t="s">
        <v>126</v>
      </c>
      <c r="BH84" s="268" t="s">
        <v>126</v>
      </c>
      <c r="BI84" s="269" t="s">
        <v>166</v>
      </c>
      <c r="BJ84" s="344"/>
      <c r="BK84" s="344"/>
      <c r="BL84" s="255">
        <v>0.92</v>
      </c>
      <c r="BM84" s="255">
        <v>0.91</v>
      </c>
      <c r="BN84" s="255">
        <v>0.72</v>
      </c>
      <c r="BO84" s="256">
        <v>0.8</v>
      </c>
    </row>
    <row r="85" spans="1:67" ht="18.75" hidden="1" customHeight="1">
      <c r="A85" s="228" t="s">
        <v>890</v>
      </c>
      <c r="B85" s="229" t="s">
        <v>891</v>
      </c>
      <c r="C85" s="229" t="s">
        <v>892</v>
      </c>
      <c r="D85" s="230" t="s">
        <v>496</v>
      </c>
      <c r="E85" s="231" t="s">
        <v>448</v>
      </c>
      <c r="F85" s="276" t="s">
        <v>487</v>
      </c>
      <c r="G85" s="258"/>
      <c r="H85" s="259" t="s">
        <v>451</v>
      </c>
      <c r="I85" s="260">
        <v>36</v>
      </c>
      <c r="J85" s="260" t="s">
        <v>451</v>
      </c>
      <c r="K85" s="261" t="s">
        <v>451</v>
      </c>
      <c r="L85" s="262">
        <v>2283</v>
      </c>
      <c r="M85" s="238">
        <v>1</v>
      </c>
      <c r="N85" s="229">
        <v>353</v>
      </c>
      <c r="O85" s="272"/>
      <c r="P85" s="239">
        <v>0.155</v>
      </c>
      <c r="Q85" s="229">
        <v>121</v>
      </c>
      <c r="R85" s="240">
        <v>78000</v>
      </c>
      <c r="S85" s="241" t="s">
        <v>488</v>
      </c>
      <c r="T85" s="242">
        <v>0.34300000000000003</v>
      </c>
      <c r="U85" s="243">
        <v>44455</v>
      </c>
      <c r="V85" s="244">
        <v>0.56999999999999995</v>
      </c>
      <c r="W85" s="243">
        <v>33545</v>
      </c>
      <c r="X85" s="241" t="s">
        <v>707</v>
      </c>
      <c r="Y85" s="241" t="s">
        <v>490</v>
      </c>
      <c r="Z85" s="263"/>
      <c r="AA85" s="264"/>
      <c r="AB85" s="241">
        <v>620</v>
      </c>
      <c r="AC85" s="241">
        <v>700</v>
      </c>
      <c r="AD85" s="241">
        <v>640</v>
      </c>
      <c r="AE85" s="241">
        <v>720</v>
      </c>
      <c r="AF85" s="241">
        <v>28</v>
      </c>
      <c r="AG85" s="241">
        <v>32</v>
      </c>
      <c r="AH85" s="241">
        <v>26</v>
      </c>
      <c r="AI85" s="241" t="s">
        <v>457</v>
      </c>
      <c r="AJ85" s="241">
        <v>27</v>
      </c>
      <c r="AK85" s="241" t="s">
        <v>457</v>
      </c>
      <c r="AL85" s="242">
        <v>0.34100000000000003</v>
      </c>
      <c r="AM85" s="344"/>
      <c r="AN85" s="344"/>
      <c r="AO85" s="344"/>
      <c r="AP85" s="241" t="s">
        <v>510</v>
      </c>
      <c r="AQ85" s="241" t="s">
        <v>460</v>
      </c>
      <c r="AR85" s="241" t="s">
        <v>472</v>
      </c>
      <c r="AS85" s="247">
        <v>44515</v>
      </c>
      <c r="AT85" s="247">
        <v>44211</v>
      </c>
      <c r="AU85" s="344"/>
      <c r="AV85" s="344"/>
      <c r="AW85" s="247">
        <v>44211</v>
      </c>
      <c r="AX85" s="242">
        <v>0.61899999999999999</v>
      </c>
      <c r="AY85" s="344"/>
      <c r="AZ85" s="344"/>
      <c r="BA85" s="344"/>
      <c r="BB85" s="344"/>
      <c r="BC85" s="344"/>
      <c r="BD85" s="265"/>
      <c r="BE85" s="266" t="s">
        <v>126</v>
      </c>
      <c r="BF85" s="278" t="s">
        <v>166</v>
      </c>
      <c r="BG85" s="267" t="s">
        <v>126</v>
      </c>
      <c r="BH85" s="280" t="s">
        <v>166</v>
      </c>
      <c r="BI85" s="252"/>
      <c r="BJ85" s="344"/>
      <c r="BK85" s="344"/>
      <c r="BL85" s="270"/>
      <c r="BM85" s="255">
        <v>0.92</v>
      </c>
      <c r="BN85" s="270"/>
      <c r="BO85" s="256">
        <v>0.85</v>
      </c>
    </row>
    <row r="86" spans="1:67" ht="18.75" hidden="1" customHeight="1">
      <c r="A86" s="228" t="s">
        <v>893</v>
      </c>
      <c r="B86" s="229" t="s">
        <v>894</v>
      </c>
      <c r="C86" s="229" t="s">
        <v>895</v>
      </c>
      <c r="D86" s="230" t="s">
        <v>466</v>
      </c>
      <c r="E86" s="231" t="s">
        <v>448</v>
      </c>
      <c r="F86" s="276" t="s">
        <v>487</v>
      </c>
      <c r="G86" s="258"/>
      <c r="H86" s="259" t="s">
        <v>451</v>
      </c>
      <c r="I86" s="260" t="s">
        <v>451</v>
      </c>
      <c r="J86" s="260" t="s">
        <v>451</v>
      </c>
      <c r="K86" s="261" t="s">
        <v>451</v>
      </c>
      <c r="L86" s="237">
        <v>380</v>
      </c>
      <c r="M86" s="238">
        <v>1</v>
      </c>
      <c r="N86" s="229">
        <v>38</v>
      </c>
      <c r="O86" s="229">
        <v>11</v>
      </c>
      <c r="P86" s="239">
        <v>0.1</v>
      </c>
      <c r="Q86" s="229">
        <v>28</v>
      </c>
      <c r="R86" s="240">
        <v>78200</v>
      </c>
      <c r="S86" s="241" t="s">
        <v>452</v>
      </c>
      <c r="T86" s="242">
        <v>0.73699999999999999</v>
      </c>
      <c r="U86" s="243">
        <v>25533</v>
      </c>
      <c r="V86" s="244">
        <v>0.33</v>
      </c>
      <c r="W86" s="243">
        <v>52667</v>
      </c>
      <c r="X86" s="241" t="s">
        <v>520</v>
      </c>
      <c r="Y86" s="241" t="s">
        <v>490</v>
      </c>
      <c r="Z86" s="263"/>
      <c r="AA86" s="286" t="s">
        <v>456</v>
      </c>
      <c r="AB86" s="241">
        <v>710</v>
      </c>
      <c r="AC86" s="241">
        <v>770</v>
      </c>
      <c r="AD86" s="241">
        <v>740</v>
      </c>
      <c r="AE86" s="241">
        <v>800</v>
      </c>
      <c r="AF86" s="241">
        <v>33</v>
      </c>
      <c r="AG86" s="241">
        <v>35</v>
      </c>
      <c r="AH86" s="241">
        <v>33</v>
      </c>
      <c r="AI86" s="241">
        <v>35</v>
      </c>
      <c r="AJ86" s="241">
        <v>31</v>
      </c>
      <c r="AK86" s="241">
        <v>35</v>
      </c>
      <c r="AL86" s="242">
        <v>0.13400000000000001</v>
      </c>
      <c r="AM86" s="241">
        <v>111</v>
      </c>
      <c r="AN86" s="242">
        <v>0.108</v>
      </c>
      <c r="AO86" s="242">
        <v>0.66700000000000004</v>
      </c>
      <c r="AP86" s="241" t="s">
        <v>491</v>
      </c>
      <c r="AQ86" s="241" t="s">
        <v>460</v>
      </c>
      <c r="AR86" s="241" t="s">
        <v>471</v>
      </c>
      <c r="AS86" s="344"/>
      <c r="AT86" s="344"/>
      <c r="AU86" s="344"/>
      <c r="AV86" s="247">
        <v>44197</v>
      </c>
      <c r="AW86" s="247">
        <v>44197</v>
      </c>
      <c r="AX86" s="344"/>
      <c r="AY86" s="241" t="s">
        <v>566</v>
      </c>
      <c r="AZ86" s="241" t="s">
        <v>524</v>
      </c>
      <c r="BA86" s="344"/>
      <c r="BB86" s="344"/>
      <c r="BC86" s="344"/>
      <c r="BD86" s="265"/>
      <c r="BE86" s="266" t="s">
        <v>126</v>
      </c>
      <c r="BF86" s="267" t="s">
        <v>126</v>
      </c>
      <c r="BG86" s="267" t="s">
        <v>126</v>
      </c>
      <c r="BH86" s="268" t="s">
        <v>126</v>
      </c>
      <c r="BI86" s="252"/>
      <c r="BJ86" s="344"/>
      <c r="BK86" s="344"/>
      <c r="BL86" s="255">
        <v>1</v>
      </c>
      <c r="BM86" s="255">
        <v>0.99</v>
      </c>
      <c r="BN86" s="255">
        <v>0.5</v>
      </c>
      <c r="BO86" s="256">
        <v>0.91</v>
      </c>
    </row>
    <row r="87" spans="1:67" ht="18.75" hidden="1" customHeight="1">
      <c r="A87" s="228" t="s">
        <v>896</v>
      </c>
      <c r="B87" s="229" t="s">
        <v>897</v>
      </c>
      <c r="C87" s="229" t="s">
        <v>898</v>
      </c>
      <c r="D87" s="230" t="s">
        <v>715</v>
      </c>
      <c r="E87" s="231" t="s">
        <v>448</v>
      </c>
      <c r="F87" s="276" t="s">
        <v>487</v>
      </c>
      <c r="G87" s="258"/>
      <c r="H87" s="259" t="s">
        <v>451</v>
      </c>
      <c r="I87" s="260">
        <v>51</v>
      </c>
      <c r="J87" s="260" t="s">
        <v>451</v>
      </c>
      <c r="K87" s="261" t="s">
        <v>451</v>
      </c>
      <c r="L87" s="262">
        <v>2746</v>
      </c>
      <c r="M87" s="238">
        <v>0.93</v>
      </c>
      <c r="N87" s="229">
        <v>130</v>
      </c>
      <c r="O87" s="229">
        <v>107</v>
      </c>
      <c r="P87" s="239">
        <v>4.7E-2</v>
      </c>
      <c r="Q87" s="229">
        <v>82</v>
      </c>
      <c r="R87" s="240">
        <v>70500</v>
      </c>
      <c r="S87" s="241" t="s">
        <v>497</v>
      </c>
      <c r="T87" s="242">
        <v>0.63100000000000001</v>
      </c>
      <c r="U87" s="243">
        <v>36075</v>
      </c>
      <c r="V87" s="244">
        <v>0.51</v>
      </c>
      <c r="W87" s="243">
        <v>34425</v>
      </c>
      <c r="X87" s="241" t="s">
        <v>674</v>
      </c>
      <c r="Y87" s="241" t="s">
        <v>899</v>
      </c>
      <c r="Z87" s="245" t="s">
        <v>900</v>
      </c>
      <c r="AA87" s="282" t="s">
        <v>456</v>
      </c>
      <c r="AB87" s="241">
        <v>600</v>
      </c>
      <c r="AC87" s="241">
        <v>690</v>
      </c>
      <c r="AD87" s="241">
        <v>590</v>
      </c>
      <c r="AE87" s="241">
        <v>690</v>
      </c>
      <c r="AF87" s="241">
        <v>26</v>
      </c>
      <c r="AG87" s="241">
        <v>31</v>
      </c>
      <c r="AH87" s="241">
        <v>26</v>
      </c>
      <c r="AI87" s="241">
        <v>34</v>
      </c>
      <c r="AJ87" s="241">
        <v>25</v>
      </c>
      <c r="AK87" s="241">
        <v>29</v>
      </c>
      <c r="AL87" s="242">
        <v>0.61199999999999999</v>
      </c>
      <c r="AM87" s="241">
        <v>390</v>
      </c>
      <c r="AN87" s="242">
        <v>0.441</v>
      </c>
      <c r="AO87" s="242">
        <v>0.151</v>
      </c>
      <c r="AP87" s="241" t="s">
        <v>492</v>
      </c>
      <c r="AQ87" s="241" t="s">
        <v>460</v>
      </c>
      <c r="AR87" s="241" t="s">
        <v>471</v>
      </c>
      <c r="AS87" s="247">
        <v>44501</v>
      </c>
      <c r="AT87" s="344"/>
      <c r="AU87" s="247">
        <v>44501</v>
      </c>
      <c r="AV87" s="344"/>
      <c r="AW87" s="247">
        <v>44211</v>
      </c>
      <c r="AX87" s="242">
        <v>0.92</v>
      </c>
      <c r="AY87" s="241">
        <v>85</v>
      </c>
      <c r="AZ87" s="241" t="s">
        <v>901</v>
      </c>
      <c r="BA87" s="241">
        <v>6.5</v>
      </c>
      <c r="BB87" s="344"/>
      <c r="BC87" s="344"/>
      <c r="BD87" s="265"/>
      <c r="BE87" s="266" t="s">
        <v>126</v>
      </c>
      <c r="BF87" s="267" t="s">
        <v>126</v>
      </c>
      <c r="BG87" s="267" t="s">
        <v>126</v>
      </c>
      <c r="BH87" s="268" t="s">
        <v>126</v>
      </c>
      <c r="BI87" s="269" t="s">
        <v>166</v>
      </c>
      <c r="BJ87" s="253" t="s">
        <v>166</v>
      </c>
      <c r="BK87" s="254" t="s">
        <v>462</v>
      </c>
      <c r="BL87" s="255">
        <v>0.91</v>
      </c>
      <c r="BM87" s="255">
        <v>0.93</v>
      </c>
      <c r="BN87" s="255">
        <v>0.8</v>
      </c>
      <c r="BO87" s="256">
        <v>0.81</v>
      </c>
    </row>
    <row r="88" spans="1:67" ht="18.75" hidden="1" customHeight="1">
      <c r="A88" s="228" t="s">
        <v>902</v>
      </c>
      <c r="B88" s="229" t="s">
        <v>903</v>
      </c>
      <c r="C88" s="229" t="s">
        <v>904</v>
      </c>
      <c r="D88" s="230" t="s">
        <v>739</v>
      </c>
      <c r="E88" s="281" t="s">
        <v>507</v>
      </c>
      <c r="F88" s="271" t="s">
        <v>477</v>
      </c>
      <c r="G88" s="258"/>
      <c r="H88" s="259">
        <v>136</v>
      </c>
      <c r="I88" s="260" t="s">
        <v>451</v>
      </c>
      <c r="J88" s="260">
        <v>104</v>
      </c>
      <c r="K88" s="261">
        <v>87</v>
      </c>
      <c r="L88" s="262">
        <v>24987</v>
      </c>
      <c r="M88" s="238">
        <v>0.69</v>
      </c>
      <c r="N88" s="229">
        <v>1264</v>
      </c>
      <c r="O88" s="229">
        <v>106</v>
      </c>
      <c r="P88" s="239">
        <v>5.0999999999999997E-2</v>
      </c>
      <c r="Q88" s="272"/>
      <c r="R88" s="240">
        <v>56400</v>
      </c>
      <c r="S88" s="241" t="s">
        <v>515</v>
      </c>
      <c r="T88" s="344"/>
      <c r="U88" s="344"/>
      <c r="V88" s="344"/>
      <c r="W88" s="243">
        <v>56400</v>
      </c>
      <c r="X88" s="344"/>
      <c r="Y88" s="241" t="s">
        <v>490</v>
      </c>
      <c r="Z88" s="263"/>
      <c r="AA88" s="264"/>
      <c r="AB88" s="241">
        <v>560</v>
      </c>
      <c r="AC88" s="241">
        <v>650</v>
      </c>
      <c r="AD88" s="241">
        <v>540</v>
      </c>
      <c r="AE88" s="241">
        <v>640</v>
      </c>
      <c r="AF88" s="241">
        <v>24</v>
      </c>
      <c r="AG88" s="241">
        <v>30</v>
      </c>
      <c r="AH88" s="241">
        <v>24</v>
      </c>
      <c r="AI88" s="241">
        <v>31</v>
      </c>
      <c r="AJ88" s="241">
        <v>23</v>
      </c>
      <c r="AK88" s="241">
        <v>28</v>
      </c>
      <c r="AL88" s="242">
        <v>0.81299999999999994</v>
      </c>
      <c r="AM88" s="241">
        <v>645</v>
      </c>
      <c r="AN88" s="242">
        <v>0.83299999999999996</v>
      </c>
      <c r="AO88" s="242">
        <v>0.21</v>
      </c>
      <c r="AP88" s="241" t="s">
        <v>905</v>
      </c>
      <c r="AQ88" s="241" t="s">
        <v>460</v>
      </c>
      <c r="AR88" s="241" t="s">
        <v>472</v>
      </c>
      <c r="AS88" s="344"/>
      <c r="AT88" s="344"/>
      <c r="AU88" s="247">
        <v>44501</v>
      </c>
      <c r="AV88" s="247">
        <v>44501</v>
      </c>
      <c r="AW88" s="247">
        <v>44211</v>
      </c>
      <c r="AX88" s="344"/>
      <c r="AY88" s="241">
        <v>80</v>
      </c>
      <c r="AZ88" s="241" t="s">
        <v>906</v>
      </c>
      <c r="BA88" s="241">
        <v>6.5</v>
      </c>
      <c r="BB88" s="344"/>
      <c r="BC88" s="241" t="s">
        <v>907</v>
      </c>
      <c r="BD88" s="248" t="s">
        <v>908</v>
      </c>
      <c r="BE88" s="279" t="s">
        <v>166</v>
      </c>
      <c r="BF88" s="278" t="s">
        <v>166</v>
      </c>
      <c r="BG88" s="278" t="s">
        <v>166</v>
      </c>
      <c r="BH88" s="280" t="s">
        <v>166</v>
      </c>
      <c r="BI88" s="252"/>
      <c r="BJ88" s="344"/>
      <c r="BK88" s="344"/>
      <c r="BL88" s="255">
        <v>0.84</v>
      </c>
      <c r="BM88" s="255">
        <v>0.88</v>
      </c>
      <c r="BN88" s="255">
        <v>0.68</v>
      </c>
      <c r="BO88" s="256">
        <v>0.71</v>
      </c>
    </row>
    <row r="89" spans="1:67" ht="18.75" hidden="1" customHeight="1">
      <c r="A89" s="228" t="s">
        <v>909</v>
      </c>
      <c r="B89" s="229" t="s">
        <v>910</v>
      </c>
      <c r="C89" s="229" t="s">
        <v>475</v>
      </c>
      <c r="D89" s="230" t="s">
        <v>476</v>
      </c>
      <c r="E89" s="231" t="s">
        <v>448</v>
      </c>
      <c r="F89" s="271" t="s">
        <v>477</v>
      </c>
      <c r="G89" s="258"/>
      <c r="H89" s="259">
        <v>63</v>
      </c>
      <c r="I89" s="260" t="s">
        <v>451</v>
      </c>
      <c r="J89" s="260">
        <v>87</v>
      </c>
      <c r="K89" s="261">
        <v>42</v>
      </c>
      <c r="L89" s="262">
        <v>11999</v>
      </c>
      <c r="M89" s="238">
        <v>0.43</v>
      </c>
      <c r="N89" s="229">
        <v>1342</v>
      </c>
      <c r="O89" s="229">
        <v>99</v>
      </c>
      <c r="P89" s="239">
        <v>0.112</v>
      </c>
      <c r="Q89" s="229">
        <v>441</v>
      </c>
      <c r="R89" s="240">
        <v>76500</v>
      </c>
      <c r="S89" s="241" t="s">
        <v>452</v>
      </c>
      <c r="T89" s="242">
        <v>0.32900000000000001</v>
      </c>
      <c r="U89" s="243">
        <v>16312</v>
      </c>
      <c r="V89" s="244">
        <v>0.21</v>
      </c>
      <c r="W89" s="243">
        <v>60188</v>
      </c>
      <c r="X89" s="241" t="s">
        <v>911</v>
      </c>
      <c r="Y89" s="241" t="s">
        <v>490</v>
      </c>
      <c r="Z89" s="263"/>
      <c r="AA89" s="286" t="s">
        <v>456</v>
      </c>
      <c r="AB89" s="241">
        <v>640</v>
      </c>
      <c r="AC89" s="241">
        <v>720</v>
      </c>
      <c r="AD89" s="241">
        <v>640</v>
      </c>
      <c r="AE89" s="241">
        <v>720</v>
      </c>
      <c r="AF89" s="241">
        <v>29</v>
      </c>
      <c r="AG89" s="241">
        <v>32</v>
      </c>
      <c r="AH89" s="241">
        <v>29</v>
      </c>
      <c r="AI89" s="241">
        <v>34</v>
      </c>
      <c r="AJ89" s="241">
        <v>27</v>
      </c>
      <c r="AK89" s="241">
        <v>31</v>
      </c>
      <c r="AL89" s="242">
        <v>0.41</v>
      </c>
      <c r="AM89" s="277">
        <v>4983</v>
      </c>
      <c r="AN89" s="242">
        <v>0.27900000000000003</v>
      </c>
      <c r="AO89" s="242">
        <v>0.19400000000000001</v>
      </c>
      <c r="AP89" s="241" t="s">
        <v>491</v>
      </c>
      <c r="AQ89" s="241" t="s">
        <v>492</v>
      </c>
      <c r="AR89" s="241" t="s">
        <v>492</v>
      </c>
      <c r="AS89" s="247">
        <v>44501</v>
      </c>
      <c r="AT89" s="344"/>
      <c r="AU89" s="344"/>
      <c r="AV89" s="247">
        <v>44501</v>
      </c>
      <c r="AW89" s="247">
        <v>44197</v>
      </c>
      <c r="AX89" s="242">
        <v>0.54500000000000004</v>
      </c>
      <c r="AY89" s="241">
        <v>90</v>
      </c>
      <c r="AZ89" s="344"/>
      <c r="BA89" s="344"/>
      <c r="BB89" s="344"/>
      <c r="BC89" s="241" t="s">
        <v>532</v>
      </c>
      <c r="BD89" s="248" t="s">
        <v>912</v>
      </c>
      <c r="BE89" s="279" t="s">
        <v>166</v>
      </c>
      <c r="BF89" s="278" t="s">
        <v>166</v>
      </c>
      <c r="BG89" s="278" t="s">
        <v>166</v>
      </c>
      <c r="BH89" s="280" t="s">
        <v>166</v>
      </c>
      <c r="BI89" s="252"/>
      <c r="BJ89" s="344"/>
      <c r="BK89" s="344"/>
      <c r="BL89" s="255">
        <v>0.91</v>
      </c>
      <c r="BM89" s="255">
        <v>0.91</v>
      </c>
      <c r="BN89" s="255">
        <v>0.75</v>
      </c>
      <c r="BO89" s="256">
        <v>0.81</v>
      </c>
    </row>
    <row r="90" spans="1:67" ht="18.75" hidden="1" customHeight="1">
      <c r="A90" s="228" t="s">
        <v>913</v>
      </c>
      <c r="B90" s="229" t="s">
        <v>914</v>
      </c>
      <c r="C90" s="229" t="s">
        <v>475</v>
      </c>
      <c r="D90" s="230" t="s">
        <v>476</v>
      </c>
      <c r="E90" s="231" t="s">
        <v>448</v>
      </c>
      <c r="F90" s="271" t="s">
        <v>477</v>
      </c>
      <c r="G90" s="233" t="s">
        <v>587</v>
      </c>
      <c r="H90" s="259">
        <v>22</v>
      </c>
      <c r="I90" s="260" t="s">
        <v>451</v>
      </c>
      <c r="J90" s="260" t="s">
        <v>451</v>
      </c>
      <c r="K90" s="261">
        <v>15</v>
      </c>
      <c r="L90" s="262">
        <v>7463</v>
      </c>
      <c r="M90" s="238">
        <v>0.39</v>
      </c>
      <c r="N90" s="229">
        <v>1032</v>
      </c>
      <c r="O90" s="272"/>
      <c r="P90" s="239">
        <v>0.13800000000000001</v>
      </c>
      <c r="Q90" s="229">
        <v>25</v>
      </c>
      <c r="R90" s="240">
        <v>77700</v>
      </c>
      <c r="S90" s="241" t="s">
        <v>722</v>
      </c>
      <c r="T90" s="242">
        <v>2.4E-2</v>
      </c>
      <c r="U90" s="243">
        <v>64183</v>
      </c>
      <c r="V90" s="244">
        <v>0.83</v>
      </c>
      <c r="W90" s="243">
        <v>13517</v>
      </c>
      <c r="X90" s="241" t="s">
        <v>727</v>
      </c>
      <c r="Y90" s="241" t="s">
        <v>490</v>
      </c>
      <c r="Z90" s="263"/>
      <c r="AA90" s="264"/>
      <c r="AB90" s="241">
        <v>680</v>
      </c>
      <c r="AC90" s="241">
        <v>760</v>
      </c>
      <c r="AD90" s="241">
        <v>670</v>
      </c>
      <c r="AE90" s="241">
        <v>760</v>
      </c>
      <c r="AF90" s="241">
        <v>30</v>
      </c>
      <c r="AG90" s="241">
        <v>34</v>
      </c>
      <c r="AH90" s="241">
        <v>31</v>
      </c>
      <c r="AI90" s="241" t="s">
        <v>675</v>
      </c>
      <c r="AJ90" s="241">
        <v>28</v>
      </c>
      <c r="AK90" s="241" t="s">
        <v>550</v>
      </c>
      <c r="AL90" s="242">
        <v>0.14499999999999999</v>
      </c>
      <c r="AM90" s="344"/>
      <c r="AN90" s="344"/>
      <c r="AO90" s="344"/>
      <c r="AP90" s="241" t="s">
        <v>491</v>
      </c>
      <c r="AQ90" s="241" t="s">
        <v>460</v>
      </c>
      <c r="AR90" s="241" t="s">
        <v>492</v>
      </c>
      <c r="AS90" s="344"/>
      <c r="AT90" s="344"/>
      <c r="AU90" s="247">
        <v>44501</v>
      </c>
      <c r="AV90" s="344"/>
      <c r="AW90" s="247">
        <v>44206</v>
      </c>
      <c r="AX90" s="344"/>
      <c r="AY90" s="344"/>
      <c r="AZ90" s="344"/>
      <c r="BA90" s="241" t="s">
        <v>177</v>
      </c>
      <c r="BB90" s="344"/>
      <c r="BC90" s="344"/>
      <c r="BD90" s="265"/>
      <c r="BE90" s="279" t="s">
        <v>166</v>
      </c>
      <c r="BF90" s="267" t="s">
        <v>126</v>
      </c>
      <c r="BG90" s="267" t="s">
        <v>126</v>
      </c>
      <c r="BH90" s="280" t="s">
        <v>166</v>
      </c>
      <c r="BI90" s="269" t="s">
        <v>166</v>
      </c>
      <c r="BJ90" s="253" t="s">
        <v>166</v>
      </c>
      <c r="BK90" s="254" t="s">
        <v>462</v>
      </c>
      <c r="BL90" s="255">
        <v>0.95</v>
      </c>
      <c r="BM90" s="255">
        <v>0.96</v>
      </c>
      <c r="BN90" s="255">
        <v>0.94</v>
      </c>
      <c r="BO90" s="256">
        <v>0.95</v>
      </c>
    </row>
    <row r="91" spans="1:67" ht="18.75" hidden="1" customHeight="1">
      <c r="A91" s="228" t="s">
        <v>915</v>
      </c>
      <c r="B91" s="229" t="s">
        <v>916</v>
      </c>
      <c r="C91" s="229" t="s">
        <v>871</v>
      </c>
      <c r="D91" s="230" t="s">
        <v>447</v>
      </c>
      <c r="E91" s="281" t="s">
        <v>507</v>
      </c>
      <c r="F91" s="271" t="s">
        <v>477</v>
      </c>
      <c r="G91" s="258"/>
      <c r="H91" s="259">
        <v>35</v>
      </c>
      <c r="I91" s="260" t="s">
        <v>451</v>
      </c>
      <c r="J91" s="260">
        <v>4</v>
      </c>
      <c r="K91" s="261">
        <v>21</v>
      </c>
      <c r="L91" s="262">
        <v>15573</v>
      </c>
      <c r="M91" s="238">
        <v>0.53</v>
      </c>
      <c r="N91" s="229">
        <v>1403</v>
      </c>
      <c r="O91" s="272"/>
      <c r="P91" s="239">
        <v>0.09</v>
      </c>
      <c r="Q91" s="272"/>
      <c r="R91" s="240">
        <v>54500</v>
      </c>
      <c r="S91" s="241" t="s">
        <v>917</v>
      </c>
      <c r="T91" s="344"/>
      <c r="U91" s="344"/>
      <c r="V91" s="344"/>
      <c r="W91" s="243">
        <v>54500</v>
      </c>
      <c r="X91" s="344"/>
      <c r="Y91" s="241" t="s">
        <v>490</v>
      </c>
      <c r="Z91" s="263"/>
      <c r="AA91" s="286" t="s">
        <v>456</v>
      </c>
      <c r="AB91" s="241">
        <v>670</v>
      </c>
      <c r="AC91" s="241">
        <v>730</v>
      </c>
      <c r="AD91" s="241">
        <v>700</v>
      </c>
      <c r="AE91" s="241">
        <v>790</v>
      </c>
      <c r="AF91" s="241">
        <v>31</v>
      </c>
      <c r="AG91" s="241">
        <v>34</v>
      </c>
      <c r="AH91" s="241">
        <v>32</v>
      </c>
      <c r="AI91" s="241">
        <v>35</v>
      </c>
      <c r="AJ91" s="241">
        <v>30</v>
      </c>
      <c r="AK91" s="241">
        <v>35</v>
      </c>
      <c r="AL91" s="242">
        <v>0.23400000000000001</v>
      </c>
      <c r="AM91" s="344"/>
      <c r="AN91" s="344"/>
      <c r="AO91" s="344"/>
      <c r="AP91" s="241" t="s">
        <v>491</v>
      </c>
      <c r="AQ91" s="241" t="s">
        <v>492</v>
      </c>
      <c r="AR91" s="241" t="s">
        <v>471</v>
      </c>
      <c r="AS91" s="344"/>
      <c r="AT91" s="344"/>
      <c r="AU91" s="247">
        <v>44484</v>
      </c>
      <c r="AV91" s="247">
        <v>44484</v>
      </c>
      <c r="AW91" s="247">
        <v>44197</v>
      </c>
      <c r="AX91" s="344"/>
      <c r="AY91" s="344"/>
      <c r="AZ91" s="344"/>
      <c r="BA91" s="344"/>
      <c r="BB91" s="344"/>
      <c r="BC91" s="344"/>
      <c r="BD91" s="265"/>
      <c r="BE91" s="279" t="s">
        <v>166</v>
      </c>
      <c r="BF91" s="278" t="s">
        <v>166</v>
      </c>
      <c r="BG91" s="278" t="s">
        <v>166</v>
      </c>
      <c r="BH91" s="280" t="s">
        <v>166</v>
      </c>
      <c r="BI91" s="269" t="s">
        <v>166</v>
      </c>
      <c r="BJ91" s="253" t="s">
        <v>166</v>
      </c>
      <c r="BK91" s="254" t="s">
        <v>462</v>
      </c>
      <c r="BL91" s="255">
        <v>0.96</v>
      </c>
      <c r="BM91" s="255">
        <v>0.97</v>
      </c>
      <c r="BN91" s="255">
        <v>0.85</v>
      </c>
      <c r="BO91" s="256">
        <v>0.85</v>
      </c>
    </row>
    <row r="92" spans="1:67" ht="18.75" hidden="1" customHeight="1">
      <c r="A92" s="228" t="s">
        <v>918</v>
      </c>
      <c r="B92" s="229" t="s">
        <v>919</v>
      </c>
      <c r="C92" s="229" t="s">
        <v>871</v>
      </c>
      <c r="D92" s="230" t="s">
        <v>447</v>
      </c>
      <c r="E92" s="281" t="s">
        <v>507</v>
      </c>
      <c r="F92" s="271" t="s">
        <v>477</v>
      </c>
      <c r="G92" s="258"/>
      <c r="H92" s="259">
        <v>187</v>
      </c>
      <c r="I92" s="260" t="s">
        <v>451</v>
      </c>
      <c r="J92" s="260" t="s">
        <v>451</v>
      </c>
      <c r="K92" s="261">
        <v>44</v>
      </c>
      <c r="L92" s="262">
        <v>25790</v>
      </c>
      <c r="M92" s="238">
        <v>0.79</v>
      </c>
      <c r="N92" s="229">
        <v>610</v>
      </c>
      <c r="O92" s="229">
        <v>124</v>
      </c>
      <c r="P92" s="239">
        <v>2.4E-2</v>
      </c>
      <c r="Q92" s="229">
        <v>217</v>
      </c>
      <c r="R92" s="240">
        <v>48400</v>
      </c>
      <c r="S92" s="241" t="s">
        <v>452</v>
      </c>
      <c r="T92" s="242">
        <v>0.35599999999999998</v>
      </c>
      <c r="U92" s="243">
        <v>3821</v>
      </c>
      <c r="V92" s="244">
        <v>0.08</v>
      </c>
      <c r="W92" s="243">
        <v>44579</v>
      </c>
      <c r="X92" s="241" t="s">
        <v>920</v>
      </c>
      <c r="Y92" s="243">
        <v>28303</v>
      </c>
      <c r="Z92" s="245" t="s">
        <v>521</v>
      </c>
      <c r="AA92" s="286" t="s">
        <v>456</v>
      </c>
      <c r="AB92" s="241">
        <v>500</v>
      </c>
      <c r="AC92" s="241">
        <v>580</v>
      </c>
      <c r="AD92" s="241">
        <v>470</v>
      </c>
      <c r="AE92" s="241">
        <v>590</v>
      </c>
      <c r="AF92" s="241">
        <v>20</v>
      </c>
      <c r="AG92" s="241">
        <v>26</v>
      </c>
      <c r="AH92" s="241">
        <v>20</v>
      </c>
      <c r="AI92" s="241">
        <v>26</v>
      </c>
      <c r="AJ92" s="241">
        <v>19</v>
      </c>
      <c r="AK92" s="241">
        <v>26</v>
      </c>
      <c r="AL92" s="242">
        <v>0.52200000000000002</v>
      </c>
      <c r="AM92" s="344"/>
      <c r="AN92" s="344"/>
      <c r="AO92" s="344"/>
      <c r="AP92" s="241" t="s">
        <v>491</v>
      </c>
      <c r="AQ92" s="241" t="s">
        <v>460</v>
      </c>
      <c r="AR92" s="241" t="s">
        <v>472</v>
      </c>
      <c r="AS92" s="344"/>
      <c r="AT92" s="344"/>
      <c r="AU92" s="247">
        <v>44515</v>
      </c>
      <c r="AV92" s="344"/>
      <c r="AW92" s="247">
        <v>44256</v>
      </c>
      <c r="AX92" s="344"/>
      <c r="AY92" s="241">
        <v>69</v>
      </c>
      <c r="AZ92" s="241" t="s">
        <v>750</v>
      </c>
      <c r="BA92" s="241">
        <v>6</v>
      </c>
      <c r="BB92" s="344"/>
      <c r="BC92" s="241" t="s">
        <v>921</v>
      </c>
      <c r="BD92" s="248" t="s">
        <v>922</v>
      </c>
      <c r="BE92" s="273" t="s">
        <v>462</v>
      </c>
      <c r="BF92" s="274" t="s">
        <v>462</v>
      </c>
      <c r="BG92" s="274" t="s">
        <v>462</v>
      </c>
      <c r="BH92" s="275" t="s">
        <v>462</v>
      </c>
      <c r="BI92" s="269" t="s">
        <v>166</v>
      </c>
      <c r="BJ92" s="253" t="s">
        <v>166</v>
      </c>
      <c r="BK92" s="243">
        <v>9083</v>
      </c>
      <c r="BL92" s="255">
        <v>0.87</v>
      </c>
      <c r="BM92" s="255">
        <v>0.77</v>
      </c>
      <c r="BN92" s="255">
        <v>0.56000000000000005</v>
      </c>
      <c r="BO92" s="256">
        <v>0.54</v>
      </c>
    </row>
    <row r="93" spans="1:67" ht="18.75" hidden="1" customHeight="1">
      <c r="A93" s="228" t="s">
        <v>923</v>
      </c>
      <c r="B93" s="229" t="s">
        <v>924</v>
      </c>
      <c r="C93" s="229" t="s">
        <v>924</v>
      </c>
      <c r="D93" s="230" t="s">
        <v>496</v>
      </c>
      <c r="E93" s="231" t="s">
        <v>448</v>
      </c>
      <c r="F93" s="276" t="s">
        <v>487</v>
      </c>
      <c r="G93" s="233" t="s">
        <v>925</v>
      </c>
      <c r="H93" s="259" t="s">
        <v>451</v>
      </c>
      <c r="I93" s="260">
        <v>49</v>
      </c>
      <c r="J93" s="260" t="s">
        <v>451</v>
      </c>
      <c r="K93" s="261" t="s">
        <v>451</v>
      </c>
      <c r="L93" s="262">
        <v>2409</v>
      </c>
      <c r="M93" s="238">
        <v>1</v>
      </c>
      <c r="N93" s="229">
        <v>166</v>
      </c>
      <c r="O93" s="229">
        <v>38</v>
      </c>
      <c r="P93" s="239">
        <v>6.9000000000000006E-2</v>
      </c>
      <c r="Q93" s="229">
        <v>128</v>
      </c>
      <c r="R93" s="240">
        <v>75200</v>
      </c>
      <c r="S93" s="241" t="s">
        <v>452</v>
      </c>
      <c r="T93" s="242">
        <v>0.77100000000000002</v>
      </c>
      <c r="U93" s="243">
        <v>30804</v>
      </c>
      <c r="V93" s="244">
        <v>0.41</v>
      </c>
      <c r="W93" s="243">
        <v>44396</v>
      </c>
      <c r="X93" s="241" t="s">
        <v>926</v>
      </c>
      <c r="Y93" s="243">
        <v>40000</v>
      </c>
      <c r="Z93" s="245" t="s">
        <v>927</v>
      </c>
      <c r="AA93" s="286" t="s">
        <v>456</v>
      </c>
      <c r="AB93" s="241">
        <v>640</v>
      </c>
      <c r="AC93" s="241">
        <v>710</v>
      </c>
      <c r="AD93" s="241">
        <v>630</v>
      </c>
      <c r="AE93" s="241">
        <v>700</v>
      </c>
      <c r="AF93" s="241">
        <v>26</v>
      </c>
      <c r="AG93" s="241">
        <v>30</v>
      </c>
      <c r="AH93" s="241">
        <v>28</v>
      </c>
      <c r="AI93" s="241" t="s">
        <v>539</v>
      </c>
      <c r="AJ93" s="241">
        <v>27</v>
      </c>
      <c r="AK93" s="241" t="s">
        <v>540</v>
      </c>
      <c r="AL93" s="242">
        <v>0.45800000000000002</v>
      </c>
      <c r="AM93" s="344"/>
      <c r="AN93" s="344"/>
      <c r="AO93" s="344"/>
      <c r="AP93" s="241" t="s">
        <v>509</v>
      </c>
      <c r="AQ93" s="241" t="s">
        <v>460</v>
      </c>
      <c r="AR93" s="241" t="s">
        <v>471</v>
      </c>
      <c r="AS93" s="247">
        <v>44515</v>
      </c>
      <c r="AT93" s="247">
        <v>44211</v>
      </c>
      <c r="AU93" s="344"/>
      <c r="AV93" s="247">
        <v>44211</v>
      </c>
      <c r="AW93" s="247">
        <v>44211</v>
      </c>
      <c r="AX93" s="242">
        <v>0.68899999999999995</v>
      </c>
      <c r="AY93" s="241" t="s">
        <v>566</v>
      </c>
      <c r="AZ93" s="241" t="s">
        <v>524</v>
      </c>
      <c r="BA93" s="344"/>
      <c r="BB93" s="344"/>
      <c r="BC93" s="344"/>
      <c r="BD93" s="265"/>
      <c r="BE93" s="266" t="s">
        <v>126</v>
      </c>
      <c r="BF93" s="267" t="s">
        <v>126</v>
      </c>
      <c r="BG93" s="267" t="s">
        <v>126</v>
      </c>
      <c r="BH93" s="268" t="s">
        <v>126</v>
      </c>
      <c r="BI93" s="252"/>
      <c r="BJ93" s="253" t="s">
        <v>166</v>
      </c>
      <c r="BK93" s="254" t="s">
        <v>462</v>
      </c>
      <c r="BL93" s="255">
        <v>0.91</v>
      </c>
      <c r="BM93" s="255">
        <v>0.9</v>
      </c>
      <c r="BN93" s="255">
        <v>0.9</v>
      </c>
      <c r="BO93" s="256">
        <v>0.85</v>
      </c>
    </row>
    <row r="94" spans="1:67" ht="18.75" hidden="1" customHeight="1">
      <c r="A94" s="228" t="s">
        <v>928</v>
      </c>
      <c r="B94" s="229" t="s">
        <v>929</v>
      </c>
      <c r="C94" s="229" t="s">
        <v>930</v>
      </c>
      <c r="D94" s="230" t="s">
        <v>931</v>
      </c>
      <c r="E94" s="231" t="s">
        <v>448</v>
      </c>
      <c r="F94" s="271" t="s">
        <v>477</v>
      </c>
      <c r="G94" s="233" t="s">
        <v>587</v>
      </c>
      <c r="H94" s="259" t="s">
        <v>451</v>
      </c>
      <c r="I94" s="260" t="s">
        <v>451</v>
      </c>
      <c r="J94" s="260" t="s">
        <v>451</v>
      </c>
      <c r="K94" s="261">
        <v>108</v>
      </c>
      <c r="L94" s="262">
        <v>5209</v>
      </c>
      <c r="M94" s="238">
        <v>0.69</v>
      </c>
      <c r="N94" s="229">
        <v>71</v>
      </c>
      <c r="O94" s="229">
        <v>26</v>
      </c>
      <c r="P94" s="239">
        <v>1.4E-2</v>
      </c>
      <c r="Q94" s="229">
        <v>60</v>
      </c>
      <c r="R94" s="240">
        <v>62900</v>
      </c>
      <c r="S94" s="241" t="s">
        <v>497</v>
      </c>
      <c r="T94" s="242">
        <v>0.84499999999999997</v>
      </c>
      <c r="U94" s="243">
        <v>28918</v>
      </c>
      <c r="V94" s="244">
        <v>0.46</v>
      </c>
      <c r="W94" s="243">
        <v>33982</v>
      </c>
      <c r="X94" s="241" t="s">
        <v>544</v>
      </c>
      <c r="Y94" s="241" t="s">
        <v>462</v>
      </c>
      <c r="Z94" s="263"/>
      <c r="AA94" s="282" t="s">
        <v>456</v>
      </c>
      <c r="AB94" s="241">
        <v>590</v>
      </c>
      <c r="AC94" s="241">
        <v>670</v>
      </c>
      <c r="AD94" s="241">
        <v>590</v>
      </c>
      <c r="AE94" s="241">
        <v>680</v>
      </c>
      <c r="AF94" s="241">
        <v>26</v>
      </c>
      <c r="AG94" s="241">
        <v>30</v>
      </c>
      <c r="AH94" s="241">
        <v>25</v>
      </c>
      <c r="AI94" s="241">
        <v>32</v>
      </c>
      <c r="AJ94" s="241">
        <v>25</v>
      </c>
      <c r="AK94" s="241">
        <v>29</v>
      </c>
      <c r="AL94" s="242">
        <v>0.64800000000000002</v>
      </c>
      <c r="AM94" s="241">
        <v>91</v>
      </c>
      <c r="AN94" s="242">
        <v>0.495</v>
      </c>
      <c r="AO94" s="242">
        <v>0.111</v>
      </c>
      <c r="AP94" s="241" t="s">
        <v>491</v>
      </c>
      <c r="AQ94" s="241" t="s">
        <v>460</v>
      </c>
      <c r="AR94" s="241" t="s">
        <v>472</v>
      </c>
      <c r="AS94" s="344"/>
      <c r="AT94" s="344"/>
      <c r="AU94" s="247">
        <v>44515</v>
      </c>
      <c r="AV94" s="247">
        <v>44515</v>
      </c>
      <c r="AW94" s="247">
        <v>44228</v>
      </c>
      <c r="AX94" s="344"/>
      <c r="AY94" s="241">
        <v>80</v>
      </c>
      <c r="AZ94" s="241" t="s">
        <v>669</v>
      </c>
      <c r="BA94" s="241">
        <v>6</v>
      </c>
      <c r="BB94" s="344"/>
      <c r="BC94" s="241" t="s">
        <v>932</v>
      </c>
      <c r="BD94" s="248" t="s">
        <v>933</v>
      </c>
      <c r="BE94" s="266" t="s">
        <v>126</v>
      </c>
      <c r="BF94" s="267" t="s">
        <v>126</v>
      </c>
      <c r="BG94" s="267" t="s">
        <v>126</v>
      </c>
      <c r="BH94" s="268" t="s">
        <v>126</v>
      </c>
      <c r="BI94" s="269" t="s">
        <v>166</v>
      </c>
      <c r="BJ94" s="253" t="s">
        <v>166</v>
      </c>
      <c r="BK94" s="243">
        <v>2057</v>
      </c>
      <c r="BL94" s="255">
        <v>0.92</v>
      </c>
      <c r="BM94" s="255">
        <v>0.94</v>
      </c>
      <c r="BN94" s="255">
        <v>0.48</v>
      </c>
      <c r="BO94" s="256">
        <v>0.87</v>
      </c>
    </row>
    <row r="95" spans="1:67" ht="18.75" hidden="1" customHeight="1">
      <c r="A95" s="228" t="s">
        <v>934</v>
      </c>
      <c r="B95" s="229" t="s">
        <v>935</v>
      </c>
      <c r="C95" s="229" t="s">
        <v>935</v>
      </c>
      <c r="D95" s="230" t="s">
        <v>822</v>
      </c>
      <c r="E95" s="231" t="s">
        <v>448</v>
      </c>
      <c r="F95" s="276" t="s">
        <v>487</v>
      </c>
      <c r="G95" s="258"/>
      <c r="H95" s="259" t="s">
        <v>451</v>
      </c>
      <c r="I95" s="260">
        <v>11</v>
      </c>
      <c r="J95" s="260" t="s">
        <v>451</v>
      </c>
      <c r="K95" s="261" t="s">
        <v>451</v>
      </c>
      <c r="L95" s="262">
        <v>1712</v>
      </c>
      <c r="M95" s="238">
        <v>1</v>
      </c>
      <c r="N95" s="229">
        <v>326</v>
      </c>
      <c r="O95" s="229">
        <v>51</v>
      </c>
      <c r="P95" s="239">
        <v>0.19</v>
      </c>
      <c r="Q95" s="229">
        <v>207</v>
      </c>
      <c r="R95" s="240">
        <v>73100</v>
      </c>
      <c r="S95" s="241" t="s">
        <v>452</v>
      </c>
      <c r="T95" s="242">
        <v>0.63500000000000001</v>
      </c>
      <c r="U95" s="243">
        <v>37362</v>
      </c>
      <c r="V95" s="244">
        <v>0.51</v>
      </c>
      <c r="W95" s="243">
        <v>35738</v>
      </c>
      <c r="X95" s="241" t="s">
        <v>816</v>
      </c>
      <c r="Y95" s="243">
        <v>6095</v>
      </c>
      <c r="Z95" s="245" t="s">
        <v>936</v>
      </c>
      <c r="AA95" s="286" t="s">
        <v>456</v>
      </c>
      <c r="AB95" s="241">
        <v>640</v>
      </c>
      <c r="AC95" s="241">
        <v>740</v>
      </c>
      <c r="AD95" s="241">
        <v>670</v>
      </c>
      <c r="AE95" s="241">
        <v>770</v>
      </c>
      <c r="AF95" s="241">
        <v>30</v>
      </c>
      <c r="AG95" s="241">
        <v>34</v>
      </c>
      <c r="AH95" s="241">
        <v>30</v>
      </c>
      <c r="AI95" s="241">
        <v>35</v>
      </c>
      <c r="AJ95" s="241">
        <v>28</v>
      </c>
      <c r="AK95" s="241">
        <v>33</v>
      </c>
      <c r="AL95" s="242">
        <v>0.28899999999999998</v>
      </c>
      <c r="AM95" s="277">
        <v>2310</v>
      </c>
      <c r="AN95" s="242">
        <v>0.107</v>
      </c>
      <c r="AO95" s="242">
        <v>0.38700000000000001</v>
      </c>
      <c r="AP95" s="241" t="s">
        <v>491</v>
      </c>
      <c r="AQ95" s="241" t="s">
        <v>460</v>
      </c>
      <c r="AR95" s="241" t="s">
        <v>471</v>
      </c>
      <c r="AS95" s="247">
        <v>44515</v>
      </c>
      <c r="AT95" s="247">
        <v>44197</v>
      </c>
      <c r="AU95" s="344"/>
      <c r="AV95" s="344"/>
      <c r="AW95" s="247">
        <v>44211</v>
      </c>
      <c r="AX95" s="242">
        <v>0.61199999999999999</v>
      </c>
      <c r="AY95" s="241" t="s">
        <v>462</v>
      </c>
      <c r="AZ95" s="241" t="s">
        <v>937</v>
      </c>
      <c r="BA95" s="241">
        <v>6.5</v>
      </c>
      <c r="BB95" s="344"/>
      <c r="BC95" s="344"/>
      <c r="BD95" s="265"/>
      <c r="BE95" s="266" t="s">
        <v>126</v>
      </c>
      <c r="BF95" s="278" t="s">
        <v>166</v>
      </c>
      <c r="BG95" s="267" t="s">
        <v>126</v>
      </c>
      <c r="BH95" s="280" t="s">
        <v>166</v>
      </c>
      <c r="BI95" s="252"/>
      <c r="BJ95" s="344"/>
      <c r="BK95" s="344"/>
      <c r="BL95" s="255">
        <v>0.96</v>
      </c>
      <c r="BM95" s="255">
        <v>0.96</v>
      </c>
      <c r="BN95" s="255">
        <v>0.95</v>
      </c>
      <c r="BO95" s="256">
        <v>0.87</v>
      </c>
    </row>
    <row r="96" spans="1:67" ht="18.75" hidden="1" customHeight="1">
      <c r="A96" s="228" t="s">
        <v>938</v>
      </c>
      <c r="B96" s="229" t="s">
        <v>721</v>
      </c>
      <c r="C96" s="229" t="s">
        <v>939</v>
      </c>
      <c r="D96" s="230" t="s">
        <v>537</v>
      </c>
      <c r="E96" s="231" t="s">
        <v>448</v>
      </c>
      <c r="F96" s="276" t="s">
        <v>487</v>
      </c>
      <c r="G96" s="258"/>
      <c r="H96" s="259" t="s">
        <v>451</v>
      </c>
      <c r="I96" s="260">
        <v>16</v>
      </c>
      <c r="J96" s="260" t="s">
        <v>451</v>
      </c>
      <c r="K96" s="261" t="s">
        <v>451</v>
      </c>
      <c r="L96" s="262">
        <v>1897</v>
      </c>
      <c r="M96" s="238">
        <v>1</v>
      </c>
      <c r="N96" s="229">
        <v>121</v>
      </c>
      <c r="O96" s="229">
        <v>45</v>
      </c>
      <c r="P96" s="239">
        <v>6.4000000000000001E-2</v>
      </c>
      <c r="Q96" s="229">
        <v>62</v>
      </c>
      <c r="R96" s="240">
        <v>76200</v>
      </c>
      <c r="S96" s="241" t="s">
        <v>488</v>
      </c>
      <c r="T96" s="242">
        <v>0.51200000000000001</v>
      </c>
      <c r="U96" s="243">
        <v>52411</v>
      </c>
      <c r="V96" s="244">
        <v>0.69</v>
      </c>
      <c r="W96" s="243">
        <v>23789</v>
      </c>
      <c r="X96" s="241" t="s">
        <v>754</v>
      </c>
      <c r="Y96" s="241" t="s">
        <v>490</v>
      </c>
      <c r="Z96" s="263"/>
      <c r="AA96" s="264"/>
      <c r="AB96" s="241">
        <v>680</v>
      </c>
      <c r="AC96" s="241">
        <v>750</v>
      </c>
      <c r="AD96" s="241">
        <v>680</v>
      </c>
      <c r="AE96" s="241">
        <v>760</v>
      </c>
      <c r="AF96" s="241">
        <v>31</v>
      </c>
      <c r="AG96" s="241">
        <v>33</v>
      </c>
      <c r="AH96" s="241">
        <v>31</v>
      </c>
      <c r="AI96" s="241" t="s">
        <v>675</v>
      </c>
      <c r="AJ96" s="241">
        <v>29</v>
      </c>
      <c r="AK96" s="241" t="s">
        <v>550</v>
      </c>
      <c r="AL96" s="242">
        <v>0.24199999999999999</v>
      </c>
      <c r="AM96" s="277">
        <v>1091</v>
      </c>
      <c r="AN96" s="242">
        <v>6.4000000000000001E-2</v>
      </c>
      <c r="AO96" s="242">
        <v>0.443</v>
      </c>
      <c r="AP96" s="241" t="s">
        <v>491</v>
      </c>
      <c r="AQ96" s="241" t="s">
        <v>460</v>
      </c>
      <c r="AR96" s="241" t="s">
        <v>471</v>
      </c>
      <c r="AS96" s="247">
        <v>44515</v>
      </c>
      <c r="AT96" s="247">
        <v>44197</v>
      </c>
      <c r="AU96" s="344"/>
      <c r="AV96" s="344"/>
      <c r="AW96" s="247">
        <v>44197</v>
      </c>
      <c r="AX96" s="242">
        <v>0.40600000000000003</v>
      </c>
      <c r="AY96" s="241">
        <v>100</v>
      </c>
      <c r="AZ96" s="344"/>
      <c r="BA96" s="344"/>
      <c r="BB96" s="344"/>
      <c r="BC96" s="241" t="s">
        <v>872</v>
      </c>
      <c r="BD96" s="265"/>
      <c r="BE96" s="266" t="s">
        <v>126</v>
      </c>
      <c r="BF96" s="267" t="s">
        <v>126</v>
      </c>
      <c r="BG96" s="267" t="s">
        <v>126</v>
      </c>
      <c r="BH96" s="268" t="s">
        <v>126</v>
      </c>
      <c r="BI96" s="252"/>
      <c r="BJ96" s="344"/>
      <c r="BK96" s="344"/>
      <c r="BL96" s="255">
        <v>1</v>
      </c>
      <c r="BM96" s="255">
        <v>0.96</v>
      </c>
      <c r="BN96" s="255">
        <v>0.95</v>
      </c>
      <c r="BO96" s="256">
        <v>0.94</v>
      </c>
    </row>
    <row r="97" spans="1:67" ht="18.75" hidden="1" customHeight="1">
      <c r="A97" s="228" t="s">
        <v>940</v>
      </c>
      <c r="B97" s="229" t="s">
        <v>941</v>
      </c>
      <c r="C97" s="229" t="s">
        <v>942</v>
      </c>
      <c r="D97" s="230" t="s">
        <v>537</v>
      </c>
      <c r="E97" s="231" t="s">
        <v>448</v>
      </c>
      <c r="F97" s="276" t="s">
        <v>487</v>
      </c>
      <c r="G97" s="258"/>
      <c r="H97" s="259" t="s">
        <v>451</v>
      </c>
      <c r="I97" s="260">
        <v>173</v>
      </c>
      <c r="J97" s="260" t="s">
        <v>451</v>
      </c>
      <c r="K97" s="261" t="s">
        <v>451</v>
      </c>
      <c r="L97" s="262">
        <v>1201</v>
      </c>
      <c r="M97" s="238">
        <v>1</v>
      </c>
      <c r="N97" s="229">
        <v>36</v>
      </c>
      <c r="O97" s="229">
        <v>20</v>
      </c>
      <c r="P97" s="239">
        <v>0.03</v>
      </c>
      <c r="Q97" s="229">
        <v>36</v>
      </c>
      <c r="R97" s="240">
        <v>66200</v>
      </c>
      <c r="S97" s="241" t="s">
        <v>452</v>
      </c>
      <c r="T97" s="242">
        <v>1</v>
      </c>
      <c r="U97" s="243">
        <v>42805</v>
      </c>
      <c r="V97" s="244">
        <v>0.65</v>
      </c>
      <c r="W97" s="243">
        <v>23395</v>
      </c>
      <c r="X97" s="241" t="s">
        <v>776</v>
      </c>
      <c r="Y97" s="243">
        <v>28000</v>
      </c>
      <c r="Z97" s="263"/>
      <c r="AA97" s="282" t="s">
        <v>456</v>
      </c>
      <c r="AB97" s="241">
        <v>460</v>
      </c>
      <c r="AC97" s="241">
        <v>540</v>
      </c>
      <c r="AD97" s="241">
        <v>460</v>
      </c>
      <c r="AE97" s="241">
        <v>560</v>
      </c>
      <c r="AF97" s="241">
        <v>21</v>
      </c>
      <c r="AG97" s="241">
        <v>26</v>
      </c>
      <c r="AH97" s="241">
        <v>16</v>
      </c>
      <c r="AI97" s="241" t="s">
        <v>943</v>
      </c>
      <c r="AJ97" s="241">
        <v>17</v>
      </c>
      <c r="AK97" s="241" t="s">
        <v>658</v>
      </c>
      <c r="AL97" s="242">
        <v>0.88600000000000001</v>
      </c>
      <c r="AM97" s="241">
        <v>230</v>
      </c>
      <c r="AN97" s="242">
        <v>0.26100000000000001</v>
      </c>
      <c r="AO97" s="242">
        <v>0.1</v>
      </c>
      <c r="AP97" s="241" t="s">
        <v>472</v>
      </c>
      <c r="AQ97" s="241" t="s">
        <v>460</v>
      </c>
      <c r="AR97" s="241" t="s">
        <v>471</v>
      </c>
      <c r="AS97" s="247">
        <v>44501</v>
      </c>
      <c r="AT97" s="344"/>
      <c r="AU97" s="344"/>
      <c r="AV97" s="247">
        <v>44242</v>
      </c>
      <c r="AW97" s="241" t="s">
        <v>501</v>
      </c>
      <c r="AX97" s="242">
        <v>0.53800000000000003</v>
      </c>
      <c r="AY97" s="241">
        <v>80</v>
      </c>
      <c r="AZ97" s="344"/>
      <c r="BA97" s="241">
        <v>5.5</v>
      </c>
      <c r="BB97" s="344"/>
      <c r="BC97" s="344"/>
      <c r="BD97" s="265"/>
      <c r="BE97" s="279" t="s">
        <v>166</v>
      </c>
      <c r="BF97" s="278" t="s">
        <v>166</v>
      </c>
      <c r="BG97" s="267" t="s">
        <v>126</v>
      </c>
      <c r="BH97" s="280" t="s">
        <v>166</v>
      </c>
      <c r="BI97" s="252"/>
      <c r="BJ97" s="253" t="s">
        <v>166</v>
      </c>
      <c r="BK97" s="243">
        <v>1000</v>
      </c>
      <c r="BL97" s="255">
        <v>1</v>
      </c>
      <c r="BM97" s="255">
        <v>0.7</v>
      </c>
      <c r="BN97" s="270"/>
      <c r="BO97" s="256">
        <v>0.61</v>
      </c>
    </row>
    <row r="98" spans="1:67" ht="18.75" hidden="1" customHeight="1">
      <c r="A98" s="228" t="s">
        <v>944</v>
      </c>
      <c r="B98" s="229" t="s">
        <v>945</v>
      </c>
      <c r="C98" s="229" t="s">
        <v>946</v>
      </c>
      <c r="D98" s="230" t="s">
        <v>466</v>
      </c>
      <c r="E98" s="231" t="s">
        <v>448</v>
      </c>
      <c r="F98" s="271" t="s">
        <v>477</v>
      </c>
      <c r="G98" s="258"/>
      <c r="H98" s="259">
        <v>2</v>
      </c>
      <c r="I98" s="260" t="s">
        <v>451</v>
      </c>
      <c r="J98" s="260">
        <v>24</v>
      </c>
      <c r="K98" s="261" t="s">
        <v>451</v>
      </c>
      <c r="L98" s="262">
        <v>6766</v>
      </c>
      <c r="M98" s="238">
        <v>0.61</v>
      </c>
      <c r="N98" s="229">
        <v>776</v>
      </c>
      <c r="O98" s="272"/>
      <c r="P98" s="239">
        <v>0.115</v>
      </c>
      <c r="Q98" s="229">
        <v>594</v>
      </c>
      <c r="R98" s="240">
        <v>75600</v>
      </c>
      <c r="S98" s="241" t="s">
        <v>488</v>
      </c>
      <c r="T98" s="242">
        <v>0.76500000000000001</v>
      </c>
      <c r="U98" s="243">
        <v>64459</v>
      </c>
      <c r="V98" s="244">
        <v>0.85</v>
      </c>
      <c r="W98" s="243">
        <v>11141</v>
      </c>
      <c r="X98" s="241" t="s">
        <v>947</v>
      </c>
      <c r="Y98" s="241" t="s">
        <v>490</v>
      </c>
      <c r="Z98" s="263"/>
      <c r="AA98" s="264"/>
      <c r="AB98" s="241">
        <v>730</v>
      </c>
      <c r="AC98" s="241">
        <v>790</v>
      </c>
      <c r="AD98" s="241">
        <v>730</v>
      </c>
      <c r="AE98" s="241">
        <v>800</v>
      </c>
      <c r="AF98" s="241">
        <v>32</v>
      </c>
      <c r="AG98" s="241">
        <v>35</v>
      </c>
      <c r="AH98" s="241">
        <v>34</v>
      </c>
      <c r="AI98" s="241">
        <v>36</v>
      </c>
      <c r="AJ98" s="241">
        <v>31</v>
      </c>
      <c r="AK98" s="241">
        <v>35</v>
      </c>
      <c r="AL98" s="242">
        <v>4.5999999999999999E-2</v>
      </c>
      <c r="AM98" s="344"/>
      <c r="AN98" s="344"/>
      <c r="AO98" s="344"/>
      <c r="AP98" s="241" t="s">
        <v>491</v>
      </c>
      <c r="AQ98" s="241" t="s">
        <v>460</v>
      </c>
      <c r="AR98" s="241" t="s">
        <v>948</v>
      </c>
      <c r="AS98" s="344"/>
      <c r="AT98" s="344"/>
      <c r="AU98" s="247">
        <v>44501</v>
      </c>
      <c r="AV98" s="344"/>
      <c r="AW98" s="247">
        <v>44197</v>
      </c>
      <c r="AX98" s="344"/>
      <c r="AY98" s="241" t="s">
        <v>949</v>
      </c>
      <c r="AZ98" s="344"/>
      <c r="BA98" s="241" t="s">
        <v>949</v>
      </c>
      <c r="BB98" s="344"/>
      <c r="BC98" s="241" t="s">
        <v>462</v>
      </c>
      <c r="BD98" s="265"/>
      <c r="BE98" s="266" t="s">
        <v>126</v>
      </c>
      <c r="BF98" s="267" t="s">
        <v>126</v>
      </c>
      <c r="BG98" s="267" t="s">
        <v>126</v>
      </c>
      <c r="BH98" s="268" t="s">
        <v>126</v>
      </c>
      <c r="BI98" s="252"/>
      <c r="BJ98" s="253" t="s">
        <v>166</v>
      </c>
      <c r="BK98" s="254" t="s">
        <v>462</v>
      </c>
      <c r="BL98" s="270"/>
      <c r="BM98" s="255">
        <v>0.97</v>
      </c>
      <c r="BN98" s="270"/>
      <c r="BO98" s="256">
        <v>0.96</v>
      </c>
    </row>
    <row r="99" spans="1:67" ht="18.75" hidden="1" customHeight="1">
      <c r="A99" s="228" t="s">
        <v>950</v>
      </c>
      <c r="B99" s="229" t="s">
        <v>951</v>
      </c>
      <c r="C99" s="229" t="s">
        <v>702</v>
      </c>
      <c r="D99" s="230" t="s">
        <v>630</v>
      </c>
      <c r="E99" s="231" t="s">
        <v>448</v>
      </c>
      <c r="F99" s="276" t="s">
        <v>487</v>
      </c>
      <c r="G99" s="258"/>
      <c r="H99" s="259" t="s">
        <v>451</v>
      </c>
      <c r="I99" s="260">
        <v>18</v>
      </c>
      <c r="J99" s="260"/>
      <c r="K99" s="261" t="s">
        <v>451</v>
      </c>
      <c r="L99" s="237">
        <v>844</v>
      </c>
      <c r="M99" s="238">
        <v>1</v>
      </c>
      <c r="N99" s="229">
        <v>85</v>
      </c>
      <c r="O99" s="272"/>
      <c r="P99" s="239">
        <v>0.10100000000000001</v>
      </c>
      <c r="Q99" s="229">
        <v>29</v>
      </c>
      <c r="R99" s="240">
        <v>82200</v>
      </c>
      <c r="S99" s="241" t="s">
        <v>452</v>
      </c>
      <c r="T99" s="242">
        <v>0.34100000000000003</v>
      </c>
      <c r="U99" s="243">
        <v>27362</v>
      </c>
      <c r="V99" s="244">
        <v>0.33</v>
      </c>
      <c r="W99" s="243">
        <v>54838</v>
      </c>
      <c r="X99" s="241" t="s">
        <v>920</v>
      </c>
      <c r="Y99" s="243">
        <v>10000</v>
      </c>
      <c r="Z99" s="245" t="s">
        <v>952</v>
      </c>
      <c r="AA99" s="264"/>
      <c r="AB99" s="241">
        <v>720</v>
      </c>
      <c r="AC99" s="241">
        <v>770</v>
      </c>
      <c r="AD99" s="241">
        <v>750</v>
      </c>
      <c r="AE99" s="241">
        <v>800</v>
      </c>
      <c r="AF99" s="241">
        <v>33</v>
      </c>
      <c r="AG99" s="241">
        <v>35</v>
      </c>
      <c r="AH99" s="241">
        <v>33</v>
      </c>
      <c r="AI99" s="241">
        <v>35</v>
      </c>
      <c r="AJ99" s="241">
        <v>33</v>
      </c>
      <c r="AK99" s="241">
        <v>35</v>
      </c>
      <c r="AL99" s="242">
        <v>0.14499999999999999</v>
      </c>
      <c r="AM99" s="241">
        <v>731</v>
      </c>
      <c r="AN99" s="242">
        <v>7.9000000000000001E-2</v>
      </c>
      <c r="AO99" s="242">
        <v>0.36199999999999999</v>
      </c>
      <c r="AP99" s="241" t="s">
        <v>491</v>
      </c>
      <c r="AQ99" s="241" t="s">
        <v>460</v>
      </c>
      <c r="AR99" s="241" t="s">
        <v>491</v>
      </c>
      <c r="AS99" s="247">
        <v>44515</v>
      </c>
      <c r="AT99" s="247">
        <v>44201</v>
      </c>
      <c r="AU99" s="344"/>
      <c r="AV99" s="344"/>
      <c r="AW99" s="247">
        <v>44201</v>
      </c>
      <c r="AX99" s="242">
        <v>0.161</v>
      </c>
      <c r="AY99" s="241">
        <v>100</v>
      </c>
      <c r="AZ99" s="344"/>
      <c r="BA99" s="241">
        <v>7.5</v>
      </c>
      <c r="BB99" s="344"/>
      <c r="BC99" s="344"/>
      <c r="BD99" s="265"/>
      <c r="BE99" s="266" t="s">
        <v>126</v>
      </c>
      <c r="BF99" s="267" t="s">
        <v>126</v>
      </c>
      <c r="BG99" s="267" t="s">
        <v>126</v>
      </c>
      <c r="BH99" s="268" t="s">
        <v>126</v>
      </c>
      <c r="BI99" s="252"/>
      <c r="BJ99" s="253" t="s">
        <v>166</v>
      </c>
      <c r="BK99" s="254" t="s">
        <v>462</v>
      </c>
      <c r="BL99" s="255">
        <v>1</v>
      </c>
      <c r="BM99" s="255">
        <v>0.98</v>
      </c>
      <c r="BN99" s="255">
        <v>0.95</v>
      </c>
      <c r="BO99" s="256">
        <v>0.96</v>
      </c>
    </row>
    <row r="100" spans="1:67" ht="18.75" hidden="1" customHeight="1">
      <c r="A100" s="228" t="s">
        <v>953</v>
      </c>
      <c r="B100" s="229" t="s">
        <v>954</v>
      </c>
      <c r="C100" s="229" t="s">
        <v>954</v>
      </c>
      <c r="D100" s="230" t="s">
        <v>496</v>
      </c>
      <c r="E100" s="231" t="s">
        <v>448</v>
      </c>
      <c r="F100" s="276" t="s">
        <v>487</v>
      </c>
      <c r="G100" s="258"/>
      <c r="H100" s="259" t="s">
        <v>451</v>
      </c>
      <c r="I100" s="260">
        <v>11</v>
      </c>
      <c r="J100" s="260" t="s">
        <v>451</v>
      </c>
      <c r="K100" s="261" t="s">
        <v>451</v>
      </c>
      <c r="L100" s="262">
        <v>1296</v>
      </c>
      <c r="M100" s="238">
        <v>1</v>
      </c>
      <c r="N100" s="229">
        <v>121</v>
      </c>
      <c r="O100" s="229">
        <v>39</v>
      </c>
      <c r="P100" s="239">
        <v>9.2999999999999999E-2</v>
      </c>
      <c r="Q100" s="229">
        <v>25</v>
      </c>
      <c r="R100" s="240">
        <v>79000</v>
      </c>
      <c r="S100" s="241" t="s">
        <v>488</v>
      </c>
      <c r="T100" s="242">
        <v>0.20699999999999999</v>
      </c>
      <c r="U100" s="243">
        <v>61506</v>
      </c>
      <c r="V100" s="244">
        <v>0.78</v>
      </c>
      <c r="W100" s="243">
        <v>17494</v>
      </c>
      <c r="X100" s="241" t="s">
        <v>776</v>
      </c>
      <c r="Y100" s="241" t="s">
        <v>490</v>
      </c>
      <c r="Z100" s="263"/>
      <c r="AA100" s="264"/>
      <c r="AB100" s="241">
        <v>700</v>
      </c>
      <c r="AC100" s="241">
        <v>760</v>
      </c>
      <c r="AD100" s="241">
        <v>690</v>
      </c>
      <c r="AE100" s="241">
        <v>770</v>
      </c>
      <c r="AF100" s="241">
        <v>31</v>
      </c>
      <c r="AG100" s="241">
        <v>34</v>
      </c>
      <c r="AH100" s="241">
        <v>32</v>
      </c>
      <c r="AI100" s="241">
        <v>35</v>
      </c>
      <c r="AJ100" s="241">
        <v>29</v>
      </c>
      <c r="AK100" s="241">
        <v>34</v>
      </c>
      <c r="AL100" s="242">
        <v>0.20100000000000001</v>
      </c>
      <c r="AM100" s="344"/>
      <c r="AN100" s="344"/>
      <c r="AO100" s="344"/>
      <c r="AP100" s="241" t="s">
        <v>491</v>
      </c>
      <c r="AQ100" s="241" t="s">
        <v>460</v>
      </c>
      <c r="AR100" s="241" t="s">
        <v>471</v>
      </c>
      <c r="AS100" s="247">
        <v>44515</v>
      </c>
      <c r="AT100" s="247">
        <v>44197</v>
      </c>
      <c r="AU100" s="344"/>
      <c r="AV100" s="344"/>
      <c r="AW100" s="247">
        <v>44211</v>
      </c>
      <c r="AX100" s="242">
        <v>0.42</v>
      </c>
      <c r="AY100" s="241">
        <v>100</v>
      </c>
      <c r="AZ100" s="344"/>
      <c r="BA100" s="241">
        <v>7</v>
      </c>
      <c r="BB100" s="344"/>
      <c r="BC100" s="344"/>
      <c r="BD100" s="265"/>
      <c r="BE100" s="266" t="s">
        <v>126</v>
      </c>
      <c r="BF100" s="267" t="s">
        <v>126</v>
      </c>
      <c r="BG100" s="267" t="s">
        <v>126</v>
      </c>
      <c r="BH100" s="268" t="s">
        <v>126</v>
      </c>
      <c r="BI100" s="252"/>
      <c r="BJ100" s="344"/>
      <c r="BK100" s="344"/>
      <c r="BL100" s="270"/>
      <c r="BM100" s="255">
        <v>0.97</v>
      </c>
      <c r="BN100" s="270"/>
      <c r="BO100" s="256">
        <v>0.93</v>
      </c>
    </row>
    <row r="101" spans="1:67" ht="18.75" hidden="1" customHeight="1">
      <c r="A101" s="228" t="s">
        <v>955</v>
      </c>
      <c r="B101" s="229" t="s">
        <v>956</v>
      </c>
      <c r="C101" s="229" t="s">
        <v>957</v>
      </c>
      <c r="D101" s="230" t="s">
        <v>958</v>
      </c>
      <c r="E101" s="231" t="s">
        <v>448</v>
      </c>
      <c r="F101" s="276" t="s">
        <v>487</v>
      </c>
      <c r="G101" s="233" t="s">
        <v>478</v>
      </c>
      <c r="H101" s="259" t="s">
        <v>451</v>
      </c>
      <c r="I101" s="260">
        <v>76</v>
      </c>
      <c r="J101" s="260" t="s">
        <v>451</v>
      </c>
      <c r="K101" s="261" t="s">
        <v>451</v>
      </c>
      <c r="L101" s="262">
        <v>1238</v>
      </c>
      <c r="M101" s="238">
        <v>0.99</v>
      </c>
      <c r="N101" s="229">
        <v>21</v>
      </c>
      <c r="O101" s="272"/>
      <c r="P101" s="239">
        <v>1.7000000000000001E-2</v>
      </c>
      <c r="Q101" s="229">
        <v>31</v>
      </c>
      <c r="R101" s="240">
        <v>66000</v>
      </c>
      <c r="S101" s="241" t="s">
        <v>452</v>
      </c>
      <c r="T101" s="242">
        <v>1</v>
      </c>
      <c r="U101" s="243">
        <v>29588</v>
      </c>
      <c r="V101" s="244">
        <v>0.45</v>
      </c>
      <c r="W101" s="243">
        <v>36412</v>
      </c>
      <c r="X101" s="241" t="s">
        <v>959</v>
      </c>
      <c r="Y101" s="241" t="s">
        <v>960</v>
      </c>
      <c r="Z101" s="245" t="s">
        <v>961</v>
      </c>
      <c r="AA101" s="286" t="s">
        <v>456</v>
      </c>
      <c r="AB101" s="241">
        <v>560</v>
      </c>
      <c r="AC101" s="241">
        <v>710</v>
      </c>
      <c r="AD101" s="241">
        <v>540</v>
      </c>
      <c r="AE101" s="241">
        <v>700</v>
      </c>
      <c r="AF101" s="241">
        <v>24</v>
      </c>
      <c r="AG101" s="241">
        <v>29</v>
      </c>
      <c r="AH101" s="241">
        <v>25</v>
      </c>
      <c r="AI101" s="241">
        <v>34</v>
      </c>
      <c r="AJ101" s="241">
        <v>24</v>
      </c>
      <c r="AK101" s="241">
        <v>29</v>
      </c>
      <c r="AL101" s="242">
        <v>0.79800000000000004</v>
      </c>
      <c r="AM101" s="344"/>
      <c r="AN101" s="344"/>
      <c r="AO101" s="344"/>
      <c r="AP101" s="241" t="s">
        <v>491</v>
      </c>
      <c r="AQ101" s="241" t="s">
        <v>460</v>
      </c>
      <c r="AR101" s="241" t="s">
        <v>471</v>
      </c>
      <c r="AS101" s="344"/>
      <c r="AT101" s="344"/>
      <c r="AU101" s="247">
        <v>44515</v>
      </c>
      <c r="AV101" s="247">
        <v>44228</v>
      </c>
      <c r="AW101" s="247">
        <v>44348</v>
      </c>
      <c r="AX101" s="344"/>
      <c r="AY101" s="241">
        <v>94</v>
      </c>
      <c r="AZ101" s="344"/>
      <c r="BA101" s="344"/>
      <c r="BB101" s="344"/>
      <c r="BC101" s="241" t="s">
        <v>962</v>
      </c>
      <c r="BD101" s="265"/>
      <c r="BE101" s="266" t="s">
        <v>126</v>
      </c>
      <c r="BF101" s="278" t="s">
        <v>166</v>
      </c>
      <c r="BG101" s="267" t="s">
        <v>126</v>
      </c>
      <c r="BH101" s="280" t="s">
        <v>166</v>
      </c>
      <c r="BI101" s="252"/>
      <c r="BJ101" s="344"/>
      <c r="BK101" s="344"/>
      <c r="BL101" s="270"/>
      <c r="BM101" s="255">
        <v>0.83</v>
      </c>
      <c r="BN101" s="270"/>
      <c r="BO101" s="256">
        <v>0.75</v>
      </c>
    </row>
    <row r="102" spans="1:67" ht="18.75" hidden="1" customHeight="1">
      <c r="A102" s="228" t="s">
        <v>963</v>
      </c>
      <c r="B102" s="229" t="s">
        <v>964</v>
      </c>
      <c r="C102" s="229" t="s">
        <v>965</v>
      </c>
      <c r="D102" s="230" t="s">
        <v>537</v>
      </c>
      <c r="E102" s="231" t="s">
        <v>448</v>
      </c>
      <c r="F102" s="276" t="s">
        <v>487</v>
      </c>
      <c r="G102" s="258"/>
      <c r="H102" s="259" t="s">
        <v>451</v>
      </c>
      <c r="I102" s="260">
        <v>68</v>
      </c>
      <c r="J102" s="260" t="s">
        <v>451</v>
      </c>
      <c r="K102" s="261" t="s">
        <v>451</v>
      </c>
      <c r="L102" s="262">
        <v>2237</v>
      </c>
      <c r="M102" s="238">
        <v>1</v>
      </c>
      <c r="N102" s="229">
        <v>139</v>
      </c>
      <c r="O102" s="272"/>
      <c r="P102" s="239">
        <v>6.2E-2</v>
      </c>
      <c r="Q102" s="229">
        <v>83</v>
      </c>
      <c r="R102" s="240">
        <v>77800</v>
      </c>
      <c r="S102" s="241" t="s">
        <v>452</v>
      </c>
      <c r="T102" s="242">
        <v>0.59699999999999998</v>
      </c>
      <c r="U102" s="243">
        <v>24557</v>
      </c>
      <c r="V102" s="244">
        <v>0.32</v>
      </c>
      <c r="W102" s="243">
        <v>53243</v>
      </c>
      <c r="X102" s="241" t="s">
        <v>469</v>
      </c>
      <c r="Y102" s="241" t="s">
        <v>966</v>
      </c>
      <c r="Z102" s="245" t="s">
        <v>967</v>
      </c>
      <c r="AA102" s="286" t="s">
        <v>456</v>
      </c>
      <c r="AB102" s="241">
        <v>610</v>
      </c>
      <c r="AC102" s="241">
        <v>680</v>
      </c>
      <c r="AD102" s="241">
        <v>600</v>
      </c>
      <c r="AE102" s="241">
        <v>680</v>
      </c>
      <c r="AF102" s="241">
        <v>26</v>
      </c>
      <c r="AG102" s="241">
        <v>32</v>
      </c>
      <c r="AH102" s="241">
        <v>26</v>
      </c>
      <c r="AI102" s="241" t="s">
        <v>522</v>
      </c>
      <c r="AJ102" s="241">
        <v>25</v>
      </c>
      <c r="AK102" s="241" t="s">
        <v>523</v>
      </c>
      <c r="AL102" s="242">
        <v>0.61099999999999999</v>
      </c>
      <c r="AM102" s="241">
        <v>507</v>
      </c>
      <c r="AN102" s="242">
        <v>0.45</v>
      </c>
      <c r="AO102" s="242">
        <v>0.14000000000000001</v>
      </c>
      <c r="AP102" s="241" t="s">
        <v>509</v>
      </c>
      <c r="AQ102" s="241" t="s">
        <v>460</v>
      </c>
      <c r="AR102" s="241" t="s">
        <v>492</v>
      </c>
      <c r="AS102" s="247">
        <v>44515</v>
      </c>
      <c r="AT102" s="247">
        <v>44197</v>
      </c>
      <c r="AU102" s="344"/>
      <c r="AV102" s="344"/>
      <c r="AW102" s="247">
        <v>44228</v>
      </c>
      <c r="AX102" s="242">
        <v>0.88900000000000001</v>
      </c>
      <c r="AY102" s="241">
        <v>80</v>
      </c>
      <c r="AZ102" s="241" t="s">
        <v>868</v>
      </c>
      <c r="BA102" s="344"/>
      <c r="BB102" s="344"/>
      <c r="BC102" s="344"/>
      <c r="BD102" s="265"/>
      <c r="BE102" s="266" t="s">
        <v>126</v>
      </c>
      <c r="BF102" s="267" t="s">
        <v>126</v>
      </c>
      <c r="BG102" s="267" t="s">
        <v>126</v>
      </c>
      <c r="BH102" s="268" t="s">
        <v>126</v>
      </c>
      <c r="BI102" s="252"/>
      <c r="BJ102" s="253" t="s">
        <v>166</v>
      </c>
      <c r="BK102" s="243">
        <v>1429</v>
      </c>
      <c r="BL102" s="255">
        <v>0.87</v>
      </c>
      <c r="BM102" s="255">
        <v>0.86</v>
      </c>
      <c r="BN102" s="255">
        <v>0.81</v>
      </c>
      <c r="BO102" s="256">
        <v>0.81</v>
      </c>
    </row>
    <row r="103" spans="1:67" ht="18.75" hidden="1" customHeight="1">
      <c r="A103" s="228" t="s">
        <v>968</v>
      </c>
      <c r="B103" s="229" t="s">
        <v>969</v>
      </c>
      <c r="C103" s="229" t="s">
        <v>970</v>
      </c>
      <c r="D103" s="230" t="s">
        <v>537</v>
      </c>
      <c r="E103" s="231" t="s">
        <v>448</v>
      </c>
      <c r="F103" s="271" t="s">
        <v>477</v>
      </c>
      <c r="G103" s="258"/>
      <c r="H103" s="259">
        <v>140</v>
      </c>
      <c r="I103" s="260" t="s">
        <v>451</v>
      </c>
      <c r="J103" s="260">
        <v>35</v>
      </c>
      <c r="K103" s="261">
        <v>127</v>
      </c>
      <c r="L103" s="262">
        <v>6861</v>
      </c>
      <c r="M103" s="238">
        <v>0.62</v>
      </c>
      <c r="N103" s="229">
        <v>398</v>
      </c>
      <c r="O103" s="229">
        <v>76</v>
      </c>
      <c r="P103" s="239">
        <v>5.8000000000000003E-2</v>
      </c>
      <c r="Q103" s="229">
        <v>227</v>
      </c>
      <c r="R103" s="240">
        <v>68200</v>
      </c>
      <c r="S103" s="241" t="s">
        <v>497</v>
      </c>
      <c r="T103" s="242">
        <v>0.56999999999999995</v>
      </c>
      <c r="U103" s="243">
        <v>24000</v>
      </c>
      <c r="V103" s="244">
        <v>0.35</v>
      </c>
      <c r="W103" s="243">
        <v>44200</v>
      </c>
      <c r="X103" s="241" t="s">
        <v>707</v>
      </c>
      <c r="Y103" s="241" t="s">
        <v>971</v>
      </c>
      <c r="Z103" s="245" t="s">
        <v>972</v>
      </c>
      <c r="AA103" s="286" t="s">
        <v>456</v>
      </c>
      <c r="AB103" s="241">
        <v>570</v>
      </c>
      <c r="AC103" s="241">
        <v>660</v>
      </c>
      <c r="AD103" s="241">
        <v>560</v>
      </c>
      <c r="AE103" s="241">
        <v>650</v>
      </c>
      <c r="AF103" s="241">
        <v>24</v>
      </c>
      <c r="AG103" s="241">
        <v>29</v>
      </c>
      <c r="AH103" s="241">
        <v>23</v>
      </c>
      <c r="AI103" s="241" t="s">
        <v>523</v>
      </c>
      <c r="AJ103" s="241">
        <v>23</v>
      </c>
      <c r="AK103" s="241" t="s">
        <v>733</v>
      </c>
      <c r="AL103" s="242">
        <v>0.63900000000000001</v>
      </c>
      <c r="AM103" s="277">
        <v>3605</v>
      </c>
      <c r="AN103" s="242">
        <v>0.108</v>
      </c>
      <c r="AO103" s="242">
        <v>0.27500000000000002</v>
      </c>
      <c r="AP103" s="241" t="s">
        <v>492</v>
      </c>
      <c r="AQ103" s="241" t="s">
        <v>492</v>
      </c>
      <c r="AR103" s="241" t="s">
        <v>471</v>
      </c>
      <c r="AS103" s="344"/>
      <c r="AT103" s="344"/>
      <c r="AU103" s="247">
        <v>44515</v>
      </c>
      <c r="AV103" s="344"/>
      <c r="AW103" s="241" t="s">
        <v>501</v>
      </c>
      <c r="AX103" s="344"/>
      <c r="AY103" s="241">
        <v>80</v>
      </c>
      <c r="AZ103" s="344"/>
      <c r="BA103" s="241">
        <v>6.5</v>
      </c>
      <c r="BB103" s="344"/>
      <c r="BC103" s="344"/>
      <c r="BD103" s="265"/>
      <c r="BE103" s="266" t="s">
        <v>126</v>
      </c>
      <c r="BF103" s="278" t="s">
        <v>166</v>
      </c>
      <c r="BG103" s="267" t="s">
        <v>126</v>
      </c>
      <c r="BH103" s="268" t="s">
        <v>126</v>
      </c>
      <c r="BI103" s="269" t="s">
        <v>166</v>
      </c>
      <c r="BJ103" s="253" t="s">
        <v>166</v>
      </c>
      <c r="BK103" s="243">
        <v>3000</v>
      </c>
      <c r="BL103" s="255">
        <v>0.84</v>
      </c>
      <c r="BM103" s="255">
        <v>0.81</v>
      </c>
      <c r="BN103" s="270"/>
      <c r="BO103" s="256">
        <v>0.63</v>
      </c>
    </row>
    <row r="104" spans="1:67" ht="18.75" hidden="1" customHeight="1">
      <c r="A104" s="228" t="s">
        <v>973</v>
      </c>
      <c r="B104" s="229" t="s">
        <v>974</v>
      </c>
      <c r="C104" s="229" t="s">
        <v>807</v>
      </c>
      <c r="D104" s="230" t="s">
        <v>808</v>
      </c>
      <c r="E104" s="231" t="s">
        <v>448</v>
      </c>
      <c r="F104" s="271" t="s">
        <v>477</v>
      </c>
      <c r="G104" s="258"/>
      <c r="H104" s="259">
        <v>96</v>
      </c>
      <c r="I104" s="260" t="s">
        <v>451</v>
      </c>
      <c r="J104" s="260" t="s">
        <v>451</v>
      </c>
      <c r="K104" s="261">
        <v>199</v>
      </c>
      <c r="L104" s="262">
        <v>2900</v>
      </c>
      <c r="M104" s="238">
        <v>0.4</v>
      </c>
      <c r="N104" s="229">
        <v>602</v>
      </c>
      <c r="O104" s="229">
        <v>79</v>
      </c>
      <c r="P104" s="239">
        <v>0.20799999999999999</v>
      </c>
      <c r="Q104" s="229">
        <v>594</v>
      </c>
      <c r="R104" s="240">
        <v>68900</v>
      </c>
      <c r="S104" s="241" t="s">
        <v>497</v>
      </c>
      <c r="T104" s="242">
        <v>0.98699999999999999</v>
      </c>
      <c r="U104" s="243">
        <v>22237</v>
      </c>
      <c r="V104" s="244">
        <v>0.32</v>
      </c>
      <c r="W104" s="243">
        <v>46663</v>
      </c>
      <c r="X104" s="241" t="s">
        <v>975</v>
      </c>
      <c r="Y104" s="241" t="s">
        <v>976</v>
      </c>
      <c r="Z104" s="245" t="s">
        <v>977</v>
      </c>
      <c r="AA104" s="286" t="s">
        <v>456</v>
      </c>
      <c r="AB104" s="241">
        <v>580</v>
      </c>
      <c r="AC104" s="241">
        <v>680</v>
      </c>
      <c r="AD104" s="241">
        <v>650</v>
      </c>
      <c r="AE104" s="241">
        <v>730</v>
      </c>
      <c r="AF104" s="241">
        <v>25</v>
      </c>
      <c r="AG104" s="241">
        <v>31</v>
      </c>
      <c r="AH104" s="241">
        <v>24</v>
      </c>
      <c r="AI104" s="241">
        <v>32</v>
      </c>
      <c r="AJ104" s="241">
        <v>27</v>
      </c>
      <c r="AK104" s="241">
        <v>32</v>
      </c>
      <c r="AL104" s="242">
        <v>0.54100000000000004</v>
      </c>
      <c r="AM104" s="277">
        <v>1304</v>
      </c>
      <c r="AN104" s="242">
        <v>0.44600000000000001</v>
      </c>
      <c r="AO104" s="242">
        <v>0.125</v>
      </c>
      <c r="AP104" s="241" t="s">
        <v>491</v>
      </c>
      <c r="AQ104" s="241" t="s">
        <v>460</v>
      </c>
      <c r="AR104" s="241" t="s">
        <v>471</v>
      </c>
      <c r="AS104" s="344"/>
      <c r="AT104" s="344"/>
      <c r="AU104" s="344"/>
      <c r="AV104" s="247">
        <v>44531</v>
      </c>
      <c r="AW104" s="247">
        <v>44409</v>
      </c>
      <c r="AX104" s="344"/>
      <c r="AY104" s="241">
        <v>90</v>
      </c>
      <c r="AZ104" s="241" t="s">
        <v>978</v>
      </c>
      <c r="BA104" s="241">
        <v>6.5</v>
      </c>
      <c r="BB104" s="241" t="s">
        <v>166</v>
      </c>
      <c r="BC104" s="344"/>
      <c r="BD104" s="265"/>
      <c r="BE104" s="279" t="s">
        <v>166</v>
      </c>
      <c r="BF104" s="278" t="s">
        <v>166</v>
      </c>
      <c r="BG104" s="278" t="s">
        <v>166</v>
      </c>
      <c r="BH104" s="280" t="s">
        <v>166</v>
      </c>
      <c r="BI104" s="252"/>
      <c r="BJ104" s="253" t="s">
        <v>166</v>
      </c>
      <c r="BK104" s="243">
        <v>3682</v>
      </c>
      <c r="BL104" s="255">
        <v>0.91</v>
      </c>
      <c r="BM104" s="255">
        <v>0.92</v>
      </c>
      <c r="BN104" s="255">
        <v>0.79</v>
      </c>
      <c r="BO104" s="256">
        <v>0.73</v>
      </c>
    </row>
    <row r="105" spans="1:67" ht="18.75" hidden="1" customHeight="1">
      <c r="A105" s="228" t="s">
        <v>979</v>
      </c>
      <c r="B105" s="229" t="s">
        <v>980</v>
      </c>
      <c r="C105" s="229" t="s">
        <v>981</v>
      </c>
      <c r="D105" s="230" t="s">
        <v>812</v>
      </c>
      <c r="E105" s="281" t="s">
        <v>507</v>
      </c>
      <c r="F105" s="271" t="s">
        <v>477</v>
      </c>
      <c r="G105" s="258"/>
      <c r="H105" s="259">
        <v>194</v>
      </c>
      <c r="I105" s="260" t="s">
        <v>451</v>
      </c>
      <c r="J105" s="260" t="s">
        <v>451</v>
      </c>
      <c r="K105" s="261" t="s">
        <v>451</v>
      </c>
      <c r="L105" s="262">
        <v>21610</v>
      </c>
      <c r="M105" s="238">
        <v>0.73</v>
      </c>
      <c r="N105" s="229">
        <v>979</v>
      </c>
      <c r="O105" s="229">
        <v>74</v>
      </c>
      <c r="P105" s="239">
        <v>4.4999999999999998E-2</v>
      </c>
      <c r="Q105" s="229">
        <v>282</v>
      </c>
      <c r="R105" s="240">
        <v>49400</v>
      </c>
      <c r="S105" s="241" t="s">
        <v>497</v>
      </c>
      <c r="T105" s="242">
        <v>0.28799999999999998</v>
      </c>
      <c r="U105" s="243">
        <v>9186</v>
      </c>
      <c r="V105" s="244">
        <v>0.19</v>
      </c>
      <c r="W105" s="243">
        <v>40214</v>
      </c>
      <c r="X105" s="241" t="s">
        <v>599</v>
      </c>
      <c r="Y105" s="243">
        <v>15000</v>
      </c>
      <c r="Z105" s="245" t="s">
        <v>982</v>
      </c>
      <c r="AA105" s="246" t="s">
        <v>456</v>
      </c>
      <c r="AB105" s="241">
        <v>500</v>
      </c>
      <c r="AC105" s="241">
        <v>600</v>
      </c>
      <c r="AD105" s="241">
        <v>500</v>
      </c>
      <c r="AE105" s="241">
        <v>590</v>
      </c>
      <c r="AF105" s="241">
        <v>19</v>
      </c>
      <c r="AG105" s="241">
        <v>26</v>
      </c>
      <c r="AH105" s="241">
        <v>18</v>
      </c>
      <c r="AI105" s="241">
        <v>25</v>
      </c>
      <c r="AJ105" s="241">
        <v>18</v>
      </c>
      <c r="AK105" s="241">
        <v>26</v>
      </c>
      <c r="AL105" s="242">
        <v>0.79700000000000004</v>
      </c>
      <c r="AM105" s="241">
        <v>96</v>
      </c>
      <c r="AN105" s="242">
        <v>0.56299999999999994</v>
      </c>
      <c r="AO105" s="242">
        <v>0.14799999999999999</v>
      </c>
      <c r="AP105" s="241" t="s">
        <v>509</v>
      </c>
      <c r="AQ105" s="241" t="s">
        <v>460</v>
      </c>
      <c r="AR105" s="241" t="s">
        <v>472</v>
      </c>
      <c r="AS105" s="344"/>
      <c r="AT105" s="344"/>
      <c r="AU105" s="344"/>
      <c r="AV105" s="344"/>
      <c r="AW105" s="247">
        <v>44317</v>
      </c>
      <c r="AX105" s="344"/>
      <c r="AY105" s="241">
        <v>60</v>
      </c>
      <c r="AZ105" s="344"/>
      <c r="BA105" s="241">
        <v>5.5</v>
      </c>
      <c r="BB105" s="344"/>
      <c r="BC105" s="241" t="s">
        <v>983</v>
      </c>
      <c r="BD105" s="248" t="s">
        <v>922</v>
      </c>
      <c r="BE105" s="266" t="s">
        <v>126</v>
      </c>
      <c r="BF105" s="278" t="s">
        <v>166</v>
      </c>
      <c r="BG105" s="267" t="s">
        <v>126</v>
      </c>
      <c r="BH105" s="280" t="s">
        <v>166</v>
      </c>
      <c r="BI105" s="252"/>
      <c r="BJ105" s="344"/>
      <c r="BK105" s="344"/>
      <c r="BL105" s="255">
        <v>0.85</v>
      </c>
      <c r="BM105" s="255">
        <v>0.75</v>
      </c>
      <c r="BN105" s="255">
        <v>0.63</v>
      </c>
      <c r="BO105" s="256">
        <v>0.45</v>
      </c>
    </row>
    <row r="106" spans="1:67" ht="18.75" hidden="1" customHeight="1">
      <c r="A106" s="228" t="s">
        <v>984</v>
      </c>
      <c r="B106" s="229" t="s">
        <v>985</v>
      </c>
      <c r="C106" s="229" t="s">
        <v>986</v>
      </c>
      <c r="D106" s="230" t="s">
        <v>812</v>
      </c>
      <c r="E106" s="281" t="s">
        <v>507</v>
      </c>
      <c r="F106" s="271" t="s">
        <v>477</v>
      </c>
      <c r="G106" s="258"/>
      <c r="H106" s="259">
        <v>89</v>
      </c>
      <c r="I106" s="260" t="s">
        <v>451</v>
      </c>
      <c r="J106" s="260" t="s">
        <v>451</v>
      </c>
      <c r="K106" s="261">
        <v>10</v>
      </c>
      <c r="L106" s="262">
        <v>33429</v>
      </c>
      <c r="M106" s="238">
        <v>0.76</v>
      </c>
      <c r="N106" s="229">
        <v>3564</v>
      </c>
      <c r="O106" s="229">
        <v>76</v>
      </c>
      <c r="P106" s="239">
        <v>0.107</v>
      </c>
      <c r="Q106" s="229">
        <v>1000</v>
      </c>
      <c r="R106" s="240">
        <v>55100</v>
      </c>
      <c r="S106" s="241" t="s">
        <v>497</v>
      </c>
      <c r="T106" s="242">
        <v>0.28100000000000003</v>
      </c>
      <c r="U106" s="243">
        <v>5955</v>
      </c>
      <c r="V106" s="244">
        <v>0.11</v>
      </c>
      <c r="W106" s="243">
        <v>49145</v>
      </c>
      <c r="X106" s="241" t="s">
        <v>987</v>
      </c>
      <c r="Y106" s="241" t="s">
        <v>592</v>
      </c>
      <c r="Z106" s="245" t="s">
        <v>988</v>
      </c>
      <c r="AA106" s="282" t="s">
        <v>456</v>
      </c>
      <c r="AB106" s="241">
        <v>570</v>
      </c>
      <c r="AC106" s="241">
        <v>670</v>
      </c>
      <c r="AD106" s="241">
        <v>570</v>
      </c>
      <c r="AE106" s="241">
        <v>680</v>
      </c>
      <c r="AF106" s="241">
        <v>25</v>
      </c>
      <c r="AG106" s="241">
        <v>31</v>
      </c>
      <c r="AH106" s="241">
        <v>24</v>
      </c>
      <c r="AI106" s="241">
        <v>32</v>
      </c>
      <c r="AJ106" s="241">
        <v>24</v>
      </c>
      <c r="AK106" s="241">
        <v>30</v>
      </c>
      <c r="AL106" s="242">
        <v>0.76</v>
      </c>
      <c r="AM106" s="277">
        <v>3319</v>
      </c>
      <c r="AN106" s="242">
        <v>0.73299999999999998</v>
      </c>
      <c r="AO106" s="242">
        <v>0.33300000000000002</v>
      </c>
      <c r="AP106" s="241" t="s">
        <v>491</v>
      </c>
      <c r="AQ106" s="241" t="s">
        <v>460</v>
      </c>
      <c r="AR106" s="241" t="s">
        <v>492</v>
      </c>
      <c r="AS106" s="344"/>
      <c r="AT106" s="344"/>
      <c r="AU106" s="247">
        <v>44501</v>
      </c>
      <c r="AV106" s="247">
        <v>44228</v>
      </c>
      <c r="AW106" s="241" t="s">
        <v>501</v>
      </c>
      <c r="AX106" s="344"/>
      <c r="AY106" s="241">
        <v>84</v>
      </c>
      <c r="AZ106" s="344"/>
      <c r="BA106" s="344"/>
      <c r="BB106" s="344"/>
      <c r="BC106" s="344"/>
      <c r="BD106" s="265"/>
      <c r="BE106" s="279" t="s">
        <v>166</v>
      </c>
      <c r="BF106" s="267" t="s">
        <v>126</v>
      </c>
      <c r="BG106" s="278" t="s">
        <v>166</v>
      </c>
      <c r="BH106" s="280" t="s">
        <v>166</v>
      </c>
      <c r="BI106" s="252"/>
      <c r="BJ106" s="344"/>
      <c r="BK106" s="344"/>
      <c r="BL106" s="255">
        <v>0.93</v>
      </c>
      <c r="BM106" s="255">
        <v>0.91</v>
      </c>
      <c r="BN106" s="255">
        <v>0.75</v>
      </c>
      <c r="BO106" s="256">
        <v>0.77</v>
      </c>
    </row>
    <row r="107" spans="1:67" ht="18.75" hidden="1" customHeight="1">
      <c r="A107" s="228" t="s">
        <v>989</v>
      </c>
      <c r="B107" s="229" t="s">
        <v>990</v>
      </c>
      <c r="C107" s="229" t="s">
        <v>991</v>
      </c>
      <c r="D107" s="230" t="s">
        <v>822</v>
      </c>
      <c r="E107" s="281" t="s">
        <v>507</v>
      </c>
      <c r="F107" s="271" t="s">
        <v>477</v>
      </c>
      <c r="G107" s="258"/>
      <c r="H107" s="259">
        <v>119</v>
      </c>
      <c r="I107" s="260" t="s">
        <v>451</v>
      </c>
      <c r="J107" s="260">
        <v>43</v>
      </c>
      <c r="K107" s="261">
        <v>79</v>
      </c>
      <c r="L107" s="262">
        <v>30406</v>
      </c>
      <c r="M107" s="238">
        <v>0.84</v>
      </c>
      <c r="N107" s="229">
        <v>2131</v>
      </c>
      <c r="O107" s="229">
        <v>92</v>
      </c>
      <c r="P107" s="239">
        <v>7.0000000000000007E-2</v>
      </c>
      <c r="Q107" s="229">
        <v>391</v>
      </c>
      <c r="R107" s="240">
        <v>41000</v>
      </c>
      <c r="S107" s="241" t="s">
        <v>497</v>
      </c>
      <c r="T107" s="242">
        <v>0.183</v>
      </c>
      <c r="U107" s="243">
        <v>6386</v>
      </c>
      <c r="V107" s="244">
        <v>0.16</v>
      </c>
      <c r="W107" s="243">
        <v>34614</v>
      </c>
      <c r="X107" s="241" t="s">
        <v>698</v>
      </c>
      <c r="Y107" s="241" t="s">
        <v>490</v>
      </c>
      <c r="Z107" s="263"/>
      <c r="AA107" s="286" t="s">
        <v>456</v>
      </c>
      <c r="AB107" s="241">
        <v>520</v>
      </c>
      <c r="AC107" s="241">
        <v>647</v>
      </c>
      <c r="AD107" s="241">
        <v>545</v>
      </c>
      <c r="AE107" s="241">
        <v>680</v>
      </c>
      <c r="AF107" s="241">
        <v>22</v>
      </c>
      <c r="AG107" s="241">
        <v>28</v>
      </c>
      <c r="AH107" s="241">
        <v>21</v>
      </c>
      <c r="AI107" s="241">
        <v>28</v>
      </c>
      <c r="AJ107" s="241">
        <v>22</v>
      </c>
      <c r="AK107" s="241">
        <v>28</v>
      </c>
      <c r="AL107" s="242">
        <v>0.89300000000000002</v>
      </c>
      <c r="AM107" s="277">
        <v>1407</v>
      </c>
      <c r="AN107" s="242">
        <v>0.78500000000000003</v>
      </c>
      <c r="AO107" s="242">
        <v>0.21</v>
      </c>
      <c r="AP107" s="241" t="s">
        <v>491</v>
      </c>
      <c r="AQ107" s="241" t="s">
        <v>460</v>
      </c>
      <c r="AR107" s="241" t="s">
        <v>492</v>
      </c>
      <c r="AS107" s="344"/>
      <c r="AT107" s="344"/>
      <c r="AU107" s="344"/>
      <c r="AV107" s="247">
        <v>44256</v>
      </c>
      <c r="AW107" s="241" t="s">
        <v>501</v>
      </c>
      <c r="AX107" s="344"/>
      <c r="AY107" s="241">
        <v>71</v>
      </c>
      <c r="AZ107" s="241" t="s">
        <v>992</v>
      </c>
      <c r="BA107" s="241">
        <v>6</v>
      </c>
      <c r="BB107" s="344"/>
      <c r="BC107" s="241" t="s">
        <v>993</v>
      </c>
      <c r="BD107" s="248" t="s">
        <v>852</v>
      </c>
      <c r="BE107" s="279" t="s">
        <v>166</v>
      </c>
      <c r="BF107" s="278" t="s">
        <v>166</v>
      </c>
      <c r="BG107" s="278" t="s">
        <v>166</v>
      </c>
      <c r="BH107" s="280" t="s">
        <v>166</v>
      </c>
      <c r="BI107" s="269" t="s">
        <v>166</v>
      </c>
      <c r="BJ107" s="253" t="s">
        <v>166</v>
      </c>
      <c r="BK107" s="243">
        <v>400</v>
      </c>
      <c r="BL107" s="255">
        <v>0.91</v>
      </c>
      <c r="BM107" s="255">
        <v>0.88</v>
      </c>
      <c r="BN107" s="255">
        <v>0.68</v>
      </c>
      <c r="BO107" s="256">
        <v>0.73</v>
      </c>
    </row>
    <row r="108" spans="1:67" ht="18.75" hidden="1" customHeight="1">
      <c r="A108" s="228" t="s">
        <v>994</v>
      </c>
      <c r="B108" s="229" t="s">
        <v>770</v>
      </c>
      <c r="C108" s="229" t="s">
        <v>770</v>
      </c>
      <c r="D108" s="230" t="s">
        <v>537</v>
      </c>
      <c r="E108" s="231" t="s">
        <v>448</v>
      </c>
      <c r="F108" s="276" t="s">
        <v>487</v>
      </c>
      <c r="G108" s="258"/>
      <c r="H108" s="259" t="s">
        <v>451</v>
      </c>
      <c r="I108" s="260" t="s">
        <v>451</v>
      </c>
      <c r="J108" s="260" t="s">
        <v>451</v>
      </c>
      <c r="K108" s="261">
        <v>199</v>
      </c>
      <c r="L108" s="262">
        <v>6059</v>
      </c>
      <c r="M108" s="238">
        <v>0.93</v>
      </c>
      <c r="N108" s="229">
        <v>101</v>
      </c>
      <c r="O108" s="229">
        <v>40</v>
      </c>
      <c r="P108" s="239">
        <v>1.7000000000000001E-2</v>
      </c>
      <c r="Q108" s="229">
        <v>85</v>
      </c>
      <c r="R108" s="240">
        <v>68200</v>
      </c>
      <c r="S108" s="241" t="s">
        <v>452</v>
      </c>
      <c r="T108" s="242">
        <v>0.84199999999999997</v>
      </c>
      <c r="U108" s="243">
        <v>31362</v>
      </c>
      <c r="V108" s="244">
        <v>0.46</v>
      </c>
      <c r="W108" s="243">
        <v>36838</v>
      </c>
      <c r="X108" s="241" t="s">
        <v>889</v>
      </c>
      <c r="Y108" s="241" t="s">
        <v>462</v>
      </c>
      <c r="Z108" s="263"/>
      <c r="AA108" s="282" t="s">
        <v>456</v>
      </c>
      <c r="AB108" s="241">
        <v>590</v>
      </c>
      <c r="AC108" s="241">
        <v>670</v>
      </c>
      <c r="AD108" s="241">
        <v>560</v>
      </c>
      <c r="AE108" s="241">
        <v>660</v>
      </c>
      <c r="AF108" s="241">
        <v>25</v>
      </c>
      <c r="AG108" s="241">
        <v>29</v>
      </c>
      <c r="AH108" s="241">
        <v>24</v>
      </c>
      <c r="AI108" s="241">
        <v>32</v>
      </c>
      <c r="AJ108" s="241">
        <v>24</v>
      </c>
      <c r="AK108" s="241">
        <v>28</v>
      </c>
      <c r="AL108" s="242">
        <v>0.70499999999999996</v>
      </c>
      <c r="AM108" s="241">
        <v>695</v>
      </c>
      <c r="AN108" s="242">
        <v>0.61299999999999999</v>
      </c>
      <c r="AO108" s="242">
        <v>5.1999999999999998E-2</v>
      </c>
      <c r="AP108" s="241" t="s">
        <v>471</v>
      </c>
      <c r="AQ108" s="241" t="s">
        <v>460</v>
      </c>
      <c r="AR108" s="241" t="s">
        <v>472</v>
      </c>
      <c r="AS108" s="247">
        <v>44501</v>
      </c>
      <c r="AT108" s="344"/>
      <c r="AU108" s="247">
        <v>44531</v>
      </c>
      <c r="AV108" s="344"/>
      <c r="AW108" s="247">
        <v>44228</v>
      </c>
      <c r="AX108" s="242">
        <v>0.91500000000000004</v>
      </c>
      <c r="AY108" s="344"/>
      <c r="AZ108" s="344"/>
      <c r="BA108" s="344"/>
      <c r="BB108" s="344"/>
      <c r="BC108" s="344"/>
      <c r="BD108" s="265"/>
      <c r="BE108" s="266" t="s">
        <v>126</v>
      </c>
      <c r="BF108" s="267" t="s">
        <v>126</v>
      </c>
      <c r="BG108" s="267" t="s">
        <v>126</v>
      </c>
      <c r="BH108" s="268" t="s">
        <v>126</v>
      </c>
      <c r="BI108" s="252"/>
      <c r="BJ108" s="253" t="s">
        <v>166</v>
      </c>
      <c r="BK108" s="243">
        <v>2400</v>
      </c>
      <c r="BL108" s="255">
        <v>0.82</v>
      </c>
      <c r="BM108" s="255">
        <v>0.83</v>
      </c>
      <c r="BN108" s="255">
        <v>0.67</v>
      </c>
      <c r="BO108" s="256">
        <v>0.76</v>
      </c>
    </row>
    <row r="109" spans="1:67" ht="18.75" hidden="1" customHeight="1">
      <c r="A109" s="228" t="s">
        <v>995</v>
      </c>
      <c r="B109" s="229" t="s">
        <v>996</v>
      </c>
      <c r="C109" s="229" t="s">
        <v>997</v>
      </c>
      <c r="D109" s="230" t="s">
        <v>739</v>
      </c>
      <c r="E109" s="281" t="s">
        <v>507</v>
      </c>
      <c r="F109" s="276" t="s">
        <v>487</v>
      </c>
      <c r="G109" s="258"/>
      <c r="H109" s="259" t="s">
        <v>451</v>
      </c>
      <c r="I109" s="260" t="s">
        <v>451</v>
      </c>
      <c r="J109" s="260">
        <v>30</v>
      </c>
      <c r="K109" s="261">
        <v>108</v>
      </c>
      <c r="L109" s="262">
        <v>19975</v>
      </c>
      <c r="M109" s="238">
        <v>0.91</v>
      </c>
      <c r="N109" s="229">
        <v>396</v>
      </c>
      <c r="O109" s="272"/>
      <c r="P109" s="239">
        <v>0.02</v>
      </c>
      <c r="Q109" s="229">
        <v>111</v>
      </c>
      <c r="R109" s="240">
        <v>47300</v>
      </c>
      <c r="S109" s="241" t="s">
        <v>452</v>
      </c>
      <c r="T109" s="242">
        <v>0.28000000000000003</v>
      </c>
      <c r="U109" s="243">
        <v>19105</v>
      </c>
      <c r="V109" s="244">
        <v>0.4</v>
      </c>
      <c r="W109" s="243">
        <v>28195</v>
      </c>
      <c r="X109" s="241" t="s">
        <v>691</v>
      </c>
      <c r="Y109" s="241" t="s">
        <v>490</v>
      </c>
      <c r="Z109" s="263"/>
      <c r="AA109" s="286" t="s">
        <v>456</v>
      </c>
      <c r="AB109" s="241">
        <v>560</v>
      </c>
      <c r="AC109" s="241">
        <v>640</v>
      </c>
      <c r="AD109" s="241">
        <v>540</v>
      </c>
      <c r="AE109" s="241">
        <v>620</v>
      </c>
      <c r="AF109" s="241">
        <v>23</v>
      </c>
      <c r="AG109" s="241">
        <v>28</v>
      </c>
      <c r="AH109" s="241">
        <v>22</v>
      </c>
      <c r="AI109" s="241" t="s">
        <v>481</v>
      </c>
      <c r="AJ109" s="241">
        <v>22</v>
      </c>
      <c r="AK109" s="241" t="s">
        <v>458</v>
      </c>
      <c r="AL109" s="242">
        <v>0.752</v>
      </c>
      <c r="AM109" s="344"/>
      <c r="AN109" s="344"/>
      <c r="AO109" s="344"/>
      <c r="AP109" s="241" t="s">
        <v>471</v>
      </c>
      <c r="AQ109" s="344"/>
      <c r="AR109" s="241" t="s">
        <v>472</v>
      </c>
      <c r="AS109" s="344"/>
      <c r="AT109" s="344"/>
      <c r="AU109" s="247">
        <v>44501</v>
      </c>
      <c r="AV109" s="344"/>
      <c r="AW109" s="247">
        <v>44211</v>
      </c>
      <c r="AX109" s="344"/>
      <c r="AY109" s="344"/>
      <c r="AZ109" s="344"/>
      <c r="BA109" s="344"/>
      <c r="BB109" s="344"/>
      <c r="BC109" s="344"/>
      <c r="BD109" s="265"/>
      <c r="BE109" s="279" t="s">
        <v>166</v>
      </c>
      <c r="BF109" s="267" t="s">
        <v>126</v>
      </c>
      <c r="BG109" s="278" t="s">
        <v>166</v>
      </c>
      <c r="BH109" s="280" t="s">
        <v>166</v>
      </c>
      <c r="BI109" s="269" t="s">
        <v>166</v>
      </c>
      <c r="BJ109" s="253" t="s">
        <v>166</v>
      </c>
      <c r="BK109" s="254" t="s">
        <v>462</v>
      </c>
      <c r="BL109" s="270"/>
      <c r="BM109" s="255">
        <v>0.9</v>
      </c>
      <c r="BN109" s="270"/>
      <c r="BO109" s="256">
        <v>0.83</v>
      </c>
    </row>
    <row r="110" spans="1:67" ht="18.75" hidden="1" customHeight="1">
      <c r="A110" s="228" t="s">
        <v>998</v>
      </c>
      <c r="B110" s="229" t="s">
        <v>999</v>
      </c>
      <c r="C110" s="229" t="s">
        <v>1000</v>
      </c>
      <c r="D110" s="230" t="s">
        <v>1001</v>
      </c>
      <c r="E110" s="231" t="s">
        <v>448</v>
      </c>
      <c r="F110" s="271" t="s">
        <v>477</v>
      </c>
      <c r="G110" s="258"/>
      <c r="H110" s="259">
        <v>10</v>
      </c>
      <c r="I110" s="260" t="s">
        <v>451</v>
      </c>
      <c r="J110" s="260">
        <v>14</v>
      </c>
      <c r="K110" s="261">
        <v>30</v>
      </c>
      <c r="L110" s="262">
        <v>6109</v>
      </c>
      <c r="M110" s="238">
        <v>0.24</v>
      </c>
      <c r="N110" s="229">
        <v>582</v>
      </c>
      <c r="O110" s="229">
        <v>63</v>
      </c>
      <c r="P110" s="239">
        <v>9.5000000000000001E-2</v>
      </c>
      <c r="Q110" s="229">
        <v>39</v>
      </c>
      <c r="R110" s="240">
        <v>77600</v>
      </c>
      <c r="S110" s="241" t="s">
        <v>452</v>
      </c>
      <c r="T110" s="242">
        <v>6.7000000000000004E-2</v>
      </c>
      <c r="U110" s="243">
        <v>36134</v>
      </c>
      <c r="V110" s="244">
        <v>0.47</v>
      </c>
      <c r="W110" s="243">
        <v>41466</v>
      </c>
      <c r="X110" s="241" t="s">
        <v>1002</v>
      </c>
      <c r="Y110" s="241" t="s">
        <v>490</v>
      </c>
      <c r="Z110" s="263"/>
      <c r="AA110" s="286" t="s">
        <v>456</v>
      </c>
      <c r="AB110" s="241">
        <v>720</v>
      </c>
      <c r="AC110" s="241">
        <v>780</v>
      </c>
      <c r="AD110" s="241">
        <v>740</v>
      </c>
      <c r="AE110" s="241">
        <v>800</v>
      </c>
      <c r="AF110" s="241">
        <v>33</v>
      </c>
      <c r="AG110" s="241">
        <v>35</v>
      </c>
      <c r="AH110" s="241">
        <v>33</v>
      </c>
      <c r="AI110" s="241">
        <v>35</v>
      </c>
      <c r="AJ110" s="241">
        <v>31</v>
      </c>
      <c r="AK110" s="241">
        <v>35</v>
      </c>
      <c r="AL110" s="242">
        <v>9.9000000000000005E-2</v>
      </c>
      <c r="AM110" s="277">
        <v>4235</v>
      </c>
      <c r="AN110" s="242">
        <v>5.8000000000000003E-2</v>
      </c>
      <c r="AO110" s="242">
        <v>0.39</v>
      </c>
      <c r="AP110" s="241" t="s">
        <v>491</v>
      </c>
      <c r="AQ110" s="241" t="s">
        <v>460</v>
      </c>
      <c r="AR110" s="241" t="s">
        <v>471</v>
      </c>
      <c r="AS110" s="247">
        <v>44501</v>
      </c>
      <c r="AT110" s="344"/>
      <c r="AU110" s="344"/>
      <c r="AV110" s="344"/>
      <c r="AW110" s="247">
        <v>44198</v>
      </c>
      <c r="AX110" s="242">
        <v>0.30399999999999999</v>
      </c>
      <c r="AY110" s="241">
        <v>100</v>
      </c>
      <c r="AZ110" s="344"/>
      <c r="BA110" s="241">
        <v>7</v>
      </c>
      <c r="BB110" s="344"/>
      <c r="BC110" s="344"/>
      <c r="BD110" s="265"/>
      <c r="BE110" s="266" t="s">
        <v>126</v>
      </c>
      <c r="BF110" s="267" t="s">
        <v>126</v>
      </c>
      <c r="BG110" s="267" t="s">
        <v>126</v>
      </c>
      <c r="BH110" s="268" t="s">
        <v>126</v>
      </c>
      <c r="BI110" s="252"/>
      <c r="BJ110" s="253" t="s">
        <v>166</v>
      </c>
      <c r="BK110" s="243">
        <v>1701</v>
      </c>
      <c r="BL110" s="255">
        <v>0.97</v>
      </c>
      <c r="BM110" s="255">
        <v>0.97</v>
      </c>
      <c r="BN110" s="255">
        <v>1</v>
      </c>
      <c r="BO110" s="256">
        <v>0.94</v>
      </c>
    </row>
    <row r="111" spans="1:67" ht="18.75" hidden="1" customHeight="1">
      <c r="A111" s="228" t="s">
        <v>1003</v>
      </c>
      <c r="B111" s="229" t="s">
        <v>1004</v>
      </c>
      <c r="C111" s="229" t="s">
        <v>1005</v>
      </c>
      <c r="D111" s="230" t="s">
        <v>665</v>
      </c>
      <c r="E111" s="231" t="s">
        <v>448</v>
      </c>
      <c r="F111" s="276" t="s">
        <v>487</v>
      </c>
      <c r="G111" s="233" t="s">
        <v>555</v>
      </c>
      <c r="H111" s="259" t="s">
        <v>451</v>
      </c>
      <c r="I111" s="260">
        <v>65</v>
      </c>
      <c r="J111" s="260" t="s">
        <v>451</v>
      </c>
      <c r="K111" s="261" t="s">
        <v>451</v>
      </c>
      <c r="L111" s="262">
        <v>1436</v>
      </c>
      <c r="M111" s="238">
        <v>1</v>
      </c>
      <c r="N111" s="229">
        <v>88</v>
      </c>
      <c r="O111" s="229">
        <v>21</v>
      </c>
      <c r="P111" s="239">
        <v>6.0999999999999999E-2</v>
      </c>
      <c r="Q111" s="229">
        <v>85</v>
      </c>
      <c r="R111" s="240">
        <v>66200</v>
      </c>
      <c r="S111" s="241" t="s">
        <v>452</v>
      </c>
      <c r="T111" s="242">
        <v>0.96599999999999997</v>
      </c>
      <c r="U111" s="243">
        <v>29892</v>
      </c>
      <c r="V111" s="244">
        <v>0.45</v>
      </c>
      <c r="W111" s="243">
        <v>36308</v>
      </c>
      <c r="X111" s="241" t="s">
        <v>698</v>
      </c>
      <c r="Y111" s="241" t="s">
        <v>490</v>
      </c>
      <c r="Z111" s="263"/>
      <c r="AA111" s="286" t="s">
        <v>456</v>
      </c>
      <c r="AB111" s="241">
        <v>600</v>
      </c>
      <c r="AC111" s="241">
        <v>690</v>
      </c>
      <c r="AD111" s="241">
        <v>580</v>
      </c>
      <c r="AE111" s="241">
        <v>690</v>
      </c>
      <c r="AF111" s="241">
        <v>26</v>
      </c>
      <c r="AG111" s="241">
        <v>30</v>
      </c>
      <c r="AH111" s="241">
        <v>25</v>
      </c>
      <c r="AI111" s="241">
        <v>33</v>
      </c>
      <c r="AJ111" s="241">
        <v>25</v>
      </c>
      <c r="AK111" s="241">
        <v>30</v>
      </c>
      <c r="AL111" s="242">
        <v>0.73399999999999999</v>
      </c>
      <c r="AM111" s="344"/>
      <c r="AN111" s="344"/>
      <c r="AO111" s="344"/>
      <c r="AP111" s="241" t="s">
        <v>471</v>
      </c>
      <c r="AQ111" s="241" t="s">
        <v>460</v>
      </c>
      <c r="AR111" s="241" t="s">
        <v>471</v>
      </c>
      <c r="AS111" s="247">
        <v>44501</v>
      </c>
      <c r="AT111" s="247">
        <v>44228</v>
      </c>
      <c r="AU111" s="247">
        <v>44501</v>
      </c>
      <c r="AV111" s="247">
        <v>44501</v>
      </c>
      <c r="AW111" s="247">
        <v>44211</v>
      </c>
      <c r="AX111" s="242">
        <v>0.75</v>
      </c>
      <c r="AY111" s="241">
        <v>84</v>
      </c>
      <c r="AZ111" s="344"/>
      <c r="BA111" s="241">
        <v>7</v>
      </c>
      <c r="BB111" s="344"/>
      <c r="BC111" s="241" t="s">
        <v>1006</v>
      </c>
      <c r="BD111" s="265"/>
      <c r="BE111" s="266" t="s">
        <v>126</v>
      </c>
      <c r="BF111" s="267" t="s">
        <v>126</v>
      </c>
      <c r="BG111" s="267" t="s">
        <v>126</v>
      </c>
      <c r="BH111" s="268" t="s">
        <v>126</v>
      </c>
      <c r="BI111" s="252"/>
      <c r="BJ111" s="344"/>
      <c r="BK111" s="344"/>
      <c r="BL111" s="255">
        <v>0.89</v>
      </c>
      <c r="BM111" s="255">
        <v>0.9</v>
      </c>
      <c r="BN111" s="255">
        <v>0.85</v>
      </c>
      <c r="BO111" s="256">
        <v>0.86</v>
      </c>
    </row>
    <row r="112" spans="1:67" ht="18.75" hidden="1" customHeight="1">
      <c r="A112" s="228" t="s">
        <v>1007</v>
      </c>
      <c r="B112" s="229" t="s">
        <v>1008</v>
      </c>
      <c r="C112" s="229" t="s">
        <v>1009</v>
      </c>
      <c r="D112" s="230" t="s">
        <v>1010</v>
      </c>
      <c r="E112" s="281" t="s">
        <v>507</v>
      </c>
      <c r="F112" s="271" t="s">
        <v>477</v>
      </c>
      <c r="G112" s="258"/>
      <c r="H112" s="259">
        <v>147</v>
      </c>
      <c r="I112" s="260" t="s">
        <v>451</v>
      </c>
      <c r="J112" s="260" t="s">
        <v>451</v>
      </c>
      <c r="K112" s="261">
        <v>108</v>
      </c>
      <c r="L112" s="262">
        <v>18488</v>
      </c>
      <c r="M112" s="238">
        <v>0.81</v>
      </c>
      <c r="N112" s="229">
        <v>961</v>
      </c>
      <c r="O112" s="272"/>
      <c r="P112" s="239">
        <v>5.1999999999999998E-2</v>
      </c>
      <c r="Q112" s="272"/>
      <c r="R112" s="240">
        <v>44900</v>
      </c>
      <c r="S112" s="241" t="s">
        <v>515</v>
      </c>
      <c r="T112" s="344"/>
      <c r="U112" s="344"/>
      <c r="V112" s="344"/>
      <c r="W112" s="243">
        <v>44900</v>
      </c>
      <c r="X112" s="344"/>
      <c r="Y112" s="241" t="s">
        <v>490</v>
      </c>
      <c r="Z112" s="263"/>
      <c r="AA112" s="264"/>
      <c r="AB112" s="344"/>
      <c r="AC112" s="344"/>
      <c r="AD112" s="344"/>
      <c r="AE112" s="344"/>
      <c r="AF112" s="241">
        <v>22</v>
      </c>
      <c r="AG112" s="241">
        <v>28</v>
      </c>
      <c r="AH112" s="241">
        <v>21</v>
      </c>
      <c r="AI112" s="241">
        <v>28</v>
      </c>
      <c r="AJ112" s="241">
        <v>21</v>
      </c>
      <c r="AK112" s="241">
        <v>27</v>
      </c>
      <c r="AL112" s="242">
        <v>0.94599999999999995</v>
      </c>
      <c r="AM112" s="344"/>
      <c r="AN112" s="344"/>
      <c r="AO112" s="344"/>
      <c r="AP112" s="241" t="s">
        <v>510</v>
      </c>
      <c r="AQ112" s="241" t="s">
        <v>460</v>
      </c>
      <c r="AR112" s="241" t="s">
        <v>471</v>
      </c>
      <c r="AS112" s="344"/>
      <c r="AT112" s="344"/>
      <c r="AU112" s="344"/>
      <c r="AV112" s="344"/>
      <c r="AW112" s="241" t="s">
        <v>501</v>
      </c>
      <c r="AX112" s="344"/>
      <c r="AY112" s="241">
        <v>79</v>
      </c>
      <c r="AZ112" s="344"/>
      <c r="BA112" s="344"/>
      <c r="BB112" s="344"/>
      <c r="BC112" s="344"/>
      <c r="BD112" s="265"/>
      <c r="BE112" s="266" t="s">
        <v>126</v>
      </c>
      <c r="BF112" s="278" t="s">
        <v>166</v>
      </c>
      <c r="BG112" s="267" t="s">
        <v>126</v>
      </c>
      <c r="BH112" s="268" t="s">
        <v>126</v>
      </c>
      <c r="BI112" s="252"/>
      <c r="BJ112" s="344"/>
      <c r="BK112" s="344"/>
      <c r="BL112" s="270"/>
      <c r="BM112" s="255">
        <v>0.84</v>
      </c>
      <c r="BN112" s="270"/>
      <c r="BO112" s="256">
        <v>0.63</v>
      </c>
    </row>
    <row r="113" spans="1:67" ht="18.75" hidden="1" customHeight="1">
      <c r="A113" s="228" t="s">
        <v>1011</v>
      </c>
      <c r="B113" s="229" t="s">
        <v>1012</v>
      </c>
      <c r="C113" s="229" t="s">
        <v>1013</v>
      </c>
      <c r="D113" s="230" t="s">
        <v>447</v>
      </c>
      <c r="E113" s="281" t="s">
        <v>507</v>
      </c>
      <c r="F113" s="257" t="s">
        <v>467</v>
      </c>
      <c r="G113" s="258"/>
      <c r="H113" s="259" t="s">
        <v>468</v>
      </c>
      <c r="I113" s="260" t="s">
        <v>451</v>
      </c>
      <c r="J113" s="260">
        <v>100</v>
      </c>
      <c r="K113" s="261">
        <v>147</v>
      </c>
      <c r="L113" s="262">
        <v>32945</v>
      </c>
      <c r="M113" s="238">
        <v>0.92</v>
      </c>
      <c r="N113" s="229">
        <v>583</v>
      </c>
      <c r="O113" s="229">
        <v>87</v>
      </c>
      <c r="P113" s="239">
        <v>1.7999999999999999E-2</v>
      </c>
      <c r="Q113" s="229">
        <v>30</v>
      </c>
      <c r="R113" s="240">
        <v>38800</v>
      </c>
      <c r="S113" s="241" t="s">
        <v>497</v>
      </c>
      <c r="T113" s="242">
        <v>5.0999999999999997E-2</v>
      </c>
      <c r="U113" s="243">
        <v>1236</v>
      </c>
      <c r="V113" s="244">
        <v>0.03</v>
      </c>
      <c r="W113" s="243">
        <v>37564</v>
      </c>
      <c r="X113" s="241" t="s">
        <v>1014</v>
      </c>
      <c r="Y113" s="241" t="s">
        <v>462</v>
      </c>
      <c r="Z113" s="263"/>
      <c r="AA113" s="246" t="s">
        <v>456</v>
      </c>
      <c r="AB113" s="241">
        <v>550</v>
      </c>
      <c r="AC113" s="241">
        <v>630</v>
      </c>
      <c r="AD113" s="241">
        <v>530</v>
      </c>
      <c r="AE113" s="241">
        <v>610</v>
      </c>
      <c r="AF113" s="241">
        <v>21</v>
      </c>
      <c r="AG113" s="241">
        <v>26</v>
      </c>
      <c r="AH113" s="241">
        <v>21</v>
      </c>
      <c r="AI113" s="241">
        <v>25</v>
      </c>
      <c r="AJ113" s="241">
        <v>20</v>
      </c>
      <c r="AK113" s="241">
        <v>26</v>
      </c>
      <c r="AL113" s="242">
        <v>0.60599999999999998</v>
      </c>
      <c r="AM113" s="241">
        <v>238</v>
      </c>
      <c r="AN113" s="242">
        <v>0.441</v>
      </c>
      <c r="AO113" s="242">
        <v>0.495</v>
      </c>
      <c r="AP113" s="241" t="s">
        <v>491</v>
      </c>
      <c r="AQ113" s="241" t="s">
        <v>460</v>
      </c>
      <c r="AR113" s="241" t="s">
        <v>472</v>
      </c>
      <c r="AS113" s="344"/>
      <c r="AT113" s="344"/>
      <c r="AU113" s="344"/>
      <c r="AV113" s="247">
        <v>44501</v>
      </c>
      <c r="AW113" s="247">
        <v>44287</v>
      </c>
      <c r="AX113" s="344"/>
      <c r="AY113" s="241">
        <v>79</v>
      </c>
      <c r="AZ113" s="344"/>
      <c r="BA113" s="241">
        <v>6.5</v>
      </c>
      <c r="BB113" s="344"/>
      <c r="BC113" s="344"/>
      <c r="BD113" s="265"/>
      <c r="BE113" s="279" t="s">
        <v>166</v>
      </c>
      <c r="BF113" s="278" t="s">
        <v>166</v>
      </c>
      <c r="BG113" s="278" t="s">
        <v>166</v>
      </c>
      <c r="BH113" s="280" t="s">
        <v>166</v>
      </c>
      <c r="BI113" s="252"/>
      <c r="BJ113" s="344"/>
      <c r="BK113" s="344"/>
      <c r="BL113" s="255">
        <v>0.84</v>
      </c>
      <c r="BM113" s="255">
        <v>0.78</v>
      </c>
      <c r="BN113" s="255">
        <v>0.45</v>
      </c>
      <c r="BO113" s="256">
        <v>0.42</v>
      </c>
    </row>
    <row r="114" spans="1:67" ht="18.75" hidden="1" customHeight="1">
      <c r="A114" s="228" t="s">
        <v>1015</v>
      </c>
      <c r="B114" s="229" t="s">
        <v>1016</v>
      </c>
      <c r="C114" s="229" t="s">
        <v>1017</v>
      </c>
      <c r="D114" s="230" t="s">
        <v>683</v>
      </c>
      <c r="E114" s="231" t="s">
        <v>448</v>
      </c>
      <c r="F114" s="276" t="s">
        <v>487</v>
      </c>
      <c r="G114" s="258"/>
      <c r="H114" s="259" t="s">
        <v>451</v>
      </c>
      <c r="I114" s="260">
        <v>30</v>
      </c>
      <c r="J114" s="260" t="s">
        <v>451</v>
      </c>
      <c r="K114" s="261" t="s">
        <v>451</v>
      </c>
      <c r="L114" s="262">
        <v>1677</v>
      </c>
      <c r="M114" s="238">
        <v>1</v>
      </c>
      <c r="N114" s="229">
        <v>94</v>
      </c>
      <c r="O114" s="229">
        <v>43</v>
      </c>
      <c r="P114" s="239">
        <v>5.6000000000000001E-2</v>
      </c>
      <c r="Q114" s="229">
        <v>57</v>
      </c>
      <c r="R114" s="240">
        <v>75800</v>
      </c>
      <c r="S114" s="241" t="s">
        <v>452</v>
      </c>
      <c r="T114" s="242">
        <v>0.60599999999999998</v>
      </c>
      <c r="U114" s="243">
        <v>53770</v>
      </c>
      <c r="V114" s="244">
        <v>0.71</v>
      </c>
      <c r="W114" s="243">
        <v>22030</v>
      </c>
      <c r="X114" s="241" t="s">
        <v>528</v>
      </c>
      <c r="Y114" s="243">
        <v>25000</v>
      </c>
      <c r="Z114" s="245" t="s">
        <v>1018</v>
      </c>
      <c r="AA114" s="286" t="s">
        <v>456</v>
      </c>
      <c r="AB114" s="241">
        <v>640</v>
      </c>
      <c r="AC114" s="241">
        <v>730</v>
      </c>
      <c r="AD114" s="241">
        <v>623</v>
      </c>
      <c r="AE114" s="241">
        <v>730</v>
      </c>
      <c r="AF114" s="241">
        <v>29</v>
      </c>
      <c r="AG114" s="241">
        <v>33</v>
      </c>
      <c r="AH114" s="241">
        <v>29</v>
      </c>
      <c r="AI114" s="241">
        <v>35</v>
      </c>
      <c r="AJ114" s="241">
        <v>26</v>
      </c>
      <c r="AK114" s="241">
        <v>31</v>
      </c>
      <c r="AL114" s="242">
        <v>0.33800000000000002</v>
      </c>
      <c r="AM114" s="277">
        <v>1161</v>
      </c>
      <c r="AN114" s="242">
        <v>0.128</v>
      </c>
      <c r="AO114" s="242">
        <v>0.24199999999999999</v>
      </c>
      <c r="AP114" s="241" t="s">
        <v>491</v>
      </c>
      <c r="AQ114" s="241" t="s">
        <v>460</v>
      </c>
      <c r="AR114" s="241" t="s">
        <v>472</v>
      </c>
      <c r="AS114" s="247">
        <v>44515</v>
      </c>
      <c r="AT114" s="247">
        <v>44211</v>
      </c>
      <c r="AU114" s="344"/>
      <c r="AV114" s="247">
        <v>44211</v>
      </c>
      <c r="AW114" s="247">
        <v>44211</v>
      </c>
      <c r="AX114" s="242">
        <v>0.66400000000000003</v>
      </c>
      <c r="AY114" s="241">
        <v>100</v>
      </c>
      <c r="AZ114" s="344"/>
      <c r="BA114" s="241">
        <v>7</v>
      </c>
      <c r="BB114" s="344"/>
      <c r="BC114" s="344"/>
      <c r="BD114" s="265"/>
      <c r="BE114" s="266" t="s">
        <v>126</v>
      </c>
      <c r="BF114" s="267" t="s">
        <v>126</v>
      </c>
      <c r="BG114" s="267" t="s">
        <v>126</v>
      </c>
      <c r="BH114" s="268" t="s">
        <v>126</v>
      </c>
      <c r="BI114" s="252"/>
      <c r="BJ114" s="344"/>
      <c r="BK114" s="344"/>
      <c r="BL114" s="255">
        <v>0.93</v>
      </c>
      <c r="BM114" s="255">
        <v>0.93</v>
      </c>
      <c r="BN114" s="255">
        <v>1</v>
      </c>
      <c r="BO114" s="256">
        <v>0.91</v>
      </c>
    </row>
    <row r="115" spans="1:67" ht="18.75" hidden="1" customHeight="1">
      <c r="A115" s="228" t="s">
        <v>1019</v>
      </c>
      <c r="B115" s="229" t="s">
        <v>1020</v>
      </c>
      <c r="C115" s="229" t="s">
        <v>1021</v>
      </c>
      <c r="D115" s="230" t="s">
        <v>665</v>
      </c>
      <c r="E115" s="231" t="s">
        <v>448</v>
      </c>
      <c r="F115" s="257" t="s">
        <v>467</v>
      </c>
      <c r="G115" s="258"/>
      <c r="H115" s="259" t="s">
        <v>451</v>
      </c>
      <c r="I115" s="260" t="s">
        <v>451</v>
      </c>
      <c r="J115" s="260" t="s">
        <v>451</v>
      </c>
      <c r="K115" s="261" t="s">
        <v>451</v>
      </c>
      <c r="L115" s="262">
        <v>1889</v>
      </c>
      <c r="M115" s="238">
        <v>0.82</v>
      </c>
      <c r="N115" s="229">
        <v>77</v>
      </c>
      <c r="O115" s="229">
        <v>16</v>
      </c>
      <c r="P115" s="239">
        <v>4.1000000000000002E-2</v>
      </c>
      <c r="Q115" s="229">
        <v>48</v>
      </c>
      <c r="R115" s="240">
        <v>60500</v>
      </c>
      <c r="S115" s="241" t="s">
        <v>497</v>
      </c>
      <c r="T115" s="242">
        <v>0.623</v>
      </c>
      <c r="U115" s="243">
        <v>17554</v>
      </c>
      <c r="V115" s="244">
        <v>0.28999999999999998</v>
      </c>
      <c r="W115" s="243">
        <v>42946</v>
      </c>
      <c r="X115" s="241" t="s">
        <v>920</v>
      </c>
      <c r="Y115" s="241" t="s">
        <v>1022</v>
      </c>
      <c r="Z115" s="245" t="s">
        <v>1022</v>
      </c>
      <c r="AA115" s="286" t="s">
        <v>456</v>
      </c>
      <c r="AB115" s="241">
        <v>580</v>
      </c>
      <c r="AC115" s="241">
        <v>660</v>
      </c>
      <c r="AD115" s="241">
        <v>610</v>
      </c>
      <c r="AE115" s="241">
        <v>690</v>
      </c>
      <c r="AF115" s="241">
        <v>24</v>
      </c>
      <c r="AG115" s="241">
        <v>29</v>
      </c>
      <c r="AH115" s="241">
        <v>23</v>
      </c>
      <c r="AI115" s="241">
        <v>29</v>
      </c>
      <c r="AJ115" s="241">
        <v>26</v>
      </c>
      <c r="AK115" s="241">
        <v>30</v>
      </c>
      <c r="AL115" s="242">
        <v>0.70299999999999996</v>
      </c>
      <c r="AM115" s="241">
        <v>187</v>
      </c>
      <c r="AN115" s="242">
        <v>0.22500000000000001</v>
      </c>
      <c r="AO115" s="242">
        <v>0.35699999999999998</v>
      </c>
      <c r="AP115" s="241" t="s">
        <v>491</v>
      </c>
      <c r="AQ115" s="241" t="s">
        <v>460</v>
      </c>
      <c r="AR115" s="241" t="s">
        <v>471</v>
      </c>
      <c r="AS115" s="344"/>
      <c r="AT115" s="344"/>
      <c r="AU115" s="247">
        <v>44515</v>
      </c>
      <c r="AV115" s="344"/>
      <c r="AW115" s="241" t="s">
        <v>501</v>
      </c>
      <c r="AX115" s="344"/>
      <c r="AY115" s="241">
        <v>79</v>
      </c>
      <c r="AZ115" s="241" t="s">
        <v>906</v>
      </c>
      <c r="BA115" s="241">
        <v>6</v>
      </c>
      <c r="BB115" s="344"/>
      <c r="BC115" s="241" t="s">
        <v>1023</v>
      </c>
      <c r="BD115" s="248" t="s">
        <v>1024</v>
      </c>
      <c r="BE115" s="279" t="s">
        <v>166</v>
      </c>
      <c r="BF115" s="278" t="s">
        <v>166</v>
      </c>
      <c r="BG115" s="278" t="s">
        <v>166</v>
      </c>
      <c r="BH115" s="280" t="s">
        <v>166</v>
      </c>
      <c r="BI115" s="252"/>
      <c r="BJ115" s="344"/>
      <c r="BK115" s="344"/>
      <c r="BL115" s="255">
        <v>0.84</v>
      </c>
      <c r="BM115" s="255">
        <v>0.93</v>
      </c>
      <c r="BN115" s="255">
        <v>0.5</v>
      </c>
      <c r="BO115" s="256">
        <v>0.62</v>
      </c>
    </row>
    <row r="116" spans="1:67" ht="18.75" hidden="1" customHeight="1">
      <c r="A116" s="228" t="s">
        <v>1025</v>
      </c>
      <c r="B116" s="229" t="s">
        <v>1026</v>
      </c>
      <c r="C116" s="229" t="s">
        <v>1027</v>
      </c>
      <c r="D116" s="230" t="s">
        <v>808</v>
      </c>
      <c r="E116" s="231" t="s">
        <v>448</v>
      </c>
      <c r="F116" s="276" t="s">
        <v>487</v>
      </c>
      <c r="G116" s="258"/>
      <c r="H116" s="259" t="s">
        <v>451</v>
      </c>
      <c r="I116" s="260">
        <v>68</v>
      </c>
      <c r="J116" s="260" t="s">
        <v>451</v>
      </c>
      <c r="K116" s="261" t="s">
        <v>451</v>
      </c>
      <c r="L116" s="262">
        <v>1356</v>
      </c>
      <c r="M116" s="238">
        <v>1</v>
      </c>
      <c r="N116" s="229">
        <v>226</v>
      </c>
      <c r="O116" s="229">
        <v>46</v>
      </c>
      <c r="P116" s="239">
        <v>0.16700000000000001</v>
      </c>
      <c r="Q116" s="229">
        <v>217</v>
      </c>
      <c r="R116" s="240">
        <v>64700</v>
      </c>
      <c r="S116" s="241" t="s">
        <v>452</v>
      </c>
      <c r="T116" s="242">
        <v>0.96</v>
      </c>
      <c r="U116" s="243">
        <v>29659</v>
      </c>
      <c r="V116" s="244">
        <v>0.46</v>
      </c>
      <c r="W116" s="243">
        <v>35041</v>
      </c>
      <c r="X116" s="241" t="s">
        <v>621</v>
      </c>
      <c r="Y116" s="241" t="s">
        <v>1028</v>
      </c>
      <c r="Z116" s="263"/>
      <c r="AA116" s="286" t="s">
        <v>456</v>
      </c>
      <c r="AB116" s="241">
        <v>560</v>
      </c>
      <c r="AC116" s="241">
        <v>670</v>
      </c>
      <c r="AD116" s="241">
        <v>580</v>
      </c>
      <c r="AE116" s="241">
        <v>695</v>
      </c>
      <c r="AF116" s="241">
        <v>23</v>
      </c>
      <c r="AG116" s="241">
        <v>30</v>
      </c>
      <c r="AH116" s="241">
        <v>23</v>
      </c>
      <c r="AI116" s="241">
        <v>31</v>
      </c>
      <c r="AJ116" s="241">
        <v>22</v>
      </c>
      <c r="AK116" s="241">
        <v>28</v>
      </c>
      <c r="AL116" s="242">
        <v>0.71499999999999997</v>
      </c>
      <c r="AM116" s="241">
        <v>618</v>
      </c>
      <c r="AN116" s="242">
        <v>0.497</v>
      </c>
      <c r="AO116" s="242">
        <v>0.21199999999999999</v>
      </c>
      <c r="AP116" s="241" t="s">
        <v>492</v>
      </c>
      <c r="AQ116" s="241" t="s">
        <v>460</v>
      </c>
      <c r="AR116" s="241" t="s">
        <v>472</v>
      </c>
      <c r="AS116" s="247">
        <v>44501</v>
      </c>
      <c r="AT116" s="344"/>
      <c r="AU116" s="247">
        <v>44531</v>
      </c>
      <c r="AV116" s="247">
        <v>44211</v>
      </c>
      <c r="AW116" s="241" t="s">
        <v>501</v>
      </c>
      <c r="AX116" s="242">
        <v>0.54</v>
      </c>
      <c r="AY116" s="344"/>
      <c r="AZ116" s="241" t="s">
        <v>1029</v>
      </c>
      <c r="BA116" s="344"/>
      <c r="BB116" s="344"/>
      <c r="BC116" s="344"/>
      <c r="BD116" s="265"/>
      <c r="BE116" s="266" t="s">
        <v>126</v>
      </c>
      <c r="BF116" s="278" t="s">
        <v>166</v>
      </c>
      <c r="BG116" s="267" t="s">
        <v>126</v>
      </c>
      <c r="BH116" s="280" t="s">
        <v>166</v>
      </c>
      <c r="BI116" s="252"/>
      <c r="BJ116" s="253" t="s">
        <v>166</v>
      </c>
      <c r="BK116" s="243">
        <v>878</v>
      </c>
      <c r="BL116" s="255">
        <v>0.92</v>
      </c>
      <c r="BM116" s="255">
        <v>0.87</v>
      </c>
      <c r="BN116" s="255">
        <v>0.77</v>
      </c>
      <c r="BO116" s="256">
        <v>0.76</v>
      </c>
    </row>
    <row r="117" spans="1:67" ht="18.75" hidden="1" customHeight="1">
      <c r="A117" s="228" t="s">
        <v>1030</v>
      </c>
      <c r="B117" s="229" t="s">
        <v>1031</v>
      </c>
      <c r="C117" s="229" t="s">
        <v>1032</v>
      </c>
      <c r="D117" s="230" t="s">
        <v>496</v>
      </c>
      <c r="E117" s="231" t="s">
        <v>448</v>
      </c>
      <c r="F117" s="276" t="s">
        <v>487</v>
      </c>
      <c r="G117" s="233" t="s">
        <v>450</v>
      </c>
      <c r="H117" s="259" t="s">
        <v>451</v>
      </c>
      <c r="I117" s="260">
        <v>36</v>
      </c>
      <c r="J117" s="260">
        <v>11</v>
      </c>
      <c r="K117" s="261" t="s">
        <v>451</v>
      </c>
      <c r="L117" s="262">
        <v>2594</v>
      </c>
      <c r="M117" s="238">
        <v>1</v>
      </c>
      <c r="N117" s="229">
        <v>260</v>
      </c>
      <c r="O117" s="229">
        <v>61</v>
      </c>
      <c r="P117" s="239">
        <v>0.1</v>
      </c>
      <c r="Q117" s="229">
        <v>126</v>
      </c>
      <c r="R117" s="240">
        <v>76600</v>
      </c>
      <c r="S117" s="241" t="s">
        <v>452</v>
      </c>
      <c r="T117" s="242">
        <v>0.48499999999999999</v>
      </c>
      <c r="U117" s="243">
        <v>53001</v>
      </c>
      <c r="V117" s="244">
        <v>0.69</v>
      </c>
      <c r="W117" s="243">
        <v>23599</v>
      </c>
      <c r="X117" s="241" t="s">
        <v>1033</v>
      </c>
      <c r="Y117" s="241" t="s">
        <v>1034</v>
      </c>
      <c r="Z117" s="245" t="s">
        <v>1035</v>
      </c>
      <c r="AA117" s="286" t="s">
        <v>456</v>
      </c>
      <c r="AB117" s="241">
        <v>630</v>
      </c>
      <c r="AC117" s="241">
        <v>710</v>
      </c>
      <c r="AD117" s="241">
        <v>630</v>
      </c>
      <c r="AE117" s="241">
        <v>730</v>
      </c>
      <c r="AF117" s="241">
        <v>28</v>
      </c>
      <c r="AG117" s="241">
        <v>31</v>
      </c>
      <c r="AH117" s="241">
        <v>28</v>
      </c>
      <c r="AI117" s="241">
        <v>33</v>
      </c>
      <c r="AJ117" s="241">
        <v>27</v>
      </c>
      <c r="AK117" s="241">
        <v>32</v>
      </c>
      <c r="AL117" s="242">
        <v>0.308</v>
      </c>
      <c r="AM117" s="344"/>
      <c r="AN117" s="344"/>
      <c r="AO117" s="344"/>
      <c r="AP117" s="241" t="s">
        <v>491</v>
      </c>
      <c r="AQ117" s="241" t="s">
        <v>460</v>
      </c>
      <c r="AR117" s="241" t="s">
        <v>492</v>
      </c>
      <c r="AS117" s="247">
        <v>44515</v>
      </c>
      <c r="AT117" s="247">
        <v>44228</v>
      </c>
      <c r="AU117" s="344"/>
      <c r="AV117" s="344"/>
      <c r="AW117" s="247">
        <v>44211</v>
      </c>
      <c r="AX117" s="242">
        <v>0.46100000000000002</v>
      </c>
      <c r="AY117" s="241">
        <v>95</v>
      </c>
      <c r="AZ117" s="344"/>
      <c r="BA117" s="241">
        <v>7</v>
      </c>
      <c r="BB117" s="344"/>
      <c r="BC117" s="344"/>
      <c r="BD117" s="265"/>
      <c r="BE117" s="266" t="s">
        <v>126</v>
      </c>
      <c r="BF117" s="267" t="s">
        <v>126</v>
      </c>
      <c r="BG117" s="267" t="s">
        <v>126</v>
      </c>
      <c r="BH117" s="268" t="s">
        <v>126</v>
      </c>
      <c r="BI117" s="269" t="s">
        <v>166</v>
      </c>
      <c r="BJ117" s="344"/>
      <c r="BK117" s="344"/>
      <c r="BL117" s="270"/>
      <c r="BM117" s="255">
        <v>0.95</v>
      </c>
      <c r="BN117" s="270"/>
      <c r="BO117" s="256">
        <v>0.9</v>
      </c>
    </row>
    <row r="118" spans="1:67" ht="18.75" hidden="1" customHeight="1">
      <c r="A118" s="228" t="s">
        <v>1036</v>
      </c>
      <c r="B118" s="229" t="s">
        <v>1037</v>
      </c>
      <c r="C118" s="229" t="s">
        <v>1038</v>
      </c>
      <c r="D118" s="230" t="s">
        <v>560</v>
      </c>
      <c r="E118" s="231" t="s">
        <v>448</v>
      </c>
      <c r="F118" s="276" t="s">
        <v>487</v>
      </c>
      <c r="G118" s="258"/>
      <c r="H118" s="259" t="s">
        <v>451</v>
      </c>
      <c r="I118" s="260">
        <v>56</v>
      </c>
      <c r="J118" s="260" t="s">
        <v>451</v>
      </c>
      <c r="K118" s="261" t="s">
        <v>451</v>
      </c>
      <c r="L118" s="262">
        <v>1473</v>
      </c>
      <c r="M118" s="238">
        <v>1</v>
      </c>
      <c r="N118" s="229">
        <v>169</v>
      </c>
      <c r="O118" s="229">
        <v>27</v>
      </c>
      <c r="P118" s="239">
        <v>0.115</v>
      </c>
      <c r="Q118" s="229">
        <v>164</v>
      </c>
      <c r="R118" s="240">
        <v>66100</v>
      </c>
      <c r="S118" s="241" t="s">
        <v>452</v>
      </c>
      <c r="T118" s="242">
        <v>0.97</v>
      </c>
      <c r="U118" s="243">
        <v>27435</v>
      </c>
      <c r="V118" s="244">
        <v>0.42</v>
      </c>
      <c r="W118" s="243">
        <v>38665</v>
      </c>
      <c r="X118" s="241" t="s">
        <v>565</v>
      </c>
      <c r="Y118" s="241" t="s">
        <v>1039</v>
      </c>
      <c r="Z118" s="245" t="s">
        <v>1040</v>
      </c>
      <c r="AA118" s="286" t="s">
        <v>456</v>
      </c>
      <c r="AB118" s="241">
        <v>620</v>
      </c>
      <c r="AC118" s="241">
        <v>730</v>
      </c>
      <c r="AD118" s="241">
        <v>600</v>
      </c>
      <c r="AE118" s="241">
        <v>730</v>
      </c>
      <c r="AF118" s="241">
        <v>25</v>
      </c>
      <c r="AG118" s="241">
        <v>32</v>
      </c>
      <c r="AH118" s="241">
        <v>26</v>
      </c>
      <c r="AI118" s="241">
        <v>34</v>
      </c>
      <c r="AJ118" s="241">
        <v>25</v>
      </c>
      <c r="AK118" s="241">
        <v>30</v>
      </c>
      <c r="AL118" s="242">
        <v>0.61399999999999999</v>
      </c>
      <c r="AM118" s="241">
        <v>743</v>
      </c>
      <c r="AN118" s="242">
        <v>0.28699999999999998</v>
      </c>
      <c r="AO118" s="242">
        <v>0.155</v>
      </c>
      <c r="AP118" s="241" t="s">
        <v>471</v>
      </c>
      <c r="AQ118" s="241" t="s">
        <v>460</v>
      </c>
      <c r="AR118" s="241" t="s">
        <v>471</v>
      </c>
      <c r="AS118" s="247">
        <v>44500</v>
      </c>
      <c r="AT118" s="344"/>
      <c r="AU118" s="247">
        <v>44501</v>
      </c>
      <c r="AV118" s="344"/>
      <c r="AW118" s="247">
        <v>44211</v>
      </c>
      <c r="AX118" s="344"/>
      <c r="AY118" s="241">
        <v>80</v>
      </c>
      <c r="AZ118" s="241" t="s">
        <v>693</v>
      </c>
      <c r="BA118" s="241">
        <v>6.5</v>
      </c>
      <c r="BB118" s="344"/>
      <c r="BC118" s="241" t="s">
        <v>1041</v>
      </c>
      <c r="BD118" s="248" t="s">
        <v>1042</v>
      </c>
      <c r="BE118" s="266" t="s">
        <v>126</v>
      </c>
      <c r="BF118" s="278" t="s">
        <v>166</v>
      </c>
      <c r="BG118" s="267" t="s">
        <v>126</v>
      </c>
      <c r="BH118" s="280" t="s">
        <v>166</v>
      </c>
      <c r="BI118" s="252"/>
      <c r="BJ118" s="253" t="s">
        <v>166</v>
      </c>
      <c r="BK118" s="243">
        <v>1500</v>
      </c>
      <c r="BL118" s="255">
        <v>0.98</v>
      </c>
      <c r="BM118" s="255">
        <v>0.88</v>
      </c>
      <c r="BN118" s="255">
        <v>0.89</v>
      </c>
      <c r="BO118" s="256">
        <v>0.8</v>
      </c>
    </row>
    <row r="119" spans="1:67" ht="18.75" hidden="1" customHeight="1">
      <c r="A119" s="228" t="s">
        <v>1043</v>
      </c>
      <c r="B119" s="229" t="s">
        <v>1044</v>
      </c>
      <c r="C119" s="229" t="s">
        <v>1045</v>
      </c>
      <c r="D119" s="230" t="s">
        <v>496</v>
      </c>
      <c r="E119" s="231" t="s">
        <v>448</v>
      </c>
      <c r="F119" s="271" t="s">
        <v>477</v>
      </c>
      <c r="G119" s="258"/>
      <c r="H119" s="259">
        <v>53</v>
      </c>
      <c r="I119" s="260" t="s">
        <v>451</v>
      </c>
      <c r="J119" s="260">
        <v>48</v>
      </c>
      <c r="K119" s="261">
        <v>87</v>
      </c>
      <c r="L119" s="262">
        <v>5075</v>
      </c>
      <c r="M119" s="238">
        <v>0.72</v>
      </c>
      <c r="N119" s="229">
        <v>434</v>
      </c>
      <c r="O119" s="229">
        <v>62</v>
      </c>
      <c r="P119" s="239">
        <v>8.5999999999999993E-2</v>
      </c>
      <c r="Q119" s="229">
        <v>90</v>
      </c>
      <c r="R119" s="240">
        <v>73900</v>
      </c>
      <c r="S119" s="241" t="s">
        <v>452</v>
      </c>
      <c r="T119" s="242">
        <v>0.20699999999999999</v>
      </c>
      <c r="U119" s="243">
        <v>46259</v>
      </c>
      <c r="V119" s="244">
        <v>0.63</v>
      </c>
      <c r="W119" s="243">
        <v>27641</v>
      </c>
      <c r="X119" s="241" t="s">
        <v>1046</v>
      </c>
      <c r="Y119" s="241" t="s">
        <v>499</v>
      </c>
      <c r="Z119" s="263"/>
      <c r="AA119" s="282" t="s">
        <v>456</v>
      </c>
      <c r="AB119" s="241">
        <v>620</v>
      </c>
      <c r="AC119" s="241">
        <v>700</v>
      </c>
      <c r="AD119" s="241">
        <v>650</v>
      </c>
      <c r="AE119" s="241">
        <v>730</v>
      </c>
      <c r="AF119" s="241">
        <v>29</v>
      </c>
      <c r="AG119" s="241">
        <v>32</v>
      </c>
      <c r="AH119" s="241">
        <v>26</v>
      </c>
      <c r="AI119" s="241" t="s">
        <v>457</v>
      </c>
      <c r="AJ119" s="241">
        <v>27</v>
      </c>
      <c r="AK119" s="241" t="s">
        <v>457</v>
      </c>
      <c r="AL119" s="242">
        <v>0.252</v>
      </c>
      <c r="AM119" s="277">
        <v>2162</v>
      </c>
      <c r="AN119" s="242">
        <v>0.17699999999999999</v>
      </c>
      <c r="AO119" s="242">
        <v>0.29099999999999998</v>
      </c>
      <c r="AP119" s="241" t="s">
        <v>491</v>
      </c>
      <c r="AQ119" s="241" t="s">
        <v>492</v>
      </c>
      <c r="AR119" s="241" t="s">
        <v>472</v>
      </c>
      <c r="AS119" s="247">
        <v>44515</v>
      </c>
      <c r="AT119" s="247">
        <v>44197</v>
      </c>
      <c r="AU119" s="344"/>
      <c r="AV119" s="344"/>
      <c r="AW119" s="247">
        <v>44197</v>
      </c>
      <c r="AX119" s="242">
        <v>0.59899999999999998</v>
      </c>
      <c r="AY119" s="344"/>
      <c r="AZ119" s="344"/>
      <c r="BA119" s="344"/>
      <c r="BB119" s="344"/>
      <c r="BC119" s="344"/>
      <c r="BD119" s="265"/>
      <c r="BE119" s="266" t="s">
        <v>126</v>
      </c>
      <c r="BF119" s="278" t="s">
        <v>166</v>
      </c>
      <c r="BG119" s="267" t="s">
        <v>126</v>
      </c>
      <c r="BH119" s="268" t="s">
        <v>126</v>
      </c>
      <c r="BI119" s="269" t="s">
        <v>166</v>
      </c>
      <c r="BJ119" s="344"/>
      <c r="BK119" s="344"/>
      <c r="BL119" s="255">
        <v>0.98</v>
      </c>
      <c r="BM119" s="255">
        <v>0.96</v>
      </c>
      <c r="BN119" s="255">
        <v>0.82</v>
      </c>
      <c r="BO119" s="256">
        <v>0.86</v>
      </c>
    </row>
    <row r="120" spans="1:67" ht="18.75" hidden="1" customHeight="1">
      <c r="A120" s="228" t="s">
        <v>1047</v>
      </c>
      <c r="B120" s="229" t="s">
        <v>1048</v>
      </c>
      <c r="C120" s="229" t="s">
        <v>1049</v>
      </c>
      <c r="D120" s="230" t="s">
        <v>1050</v>
      </c>
      <c r="E120" s="231" t="s">
        <v>448</v>
      </c>
      <c r="F120" s="276" t="s">
        <v>487</v>
      </c>
      <c r="G120" s="258"/>
      <c r="H120" s="259" t="s">
        <v>451</v>
      </c>
      <c r="I120" s="260">
        <v>68</v>
      </c>
      <c r="J120" s="260" t="s">
        <v>451</v>
      </c>
      <c r="K120" s="261" t="s">
        <v>451</v>
      </c>
      <c r="L120" s="262">
        <v>2134</v>
      </c>
      <c r="M120" s="238">
        <v>0.64</v>
      </c>
      <c r="N120" s="229">
        <v>115</v>
      </c>
      <c r="O120" s="229">
        <v>74</v>
      </c>
      <c r="P120" s="239">
        <v>5.3999999999999999E-2</v>
      </c>
      <c r="Q120" s="229">
        <v>98</v>
      </c>
      <c r="R120" s="240">
        <v>69000</v>
      </c>
      <c r="S120" s="241" t="s">
        <v>452</v>
      </c>
      <c r="T120" s="242">
        <v>0.85199999999999998</v>
      </c>
      <c r="U120" s="243">
        <v>35083</v>
      </c>
      <c r="V120" s="244">
        <v>0.51</v>
      </c>
      <c r="W120" s="243">
        <v>33917</v>
      </c>
      <c r="X120" s="241" t="s">
        <v>603</v>
      </c>
      <c r="Y120" s="241" t="s">
        <v>1051</v>
      </c>
      <c r="Z120" s="245" t="s">
        <v>1052</v>
      </c>
      <c r="AA120" s="286" t="s">
        <v>456</v>
      </c>
      <c r="AB120" s="241">
        <v>620</v>
      </c>
      <c r="AC120" s="241">
        <v>710</v>
      </c>
      <c r="AD120" s="241">
        <v>590</v>
      </c>
      <c r="AE120" s="241">
        <v>680</v>
      </c>
      <c r="AF120" s="241">
        <v>27</v>
      </c>
      <c r="AG120" s="241">
        <v>31</v>
      </c>
      <c r="AH120" s="241">
        <v>28</v>
      </c>
      <c r="AI120" s="241">
        <v>34</v>
      </c>
      <c r="AJ120" s="241">
        <v>25</v>
      </c>
      <c r="AK120" s="241">
        <v>30</v>
      </c>
      <c r="AL120" s="242">
        <v>0.71399999999999997</v>
      </c>
      <c r="AM120" s="241">
        <v>381</v>
      </c>
      <c r="AN120" s="242">
        <v>0.33100000000000002</v>
      </c>
      <c r="AO120" s="242">
        <v>0.17499999999999999</v>
      </c>
      <c r="AP120" s="241" t="s">
        <v>749</v>
      </c>
      <c r="AQ120" s="241" t="s">
        <v>460</v>
      </c>
      <c r="AR120" s="241" t="s">
        <v>472</v>
      </c>
      <c r="AS120" s="247">
        <v>44501</v>
      </c>
      <c r="AT120" s="344"/>
      <c r="AU120" s="247">
        <v>44501</v>
      </c>
      <c r="AV120" s="247">
        <v>44211</v>
      </c>
      <c r="AW120" s="247">
        <v>44211</v>
      </c>
      <c r="AX120" s="242">
        <v>0.86399999999999999</v>
      </c>
      <c r="AY120" s="241">
        <v>91</v>
      </c>
      <c r="AZ120" s="344"/>
      <c r="BA120" s="241">
        <v>7</v>
      </c>
      <c r="BB120" s="241" t="s">
        <v>166</v>
      </c>
      <c r="BC120" s="241" t="s">
        <v>1053</v>
      </c>
      <c r="BD120" s="265"/>
      <c r="BE120" s="266" t="s">
        <v>126</v>
      </c>
      <c r="BF120" s="267" t="s">
        <v>126</v>
      </c>
      <c r="BG120" s="267" t="s">
        <v>126</v>
      </c>
      <c r="BH120" s="268" t="s">
        <v>126</v>
      </c>
      <c r="BI120" s="252"/>
      <c r="BJ120" s="253" t="s">
        <v>166</v>
      </c>
      <c r="BK120" s="243">
        <v>2500</v>
      </c>
      <c r="BL120" s="255">
        <v>1</v>
      </c>
      <c r="BM120" s="255">
        <v>0.85</v>
      </c>
      <c r="BN120" s="255">
        <v>0.95</v>
      </c>
      <c r="BO120" s="256">
        <v>0.79</v>
      </c>
    </row>
    <row r="121" spans="1:67" ht="18.75" hidden="1" customHeight="1">
      <c r="A121" s="228" t="s">
        <v>1054</v>
      </c>
      <c r="B121" s="229" t="s">
        <v>1055</v>
      </c>
      <c r="C121" s="229" t="s">
        <v>1056</v>
      </c>
      <c r="D121" s="230" t="s">
        <v>1057</v>
      </c>
      <c r="E121" s="231" t="s">
        <v>448</v>
      </c>
      <c r="F121" s="257" t="s">
        <v>467</v>
      </c>
      <c r="G121" s="233" t="s">
        <v>450</v>
      </c>
      <c r="H121" s="259" t="s">
        <v>468</v>
      </c>
      <c r="I121" s="260" t="s">
        <v>451</v>
      </c>
      <c r="J121" s="260" t="s">
        <v>451</v>
      </c>
      <c r="K121" s="261" t="s">
        <v>451</v>
      </c>
      <c r="L121" s="262">
        <v>6948</v>
      </c>
      <c r="M121" s="238">
        <v>0.69</v>
      </c>
      <c r="N121" s="229">
        <v>812</v>
      </c>
      <c r="O121" s="229">
        <v>99</v>
      </c>
      <c r="P121" s="239">
        <v>0.11700000000000001</v>
      </c>
      <c r="Q121" s="229">
        <v>777</v>
      </c>
      <c r="R121" s="240">
        <v>35800</v>
      </c>
      <c r="S121" s="241" t="s">
        <v>452</v>
      </c>
      <c r="T121" s="242">
        <v>0.95699999999999996</v>
      </c>
      <c r="U121" s="243">
        <v>11520</v>
      </c>
      <c r="V121" s="244">
        <v>0.32</v>
      </c>
      <c r="W121" s="243">
        <v>24280</v>
      </c>
      <c r="X121" s="241" t="s">
        <v>1058</v>
      </c>
      <c r="Y121" s="241" t="s">
        <v>1059</v>
      </c>
      <c r="Z121" s="245" t="s">
        <v>521</v>
      </c>
      <c r="AA121" s="286" t="s">
        <v>456</v>
      </c>
      <c r="AB121" s="241">
        <v>480</v>
      </c>
      <c r="AC121" s="241">
        <v>580</v>
      </c>
      <c r="AD121" s="241">
        <v>500</v>
      </c>
      <c r="AE121" s="241">
        <v>590</v>
      </c>
      <c r="AF121" s="241">
        <v>20</v>
      </c>
      <c r="AG121" s="241">
        <v>25</v>
      </c>
      <c r="AH121" s="241">
        <v>18</v>
      </c>
      <c r="AI121" s="241">
        <v>25</v>
      </c>
      <c r="AJ121" s="241">
        <v>19</v>
      </c>
      <c r="AK121" s="241">
        <v>24</v>
      </c>
      <c r="AL121" s="242">
        <v>0.73699999999999999</v>
      </c>
      <c r="AM121" s="241">
        <v>290</v>
      </c>
      <c r="AN121" s="242">
        <v>0.76900000000000002</v>
      </c>
      <c r="AO121" s="242">
        <v>0.61</v>
      </c>
      <c r="AP121" s="241" t="s">
        <v>459</v>
      </c>
      <c r="AQ121" s="241" t="s">
        <v>460</v>
      </c>
      <c r="AR121" s="241" t="s">
        <v>472</v>
      </c>
      <c r="AS121" s="344"/>
      <c r="AT121" s="344"/>
      <c r="AU121" s="344"/>
      <c r="AV121" s="247">
        <v>44436</v>
      </c>
      <c r="AW121" s="241" t="s">
        <v>501</v>
      </c>
      <c r="AX121" s="344"/>
      <c r="AY121" s="241">
        <v>61</v>
      </c>
      <c r="AZ121" s="241" t="s">
        <v>1060</v>
      </c>
      <c r="BA121" s="241">
        <v>5.5</v>
      </c>
      <c r="BB121" s="344"/>
      <c r="BC121" s="241" t="s">
        <v>1061</v>
      </c>
      <c r="BD121" s="248" t="s">
        <v>1062</v>
      </c>
      <c r="BE121" s="279" t="s">
        <v>166</v>
      </c>
      <c r="BF121" s="267" t="s">
        <v>126</v>
      </c>
      <c r="BG121" s="278" t="s">
        <v>166</v>
      </c>
      <c r="BH121" s="280" t="s">
        <v>166</v>
      </c>
      <c r="BI121" s="269" t="s">
        <v>166</v>
      </c>
      <c r="BJ121" s="253" t="s">
        <v>166</v>
      </c>
      <c r="BK121" s="254" t="s">
        <v>462</v>
      </c>
      <c r="BL121" s="255">
        <v>0.75</v>
      </c>
      <c r="BM121" s="255">
        <v>0.73</v>
      </c>
      <c r="BN121" s="255">
        <v>0.57999999999999996</v>
      </c>
      <c r="BO121" s="256">
        <v>0.5</v>
      </c>
    </row>
    <row r="122" spans="1:67" ht="18.75" hidden="1" customHeight="1">
      <c r="A122" s="228" t="s">
        <v>1063</v>
      </c>
      <c r="B122" s="229" t="s">
        <v>1064</v>
      </c>
      <c r="C122" s="229" t="s">
        <v>1065</v>
      </c>
      <c r="D122" s="230" t="s">
        <v>537</v>
      </c>
      <c r="E122" s="231" t="s">
        <v>448</v>
      </c>
      <c r="F122" s="271" t="s">
        <v>477</v>
      </c>
      <c r="G122" s="258"/>
      <c r="H122" s="259" t="s">
        <v>451</v>
      </c>
      <c r="I122" s="260" t="s">
        <v>451</v>
      </c>
      <c r="J122" s="260" t="s">
        <v>451</v>
      </c>
      <c r="K122" s="261" t="s">
        <v>1066</v>
      </c>
      <c r="L122" s="262">
        <v>6316</v>
      </c>
      <c r="M122" s="238">
        <v>0.74</v>
      </c>
      <c r="N122" s="229">
        <v>389</v>
      </c>
      <c r="O122" s="229">
        <v>27</v>
      </c>
      <c r="P122" s="239">
        <v>6.2E-2</v>
      </c>
      <c r="Q122" s="229">
        <v>58</v>
      </c>
      <c r="R122" s="240">
        <v>60700</v>
      </c>
      <c r="S122" s="241" t="s">
        <v>497</v>
      </c>
      <c r="T122" s="242">
        <v>0.14899999999999999</v>
      </c>
      <c r="U122" s="243">
        <v>41085</v>
      </c>
      <c r="V122" s="244">
        <v>0.68</v>
      </c>
      <c r="W122" s="243">
        <v>19615</v>
      </c>
      <c r="X122" s="241" t="s">
        <v>823</v>
      </c>
      <c r="Y122" s="241" t="s">
        <v>462</v>
      </c>
      <c r="Z122" s="263"/>
      <c r="AA122" s="264"/>
      <c r="AB122" s="241">
        <v>530</v>
      </c>
      <c r="AC122" s="241">
        <v>620</v>
      </c>
      <c r="AD122" s="241">
        <v>525</v>
      </c>
      <c r="AE122" s="241">
        <v>620</v>
      </c>
      <c r="AF122" s="241">
        <v>21</v>
      </c>
      <c r="AG122" s="241">
        <v>26</v>
      </c>
      <c r="AH122" s="241">
        <v>21</v>
      </c>
      <c r="AI122" s="241">
        <v>26</v>
      </c>
      <c r="AJ122" s="241">
        <v>20</v>
      </c>
      <c r="AK122" s="241">
        <v>26</v>
      </c>
      <c r="AL122" s="242">
        <v>0.82699999999999996</v>
      </c>
      <c r="AM122" s="241">
        <v>207</v>
      </c>
      <c r="AN122" s="242">
        <v>0.69099999999999995</v>
      </c>
      <c r="AO122" s="242">
        <v>0.161</v>
      </c>
      <c r="AP122" s="241" t="s">
        <v>491</v>
      </c>
      <c r="AQ122" s="241" t="s">
        <v>460</v>
      </c>
      <c r="AR122" s="241" t="s">
        <v>472</v>
      </c>
      <c r="AS122" s="344"/>
      <c r="AT122" s="344"/>
      <c r="AU122" s="247">
        <v>44531</v>
      </c>
      <c r="AV122" s="247">
        <v>44531</v>
      </c>
      <c r="AW122" s="241" t="s">
        <v>501</v>
      </c>
      <c r="AX122" s="344"/>
      <c r="AY122" s="241">
        <v>75</v>
      </c>
      <c r="AZ122" s="241" t="s">
        <v>511</v>
      </c>
      <c r="BA122" s="241">
        <v>6</v>
      </c>
      <c r="BB122" s="344"/>
      <c r="BC122" s="241" t="s">
        <v>1067</v>
      </c>
      <c r="BD122" s="248" t="s">
        <v>1068</v>
      </c>
      <c r="BE122" s="279" t="s">
        <v>166</v>
      </c>
      <c r="BF122" s="278" t="s">
        <v>166</v>
      </c>
      <c r="BG122" s="278" t="s">
        <v>166</v>
      </c>
      <c r="BH122" s="280" t="s">
        <v>166</v>
      </c>
      <c r="BI122" s="269" t="s">
        <v>166</v>
      </c>
      <c r="BJ122" s="253" t="s">
        <v>166</v>
      </c>
      <c r="BK122" s="254" t="s">
        <v>462</v>
      </c>
      <c r="BL122" s="255">
        <v>0.9</v>
      </c>
      <c r="BM122" s="255">
        <v>0.78</v>
      </c>
      <c r="BN122" s="255">
        <v>0.51</v>
      </c>
      <c r="BO122" s="256">
        <v>0.48</v>
      </c>
    </row>
    <row r="123" spans="1:67" ht="18.75" hidden="1" customHeight="1">
      <c r="A123" s="228" t="s">
        <v>1069</v>
      </c>
      <c r="B123" s="229" t="s">
        <v>1070</v>
      </c>
      <c r="C123" s="229" t="s">
        <v>783</v>
      </c>
      <c r="D123" s="230" t="s">
        <v>537</v>
      </c>
      <c r="E123" s="231" t="s">
        <v>448</v>
      </c>
      <c r="F123" s="271" t="s">
        <v>477</v>
      </c>
      <c r="G123" s="258"/>
      <c r="H123" s="259" t="s">
        <v>451</v>
      </c>
      <c r="I123" s="260" t="s">
        <v>451</v>
      </c>
      <c r="J123" s="283"/>
      <c r="K123" s="287"/>
      <c r="L123" s="262">
        <v>3945</v>
      </c>
      <c r="M123" s="238">
        <v>0.56999999999999995</v>
      </c>
      <c r="N123" s="229">
        <v>136</v>
      </c>
      <c r="O123" s="272"/>
      <c r="P123" s="239">
        <v>3.4000000000000002E-2</v>
      </c>
      <c r="Q123" s="229">
        <v>74</v>
      </c>
      <c r="R123" s="240">
        <v>60700</v>
      </c>
      <c r="S123" s="241" t="s">
        <v>497</v>
      </c>
      <c r="T123" s="242">
        <v>0.54400000000000004</v>
      </c>
      <c r="U123" s="243">
        <v>42971</v>
      </c>
      <c r="V123" s="244">
        <v>0.71</v>
      </c>
      <c r="W123" s="243">
        <v>17729</v>
      </c>
      <c r="X123" s="241" t="s">
        <v>754</v>
      </c>
      <c r="Y123" s="243">
        <v>30000</v>
      </c>
      <c r="Z123" s="245" t="s">
        <v>1071</v>
      </c>
      <c r="AA123" s="286" t="s">
        <v>456</v>
      </c>
      <c r="AB123" s="241">
        <v>500</v>
      </c>
      <c r="AC123" s="241">
        <v>610</v>
      </c>
      <c r="AD123" s="241">
        <v>500</v>
      </c>
      <c r="AE123" s="241">
        <v>630</v>
      </c>
      <c r="AF123" s="344"/>
      <c r="AG123" s="344"/>
      <c r="AH123" s="241">
        <v>19</v>
      </c>
      <c r="AI123" s="241" t="s">
        <v>458</v>
      </c>
      <c r="AJ123" s="241">
        <v>18</v>
      </c>
      <c r="AK123" s="241">
        <v>27</v>
      </c>
      <c r="AL123" s="242">
        <v>0.84299999999999997</v>
      </c>
      <c r="AM123" s="344"/>
      <c r="AN123" s="344"/>
      <c r="AO123" s="344"/>
      <c r="AP123" s="241" t="s">
        <v>491</v>
      </c>
      <c r="AQ123" s="241" t="s">
        <v>460</v>
      </c>
      <c r="AR123" s="241" t="s">
        <v>472</v>
      </c>
      <c r="AS123" s="344"/>
      <c r="AT123" s="344"/>
      <c r="AU123" s="344"/>
      <c r="AV123" s="344"/>
      <c r="AW123" s="344"/>
      <c r="AX123" s="344"/>
      <c r="AY123" s="241">
        <v>75</v>
      </c>
      <c r="AZ123" s="344"/>
      <c r="BA123" s="241">
        <v>6</v>
      </c>
      <c r="BB123" s="344"/>
      <c r="BC123" s="344"/>
      <c r="BD123" s="265"/>
      <c r="BE123" s="273" t="s">
        <v>462</v>
      </c>
      <c r="BF123" s="274" t="s">
        <v>462</v>
      </c>
      <c r="BG123" s="274" t="s">
        <v>462</v>
      </c>
      <c r="BH123" s="275" t="s">
        <v>462</v>
      </c>
      <c r="BI123" s="269" t="s">
        <v>166</v>
      </c>
      <c r="BJ123" s="253" t="s">
        <v>166</v>
      </c>
      <c r="BK123" s="254" t="s">
        <v>462</v>
      </c>
      <c r="BL123" s="270"/>
      <c r="BM123" s="255">
        <v>0.66</v>
      </c>
      <c r="BN123" s="270"/>
      <c r="BO123" s="256">
        <v>0.32</v>
      </c>
    </row>
    <row r="124" spans="1:67" ht="18.75" hidden="1" customHeight="1">
      <c r="A124" s="228" t="s">
        <v>1072</v>
      </c>
      <c r="B124" s="229" t="s">
        <v>1073</v>
      </c>
      <c r="C124" s="229" t="s">
        <v>1074</v>
      </c>
      <c r="D124" s="230" t="s">
        <v>1075</v>
      </c>
      <c r="E124" s="281" t="s">
        <v>507</v>
      </c>
      <c r="F124" s="271" t="s">
        <v>477</v>
      </c>
      <c r="G124" s="258"/>
      <c r="H124" s="259">
        <v>140</v>
      </c>
      <c r="I124" s="260" t="s">
        <v>451</v>
      </c>
      <c r="J124" s="260">
        <v>104</v>
      </c>
      <c r="K124" s="261">
        <v>108</v>
      </c>
      <c r="L124" s="262">
        <v>25444</v>
      </c>
      <c r="M124" s="238">
        <v>0.82</v>
      </c>
      <c r="N124" s="229">
        <v>462</v>
      </c>
      <c r="O124" s="229">
        <v>66</v>
      </c>
      <c r="P124" s="239">
        <v>1.7999999999999999E-2</v>
      </c>
      <c r="Q124" s="229">
        <v>64</v>
      </c>
      <c r="R124" s="240">
        <v>49800</v>
      </c>
      <c r="S124" s="241" t="s">
        <v>497</v>
      </c>
      <c r="T124" s="242">
        <v>0.13900000000000001</v>
      </c>
      <c r="U124" s="243">
        <v>7597</v>
      </c>
      <c r="V124" s="244">
        <v>0.15</v>
      </c>
      <c r="W124" s="243">
        <v>42203</v>
      </c>
      <c r="X124" s="241" t="s">
        <v>654</v>
      </c>
      <c r="Y124" s="241" t="s">
        <v>462</v>
      </c>
      <c r="Z124" s="263"/>
      <c r="AA124" s="282" t="s">
        <v>456</v>
      </c>
      <c r="AB124" s="241">
        <v>530</v>
      </c>
      <c r="AC124" s="241">
        <v>640</v>
      </c>
      <c r="AD124" s="241">
        <v>530</v>
      </c>
      <c r="AE124" s="241">
        <v>650</v>
      </c>
      <c r="AF124" s="241">
        <v>23</v>
      </c>
      <c r="AG124" s="241">
        <v>28</v>
      </c>
      <c r="AH124" s="241">
        <v>23</v>
      </c>
      <c r="AI124" s="241">
        <v>31</v>
      </c>
      <c r="AJ124" s="241">
        <v>22</v>
      </c>
      <c r="AK124" s="241">
        <v>27</v>
      </c>
      <c r="AL124" s="242">
        <v>0.73899999999999999</v>
      </c>
      <c r="AM124" s="241">
        <v>333</v>
      </c>
      <c r="AN124" s="242">
        <v>0.64300000000000002</v>
      </c>
      <c r="AO124" s="242">
        <v>0.23799999999999999</v>
      </c>
      <c r="AP124" s="241" t="s">
        <v>491</v>
      </c>
      <c r="AQ124" s="241" t="s">
        <v>460</v>
      </c>
      <c r="AR124" s="241" t="s">
        <v>472</v>
      </c>
      <c r="AS124" s="344"/>
      <c r="AT124" s="344"/>
      <c r="AU124" s="344"/>
      <c r="AV124" s="247">
        <v>44515</v>
      </c>
      <c r="AW124" s="247">
        <v>44301</v>
      </c>
      <c r="AX124" s="344"/>
      <c r="AY124" s="241">
        <v>79</v>
      </c>
      <c r="AZ124" s="241" t="s">
        <v>757</v>
      </c>
      <c r="BA124" s="241">
        <v>6.5</v>
      </c>
      <c r="BB124" s="344"/>
      <c r="BC124" s="241" t="s">
        <v>780</v>
      </c>
      <c r="BD124" s="248" t="s">
        <v>846</v>
      </c>
      <c r="BE124" s="279" t="s">
        <v>166</v>
      </c>
      <c r="BF124" s="278" t="s">
        <v>166</v>
      </c>
      <c r="BG124" s="278" t="s">
        <v>166</v>
      </c>
      <c r="BH124" s="280" t="s">
        <v>166</v>
      </c>
      <c r="BI124" s="252"/>
      <c r="BJ124" s="344"/>
      <c r="BK124" s="344"/>
      <c r="BL124" s="255">
        <v>0.88</v>
      </c>
      <c r="BM124" s="255">
        <v>0.83</v>
      </c>
      <c r="BN124" s="255">
        <v>0.75</v>
      </c>
      <c r="BO124" s="256">
        <v>0.67</v>
      </c>
    </row>
    <row r="125" spans="1:67" ht="18.75" hidden="1" customHeight="1">
      <c r="A125" s="228" t="s">
        <v>1076</v>
      </c>
      <c r="B125" s="229" t="s">
        <v>1077</v>
      </c>
      <c r="C125" s="229" t="s">
        <v>653</v>
      </c>
      <c r="D125" s="230" t="s">
        <v>630</v>
      </c>
      <c r="E125" s="231" t="s">
        <v>448</v>
      </c>
      <c r="F125" s="257" t="s">
        <v>467</v>
      </c>
      <c r="G125" s="233" t="s">
        <v>587</v>
      </c>
      <c r="H125" s="259" t="s">
        <v>451</v>
      </c>
      <c r="I125" s="260" t="s">
        <v>451</v>
      </c>
      <c r="J125" s="260">
        <v>18</v>
      </c>
      <c r="K125" s="261">
        <v>79</v>
      </c>
      <c r="L125" s="262">
        <v>6391</v>
      </c>
      <c r="M125" s="238">
        <v>0.66</v>
      </c>
      <c r="N125" s="229">
        <v>629</v>
      </c>
      <c r="O125" s="229">
        <v>72</v>
      </c>
      <c r="P125" s="239">
        <v>9.8000000000000004E-2</v>
      </c>
      <c r="Q125" s="229">
        <v>219</v>
      </c>
      <c r="R125" s="240">
        <v>69600</v>
      </c>
      <c r="S125" s="241" t="s">
        <v>497</v>
      </c>
      <c r="T125" s="242">
        <v>0.34799999999999998</v>
      </c>
      <c r="U125" s="243">
        <v>7214</v>
      </c>
      <c r="V125" s="244">
        <v>0.1</v>
      </c>
      <c r="W125" s="243">
        <v>62386</v>
      </c>
      <c r="X125" s="241" t="s">
        <v>727</v>
      </c>
      <c r="Y125" s="243">
        <v>12500</v>
      </c>
      <c r="Z125" s="245" t="s">
        <v>1078</v>
      </c>
      <c r="AA125" s="246" t="s">
        <v>456</v>
      </c>
      <c r="AB125" s="241">
        <v>600</v>
      </c>
      <c r="AC125" s="241">
        <v>680</v>
      </c>
      <c r="AD125" s="241">
        <v>580</v>
      </c>
      <c r="AE125" s="241">
        <v>680</v>
      </c>
      <c r="AF125" s="241">
        <v>26</v>
      </c>
      <c r="AG125" s="241">
        <v>31</v>
      </c>
      <c r="AH125" s="241">
        <v>27</v>
      </c>
      <c r="AI125" s="241">
        <v>33</v>
      </c>
      <c r="AJ125" s="241">
        <v>25</v>
      </c>
      <c r="AK125" s="241">
        <v>29</v>
      </c>
      <c r="AL125" s="242">
        <v>0.52500000000000002</v>
      </c>
      <c r="AM125" s="277">
        <v>1429</v>
      </c>
      <c r="AN125" s="242">
        <v>0.502</v>
      </c>
      <c r="AO125" s="242">
        <v>0.185</v>
      </c>
      <c r="AP125" s="241" t="s">
        <v>491</v>
      </c>
      <c r="AQ125" s="241" t="s">
        <v>460</v>
      </c>
      <c r="AR125" s="241" t="s">
        <v>471</v>
      </c>
      <c r="AS125" s="247">
        <v>44501</v>
      </c>
      <c r="AT125" s="344"/>
      <c r="AU125" s="247">
        <v>44501</v>
      </c>
      <c r="AV125" s="344"/>
      <c r="AW125" s="247">
        <v>44211</v>
      </c>
      <c r="AX125" s="242">
        <v>0.59</v>
      </c>
      <c r="AY125" s="241">
        <v>80</v>
      </c>
      <c r="AZ125" s="241" t="s">
        <v>693</v>
      </c>
      <c r="BA125" s="241">
        <v>6.5</v>
      </c>
      <c r="BB125" s="344"/>
      <c r="BC125" s="344"/>
      <c r="BD125" s="265"/>
      <c r="BE125" s="266" t="s">
        <v>126</v>
      </c>
      <c r="BF125" s="267" t="s">
        <v>126</v>
      </c>
      <c r="BG125" s="267" t="s">
        <v>126</v>
      </c>
      <c r="BH125" s="268" t="s">
        <v>126</v>
      </c>
      <c r="BI125" s="269" t="s">
        <v>166</v>
      </c>
      <c r="BJ125" s="253" t="s">
        <v>166</v>
      </c>
      <c r="BK125" s="243">
        <v>2074</v>
      </c>
      <c r="BL125" s="255">
        <v>0.89</v>
      </c>
      <c r="BM125" s="255">
        <v>0.91</v>
      </c>
      <c r="BN125" s="255">
        <v>0.7</v>
      </c>
      <c r="BO125" s="256">
        <v>0.79</v>
      </c>
    </row>
    <row r="126" spans="1:67" ht="18.75" hidden="1" customHeight="1">
      <c r="A126" s="228" t="s">
        <v>1079</v>
      </c>
      <c r="B126" s="229" t="s">
        <v>1080</v>
      </c>
      <c r="C126" s="229" t="s">
        <v>807</v>
      </c>
      <c r="D126" s="230" t="s">
        <v>808</v>
      </c>
      <c r="E126" s="231" t="s">
        <v>448</v>
      </c>
      <c r="F126" s="271" t="s">
        <v>477</v>
      </c>
      <c r="G126" s="233" t="s">
        <v>587</v>
      </c>
      <c r="H126" s="259">
        <v>89</v>
      </c>
      <c r="I126" s="260" t="s">
        <v>451</v>
      </c>
      <c r="J126" s="260" t="s">
        <v>451</v>
      </c>
      <c r="K126" s="261">
        <v>79</v>
      </c>
      <c r="L126" s="262">
        <v>11420</v>
      </c>
      <c r="M126" s="238">
        <v>0.68</v>
      </c>
      <c r="N126" s="229">
        <v>604</v>
      </c>
      <c r="O126" s="229">
        <v>80</v>
      </c>
      <c r="P126" s="239">
        <v>5.2999999999999999E-2</v>
      </c>
      <c r="Q126" s="229">
        <v>437</v>
      </c>
      <c r="R126" s="240">
        <v>67200</v>
      </c>
      <c r="S126" s="241" t="s">
        <v>497</v>
      </c>
      <c r="T126" s="242">
        <v>0.72399999999999998</v>
      </c>
      <c r="U126" s="243">
        <v>16365</v>
      </c>
      <c r="V126" s="244">
        <v>0.24</v>
      </c>
      <c r="W126" s="243">
        <v>50835</v>
      </c>
      <c r="X126" s="241" t="s">
        <v>911</v>
      </c>
      <c r="Y126" s="243">
        <v>21000</v>
      </c>
      <c r="Z126" s="245" t="s">
        <v>1081</v>
      </c>
      <c r="AA126" s="282" t="s">
        <v>456</v>
      </c>
      <c r="AB126" s="241">
        <v>570</v>
      </c>
      <c r="AC126" s="241">
        <v>660</v>
      </c>
      <c r="AD126" s="241">
        <v>550</v>
      </c>
      <c r="AE126" s="241">
        <v>650</v>
      </c>
      <c r="AF126" s="241">
        <v>24</v>
      </c>
      <c r="AG126" s="241">
        <v>29</v>
      </c>
      <c r="AH126" s="241">
        <v>24</v>
      </c>
      <c r="AI126" s="241">
        <v>31</v>
      </c>
      <c r="AJ126" s="241">
        <v>23</v>
      </c>
      <c r="AK126" s="241">
        <v>28</v>
      </c>
      <c r="AL126" s="242">
        <v>0.70599999999999996</v>
      </c>
      <c r="AM126" s="277">
        <v>1413</v>
      </c>
      <c r="AN126" s="242">
        <v>0.47399999999999998</v>
      </c>
      <c r="AO126" s="242">
        <v>0.16</v>
      </c>
      <c r="AP126" s="241" t="s">
        <v>491</v>
      </c>
      <c r="AQ126" s="241" t="s">
        <v>460</v>
      </c>
      <c r="AR126" s="241" t="s">
        <v>471</v>
      </c>
      <c r="AS126" s="344"/>
      <c r="AT126" s="344"/>
      <c r="AU126" s="344"/>
      <c r="AV126" s="247">
        <v>44531</v>
      </c>
      <c r="AW126" s="241" t="s">
        <v>501</v>
      </c>
      <c r="AX126" s="344"/>
      <c r="AY126" s="241">
        <v>79</v>
      </c>
      <c r="AZ126" s="241" t="s">
        <v>906</v>
      </c>
      <c r="BA126" s="241">
        <v>6.5</v>
      </c>
      <c r="BB126" s="241" t="s">
        <v>166</v>
      </c>
      <c r="BC126" s="344"/>
      <c r="BD126" s="265"/>
      <c r="BE126" s="273" t="s">
        <v>462</v>
      </c>
      <c r="BF126" s="274" t="s">
        <v>462</v>
      </c>
      <c r="BG126" s="274" t="s">
        <v>462</v>
      </c>
      <c r="BH126" s="275" t="s">
        <v>462</v>
      </c>
      <c r="BI126" s="269" t="s">
        <v>166</v>
      </c>
      <c r="BJ126" s="344"/>
      <c r="BK126" s="344"/>
      <c r="BL126" s="255">
        <v>0.88</v>
      </c>
      <c r="BM126" s="255">
        <v>0.83</v>
      </c>
      <c r="BN126" s="255">
        <v>0.7</v>
      </c>
      <c r="BO126" s="256">
        <v>0.77</v>
      </c>
    </row>
    <row r="127" spans="1:67" ht="18.75" hidden="1" customHeight="1">
      <c r="A127" s="228" t="s">
        <v>1082</v>
      </c>
      <c r="B127" s="229" t="s">
        <v>1083</v>
      </c>
      <c r="C127" s="229" t="s">
        <v>1084</v>
      </c>
      <c r="D127" s="230" t="s">
        <v>822</v>
      </c>
      <c r="E127" s="231" t="s">
        <v>448</v>
      </c>
      <c r="F127" s="276" t="s">
        <v>487</v>
      </c>
      <c r="G127" s="233" t="s">
        <v>925</v>
      </c>
      <c r="H127" s="259" t="s">
        <v>451</v>
      </c>
      <c r="I127" s="260">
        <v>89</v>
      </c>
      <c r="J127" s="260" t="s">
        <v>451</v>
      </c>
      <c r="K127" s="261" t="s">
        <v>451</v>
      </c>
      <c r="L127" s="262">
        <v>2053</v>
      </c>
      <c r="M127" s="238">
        <v>1</v>
      </c>
      <c r="N127" s="229">
        <v>161</v>
      </c>
      <c r="O127" s="272"/>
      <c r="P127" s="239">
        <v>7.8E-2</v>
      </c>
      <c r="Q127" s="229">
        <v>160</v>
      </c>
      <c r="R127" s="240">
        <v>60000</v>
      </c>
      <c r="S127" s="241" t="s">
        <v>452</v>
      </c>
      <c r="T127" s="242">
        <v>0.99399999999999999</v>
      </c>
      <c r="U127" s="243">
        <v>33473</v>
      </c>
      <c r="V127" s="244">
        <v>0.56000000000000005</v>
      </c>
      <c r="W127" s="243">
        <v>26527</v>
      </c>
      <c r="X127" s="241" t="s">
        <v>707</v>
      </c>
      <c r="Y127" s="243">
        <v>24000</v>
      </c>
      <c r="Z127" s="245" t="s">
        <v>1085</v>
      </c>
      <c r="AA127" s="286" t="s">
        <v>456</v>
      </c>
      <c r="AB127" s="241">
        <v>530</v>
      </c>
      <c r="AC127" s="241">
        <v>640</v>
      </c>
      <c r="AD127" s="241">
        <v>520</v>
      </c>
      <c r="AE127" s="241">
        <v>665</v>
      </c>
      <c r="AF127" s="241">
        <v>23</v>
      </c>
      <c r="AG127" s="241">
        <v>28</v>
      </c>
      <c r="AH127" s="241">
        <v>22</v>
      </c>
      <c r="AI127" s="241">
        <v>29</v>
      </c>
      <c r="AJ127" s="241">
        <v>22</v>
      </c>
      <c r="AK127" s="241">
        <v>28</v>
      </c>
      <c r="AL127" s="242">
        <v>0.65100000000000002</v>
      </c>
      <c r="AM127" s="241">
        <v>614</v>
      </c>
      <c r="AN127" s="242">
        <v>0.30099999999999999</v>
      </c>
      <c r="AO127" s="242">
        <v>0.24299999999999999</v>
      </c>
      <c r="AP127" s="241" t="s">
        <v>491</v>
      </c>
      <c r="AQ127" s="241" t="s">
        <v>460</v>
      </c>
      <c r="AR127" s="241" t="s">
        <v>471</v>
      </c>
      <c r="AS127" s="344"/>
      <c r="AT127" s="344"/>
      <c r="AU127" s="344"/>
      <c r="AV127" s="344"/>
      <c r="AW127" s="241" t="s">
        <v>501</v>
      </c>
      <c r="AX127" s="344"/>
      <c r="AY127" s="241">
        <v>80</v>
      </c>
      <c r="AZ127" s="344"/>
      <c r="BA127" s="241">
        <v>6</v>
      </c>
      <c r="BB127" s="344"/>
      <c r="BC127" s="344"/>
      <c r="BD127" s="265"/>
      <c r="BE127" s="266" t="s">
        <v>126</v>
      </c>
      <c r="BF127" s="267" t="s">
        <v>126</v>
      </c>
      <c r="BG127" s="267" t="s">
        <v>126</v>
      </c>
      <c r="BH127" s="268" t="s">
        <v>126</v>
      </c>
      <c r="BI127" s="252"/>
      <c r="BJ127" s="253" t="s">
        <v>166</v>
      </c>
      <c r="BK127" s="243">
        <v>1100</v>
      </c>
      <c r="BL127" s="255">
        <v>0.93</v>
      </c>
      <c r="BM127" s="255">
        <v>0.83</v>
      </c>
      <c r="BN127" s="255">
        <v>0.95</v>
      </c>
      <c r="BO127" s="256">
        <v>0.8</v>
      </c>
    </row>
    <row r="128" spans="1:67" ht="18.75" hidden="1" customHeight="1">
      <c r="A128" s="228" t="s">
        <v>1086</v>
      </c>
      <c r="B128" s="229" t="s">
        <v>1087</v>
      </c>
      <c r="C128" s="229" t="s">
        <v>1088</v>
      </c>
      <c r="D128" s="230" t="s">
        <v>673</v>
      </c>
      <c r="E128" s="231" t="s">
        <v>448</v>
      </c>
      <c r="F128" s="276" t="s">
        <v>487</v>
      </c>
      <c r="G128" s="258"/>
      <c r="H128" s="259" t="s">
        <v>451</v>
      </c>
      <c r="I128" s="260">
        <v>27</v>
      </c>
      <c r="J128" s="260" t="s">
        <v>451</v>
      </c>
      <c r="K128" s="261" t="s">
        <v>451</v>
      </c>
      <c r="L128" s="262">
        <v>2136</v>
      </c>
      <c r="M128" s="238">
        <v>1</v>
      </c>
      <c r="N128" s="229">
        <v>332</v>
      </c>
      <c r="O128" s="229">
        <v>74</v>
      </c>
      <c r="P128" s="239">
        <v>0.155</v>
      </c>
      <c r="Q128" s="229">
        <v>258</v>
      </c>
      <c r="R128" s="240">
        <v>74100</v>
      </c>
      <c r="S128" s="241" t="s">
        <v>452</v>
      </c>
      <c r="T128" s="242">
        <v>0.77700000000000002</v>
      </c>
      <c r="U128" s="243">
        <v>43640</v>
      </c>
      <c r="V128" s="244">
        <v>0.59</v>
      </c>
      <c r="W128" s="243">
        <v>30460</v>
      </c>
      <c r="X128" s="241" t="s">
        <v>771</v>
      </c>
      <c r="Y128" s="241" t="s">
        <v>490</v>
      </c>
      <c r="Z128" s="263"/>
      <c r="AA128" s="286" t="s">
        <v>456</v>
      </c>
      <c r="AB128" s="241">
        <v>660</v>
      </c>
      <c r="AC128" s="241">
        <v>740</v>
      </c>
      <c r="AD128" s="241">
        <v>640</v>
      </c>
      <c r="AE128" s="241">
        <v>740</v>
      </c>
      <c r="AF128" s="241">
        <v>29</v>
      </c>
      <c r="AG128" s="241">
        <v>32</v>
      </c>
      <c r="AH128" s="241">
        <v>30</v>
      </c>
      <c r="AI128" s="241">
        <v>35</v>
      </c>
      <c r="AJ128" s="241">
        <v>27</v>
      </c>
      <c r="AK128" s="241">
        <v>31</v>
      </c>
      <c r="AL128" s="242">
        <v>0.40600000000000003</v>
      </c>
      <c r="AM128" s="277">
        <v>1448</v>
      </c>
      <c r="AN128" s="242">
        <v>0.189</v>
      </c>
      <c r="AO128" s="242">
        <v>0.28100000000000003</v>
      </c>
      <c r="AP128" s="241" t="s">
        <v>491</v>
      </c>
      <c r="AQ128" s="241" t="s">
        <v>460</v>
      </c>
      <c r="AR128" s="241" t="s">
        <v>471</v>
      </c>
      <c r="AS128" s="247">
        <v>44515</v>
      </c>
      <c r="AT128" s="247">
        <v>44197</v>
      </c>
      <c r="AU128" s="344"/>
      <c r="AV128" s="344"/>
      <c r="AW128" s="247">
        <v>44211</v>
      </c>
      <c r="AX128" s="242">
        <v>0.51800000000000002</v>
      </c>
      <c r="AY128" s="241" t="s">
        <v>566</v>
      </c>
      <c r="AZ128" s="241" t="s">
        <v>524</v>
      </c>
      <c r="BA128" s="241" t="s">
        <v>462</v>
      </c>
      <c r="BB128" s="344"/>
      <c r="BC128" s="344"/>
      <c r="BD128" s="265"/>
      <c r="BE128" s="266" t="s">
        <v>126</v>
      </c>
      <c r="BF128" s="267" t="s">
        <v>126</v>
      </c>
      <c r="BG128" s="267" t="s">
        <v>126</v>
      </c>
      <c r="BH128" s="280" t="s">
        <v>166</v>
      </c>
      <c r="BI128" s="252"/>
      <c r="BJ128" s="344"/>
      <c r="BK128" s="344"/>
      <c r="BL128" s="255">
        <v>0.97</v>
      </c>
      <c r="BM128" s="255">
        <v>0.93</v>
      </c>
      <c r="BN128" s="255">
        <v>0.91</v>
      </c>
      <c r="BO128" s="256">
        <v>0.87</v>
      </c>
    </row>
    <row r="129" spans="1:67" ht="18.75" hidden="1" customHeight="1">
      <c r="A129" s="228" t="s">
        <v>1089</v>
      </c>
      <c r="B129" s="229" t="s">
        <v>1090</v>
      </c>
      <c r="C129" s="229" t="s">
        <v>1091</v>
      </c>
      <c r="D129" s="230" t="s">
        <v>537</v>
      </c>
      <c r="E129" s="231" t="s">
        <v>448</v>
      </c>
      <c r="F129" s="257" t="s">
        <v>467</v>
      </c>
      <c r="G129" s="258"/>
      <c r="H129" s="259" t="s">
        <v>451</v>
      </c>
      <c r="I129" s="260" t="s">
        <v>451</v>
      </c>
      <c r="J129" s="260" t="s">
        <v>451</v>
      </c>
      <c r="K129" s="261">
        <v>274</v>
      </c>
      <c r="L129" s="262">
        <v>5699</v>
      </c>
      <c r="M129" s="238">
        <v>0.86</v>
      </c>
      <c r="N129" s="229">
        <v>130</v>
      </c>
      <c r="O129" s="229">
        <v>61</v>
      </c>
      <c r="P129" s="239">
        <v>2.3E-2</v>
      </c>
      <c r="Q129" s="229">
        <v>97</v>
      </c>
      <c r="R129" s="240">
        <v>61900</v>
      </c>
      <c r="S129" s="241" t="s">
        <v>452</v>
      </c>
      <c r="T129" s="242">
        <v>0.746</v>
      </c>
      <c r="U129" s="243">
        <v>20979</v>
      </c>
      <c r="V129" s="244">
        <v>0.34</v>
      </c>
      <c r="W129" s="243">
        <v>40921</v>
      </c>
      <c r="X129" s="241" t="s">
        <v>469</v>
      </c>
      <c r="Y129" s="241" t="s">
        <v>490</v>
      </c>
      <c r="Z129" s="263"/>
      <c r="AA129" s="286" t="s">
        <v>456</v>
      </c>
      <c r="AB129" s="241">
        <v>570</v>
      </c>
      <c r="AC129" s="241">
        <v>660</v>
      </c>
      <c r="AD129" s="241">
        <v>550</v>
      </c>
      <c r="AE129" s="241">
        <v>660</v>
      </c>
      <c r="AF129" s="241">
        <v>24</v>
      </c>
      <c r="AG129" s="241">
        <v>29</v>
      </c>
      <c r="AH129" s="241">
        <v>23</v>
      </c>
      <c r="AI129" s="241" t="s">
        <v>523</v>
      </c>
      <c r="AJ129" s="241">
        <v>23</v>
      </c>
      <c r="AK129" s="241">
        <v>28</v>
      </c>
      <c r="AL129" s="242">
        <v>0.42599999999999999</v>
      </c>
      <c r="AM129" s="241">
        <v>318</v>
      </c>
      <c r="AN129" s="242">
        <v>0.626</v>
      </c>
      <c r="AO129" s="242">
        <v>0.156</v>
      </c>
      <c r="AP129" s="241" t="s">
        <v>1092</v>
      </c>
      <c r="AQ129" s="241" t="s">
        <v>460</v>
      </c>
      <c r="AR129" s="241" t="s">
        <v>472</v>
      </c>
      <c r="AS129" s="247">
        <v>44515</v>
      </c>
      <c r="AT129" s="247">
        <v>44228</v>
      </c>
      <c r="AU129" s="247">
        <v>44515</v>
      </c>
      <c r="AV129" s="344"/>
      <c r="AW129" s="247">
        <v>44228</v>
      </c>
      <c r="AX129" s="242">
        <v>0.85899999999999999</v>
      </c>
      <c r="AY129" s="241">
        <v>80</v>
      </c>
      <c r="AZ129" s="241" t="s">
        <v>1093</v>
      </c>
      <c r="BA129" s="241">
        <v>6.5</v>
      </c>
      <c r="BB129" s="344"/>
      <c r="BC129" s="241" t="s">
        <v>907</v>
      </c>
      <c r="BD129" s="265"/>
      <c r="BE129" s="279" t="s">
        <v>166</v>
      </c>
      <c r="BF129" s="267" t="s">
        <v>126</v>
      </c>
      <c r="BG129" s="278" t="s">
        <v>166</v>
      </c>
      <c r="BH129" s="280" t="s">
        <v>166</v>
      </c>
      <c r="BI129" s="269" t="s">
        <v>166</v>
      </c>
      <c r="BJ129" s="253" t="s">
        <v>166</v>
      </c>
      <c r="BK129" s="243">
        <v>1395</v>
      </c>
      <c r="BL129" s="255">
        <v>0.92</v>
      </c>
      <c r="BM129" s="255">
        <v>0.89</v>
      </c>
      <c r="BN129" s="255">
        <v>1</v>
      </c>
      <c r="BO129" s="256">
        <v>0.83</v>
      </c>
    </row>
    <row r="130" spans="1:67" ht="18.75" hidden="1" customHeight="1">
      <c r="A130" s="228" t="s">
        <v>1094</v>
      </c>
      <c r="B130" s="229" t="s">
        <v>1095</v>
      </c>
      <c r="C130" s="229" t="s">
        <v>1096</v>
      </c>
      <c r="D130" s="230" t="s">
        <v>560</v>
      </c>
      <c r="E130" s="231" t="s">
        <v>448</v>
      </c>
      <c r="F130" s="271" t="s">
        <v>477</v>
      </c>
      <c r="G130" s="233" t="s">
        <v>587</v>
      </c>
      <c r="H130" s="259">
        <v>89</v>
      </c>
      <c r="I130" s="260" t="s">
        <v>451</v>
      </c>
      <c r="J130" s="260">
        <v>132</v>
      </c>
      <c r="K130" s="261">
        <v>87</v>
      </c>
      <c r="L130" s="262">
        <v>8335</v>
      </c>
      <c r="M130" s="238">
        <v>0.73</v>
      </c>
      <c r="N130" s="229">
        <v>245</v>
      </c>
      <c r="O130" s="229">
        <v>33</v>
      </c>
      <c r="P130" s="239">
        <v>2.9000000000000001E-2</v>
      </c>
      <c r="Q130" s="229">
        <v>231</v>
      </c>
      <c r="R130" s="240">
        <v>61800</v>
      </c>
      <c r="S130" s="241" t="s">
        <v>497</v>
      </c>
      <c r="T130" s="242">
        <v>0.94299999999999995</v>
      </c>
      <c r="U130" s="243">
        <v>17535</v>
      </c>
      <c r="V130" s="244">
        <v>0.28000000000000003</v>
      </c>
      <c r="W130" s="243">
        <v>44265</v>
      </c>
      <c r="X130" s="241" t="s">
        <v>549</v>
      </c>
      <c r="Y130" s="241" t="s">
        <v>499</v>
      </c>
      <c r="Z130" s="245" t="s">
        <v>1097</v>
      </c>
      <c r="AA130" s="282" t="s">
        <v>456</v>
      </c>
      <c r="AB130" s="241">
        <v>570</v>
      </c>
      <c r="AC130" s="241">
        <v>660</v>
      </c>
      <c r="AD130" s="241">
        <v>560</v>
      </c>
      <c r="AE130" s="241">
        <v>650</v>
      </c>
      <c r="AF130" s="241">
        <v>24</v>
      </c>
      <c r="AG130" s="241">
        <v>29</v>
      </c>
      <c r="AH130" s="241">
        <v>24</v>
      </c>
      <c r="AI130" s="241">
        <v>31</v>
      </c>
      <c r="AJ130" s="241">
        <v>24</v>
      </c>
      <c r="AK130" s="241">
        <v>28</v>
      </c>
      <c r="AL130" s="242">
        <v>0.89300000000000002</v>
      </c>
      <c r="AM130" s="344"/>
      <c r="AN130" s="344"/>
      <c r="AO130" s="344"/>
      <c r="AP130" s="241" t="s">
        <v>491</v>
      </c>
      <c r="AQ130" s="241" t="s">
        <v>460</v>
      </c>
      <c r="AR130" s="241" t="s">
        <v>472</v>
      </c>
      <c r="AS130" s="344"/>
      <c r="AT130" s="344"/>
      <c r="AU130" s="344"/>
      <c r="AV130" s="247">
        <v>44531</v>
      </c>
      <c r="AW130" s="247">
        <v>44531</v>
      </c>
      <c r="AX130" s="344"/>
      <c r="AY130" s="241">
        <v>66</v>
      </c>
      <c r="AZ130" s="241" t="s">
        <v>1098</v>
      </c>
      <c r="BA130" s="241">
        <v>6.5</v>
      </c>
      <c r="BB130" s="344"/>
      <c r="BC130" s="241" t="s">
        <v>1099</v>
      </c>
      <c r="BD130" s="248" t="s">
        <v>1100</v>
      </c>
      <c r="BE130" s="279" t="s">
        <v>166</v>
      </c>
      <c r="BF130" s="278" t="s">
        <v>166</v>
      </c>
      <c r="BG130" s="278" t="s">
        <v>166</v>
      </c>
      <c r="BH130" s="268" t="s">
        <v>126</v>
      </c>
      <c r="BI130" s="269" t="s">
        <v>166</v>
      </c>
      <c r="BJ130" s="253" t="s">
        <v>166</v>
      </c>
      <c r="BK130" s="254" t="s">
        <v>462</v>
      </c>
      <c r="BL130" s="255">
        <v>0.88</v>
      </c>
      <c r="BM130" s="255">
        <v>0.89</v>
      </c>
      <c r="BN130" s="255">
        <v>0.79</v>
      </c>
      <c r="BO130" s="256">
        <v>0.8</v>
      </c>
    </row>
    <row r="131" spans="1:67" ht="18.75" hidden="1" customHeight="1">
      <c r="A131" s="228" t="s">
        <v>1101</v>
      </c>
      <c r="B131" s="229" t="s">
        <v>1102</v>
      </c>
      <c r="C131" s="229" t="s">
        <v>946</v>
      </c>
      <c r="D131" s="230" t="s">
        <v>466</v>
      </c>
      <c r="E131" s="231" t="s">
        <v>448</v>
      </c>
      <c r="F131" s="271" t="s">
        <v>477</v>
      </c>
      <c r="G131" s="258"/>
      <c r="H131" s="259">
        <v>3</v>
      </c>
      <c r="I131" s="260" t="s">
        <v>451</v>
      </c>
      <c r="J131" s="260">
        <v>1</v>
      </c>
      <c r="K131" s="261">
        <v>2</v>
      </c>
      <c r="L131" s="262">
        <v>4547</v>
      </c>
      <c r="M131" s="238">
        <v>0.4</v>
      </c>
      <c r="N131" s="229">
        <v>470</v>
      </c>
      <c r="O131" s="229">
        <v>106</v>
      </c>
      <c r="P131" s="239">
        <v>0.10299999999999999</v>
      </c>
      <c r="Q131" s="229">
        <v>356</v>
      </c>
      <c r="R131" s="240">
        <v>74600</v>
      </c>
      <c r="S131" s="241" t="s">
        <v>488</v>
      </c>
      <c r="T131" s="242">
        <v>0.75700000000000001</v>
      </c>
      <c r="U131" s="243">
        <v>56840</v>
      </c>
      <c r="V131" s="244">
        <v>0.76</v>
      </c>
      <c r="W131" s="243">
        <v>17760</v>
      </c>
      <c r="X131" s="241" t="s">
        <v>1103</v>
      </c>
      <c r="Y131" s="241" t="s">
        <v>490</v>
      </c>
      <c r="Z131" s="263"/>
      <c r="AA131" s="264"/>
      <c r="AB131" s="241">
        <v>720</v>
      </c>
      <c r="AC131" s="241">
        <v>770</v>
      </c>
      <c r="AD131" s="241">
        <v>770</v>
      </c>
      <c r="AE131" s="241">
        <v>800755</v>
      </c>
      <c r="AF131" s="241">
        <v>33</v>
      </c>
      <c r="AG131" s="241">
        <v>35</v>
      </c>
      <c r="AH131" s="241">
        <v>34</v>
      </c>
      <c r="AI131" s="241">
        <v>36</v>
      </c>
      <c r="AJ131" s="241">
        <v>34</v>
      </c>
      <c r="AK131" s="241">
        <v>36</v>
      </c>
      <c r="AL131" s="242">
        <v>6.7000000000000004E-2</v>
      </c>
      <c r="AM131" s="277">
        <v>4659</v>
      </c>
      <c r="AN131" s="242">
        <v>0.03</v>
      </c>
      <c r="AO131" s="242">
        <v>0.872</v>
      </c>
      <c r="AP131" s="241" t="s">
        <v>491</v>
      </c>
      <c r="AQ131" s="241" t="s">
        <v>460</v>
      </c>
      <c r="AR131" s="241" t="s">
        <v>491</v>
      </c>
      <c r="AS131" s="344"/>
      <c r="AT131" s="344"/>
      <c r="AU131" s="247">
        <v>44501</v>
      </c>
      <c r="AV131" s="344"/>
      <c r="AW131" s="247">
        <v>44197</v>
      </c>
      <c r="AX131" s="344"/>
      <c r="AY131" s="241">
        <v>90</v>
      </c>
      <c r="AZ131" s="241" t="s">
        <v>1104</v>
      </c>
      <c r="BA131" s="241" t="s">
        <v>177</v>
      </c>
      <c r="BB131" s="344"/>
      <c r="BC131" s="241" t="s">
        <v>462</v>
      </c>
      <c r="BD131" s="248" t="s">
        <v>462</v>
      </c>
      <c r="BE131" s="266" t="s">
        <v>126</v>
      </c>
      <c r="BF131" s="278" t="s">
        <v>166</v>
      </c>
      <c r="BG131" s="278" t="s">
        <v>166</v>
      </c>
      <c r="BH131" s="268" t="s">
        <v>126</v>
      </c>
      <c r="BI131" s="252"/>
      <c r="BJ131" s="253" t="s">
        <v>166</v>
      </c>
      <c r="BK131" s="243">
        <v>3400</v>
      </c>
      <c r="BL131" s="255">
        <v>0.99</v>
      </c>
      <c r="BM131" s="255">
        <v>0.99</v>
      </c>
      <c r="BN131" s="255">
        <v>0.94</v>
      </c>
      <c r="BO131" s="256">
        <v>0.94</v>
      </c>
    </row>
    <row r="132" spans="1:67" ht="18.75" hidden="1" customHeight="1">
      <c r="A132" s="228" t="s">
        <v>1105</v>
      </c>
      <c r="B132" s="229" t="s">
        <v>1106</v>
      </c>
      <c r="C132" s="229" t="s">
        <v>1107</v>
      </c>
      <c r="D132" s="230" t="s">
        <v>683</v>
      </c>
      <c r="E132" s="281" t="s">
        <v>507</v>
      </c>
      <c r="F132" s="271" t="s">
        <v>477</v>
      </c>
      <c r="G132" s="258"/>
      <c r="H132" s="259">
        <v>96</v>
      </c>
      <c r="I132" s="260" t="s">
        <v>451</v>
      </c>
      <c r="J132" s="260">
        <v>30</v>
      </c>
      <c r="K132" s="261">
        <v>62</v>
      </c>
      <c r="L132" s="262">
        <v>17147</v>
      </c>
      <c r="M132" s="238">
        <v>0.87</v>
      </c>
      <c r="N132" s="229">
        <v>2543</v>
      </c>
      <c r="O132" s="229">
        <v>59</v>
      </c>
      <c r="P132" s="239">
        <v>0.14799999999999999</v>
      </c>
      <c r="Q132" s="229">
        <v>425</v>
      </c>
      <c r="R132" s="240">
        <v>57400</v>
      </c>
      <c r="S132" s="241" t="s">
        <v>452</v>
      </c>
      <c r="T132" s="242">
        <v>0.16700000000000001</v>
      </c>
      <c r="U132" s="243">
        <v>13655</v>
      </c>
      <c r="V132" s="244">
        <v>0.24</v>
      </c>
      <c r="W132" s="243">
        <v>43745</v>
      </c>
      <c r="X132" s="241" t="s">
        <v>1108</v>
      </c>
      <c r="Y132" s="241" t="s">
        <v>499</v>
      </c>
      <c r="Z132" s="263"/>
      <c r="AA132" s="246" t="s">
        <v>456</v>
      </c>
      <c r="AB132" s="241">
        <v>580</v>
      </c>
      <c r="AC132" s="241">
        <v>670</v>
      </c>
      <c r="AD132" s="241">
        <v>610</v>
      </c>
      <c r="AE132" s="241">
        <v>710</v>
      </c>
      <c r="AF132" s="241">
        <v>26</v>
      </c>
      <c r="AG132" s="241">
        <v>31</v>
      </c>
      <c r="AH132" s="241">
        <v>25</v>
      </c>
      <c r="AI132" s="241">
        <v>32</v>
      </c>
      <c r="AJ132" s="241">
        <v>25</v>
      </c>
      <c r="AK132" s="241">
        <v>30</v>
      </c>
      <c r="AL132" s="242">
        <v>0.68200000000000005</v>
      </c>
      <c r="AM132" s="277">
        <v>4697</v>
      </c>
      <c r="AN132" s="242">
        <v>0.50700000000000001</v>
      </c>
      <c r="AO132" s="242">
        <v>0.13100000000000001</v>
      </c>
      <c r="AP132" s="241" t="s">
        <v>509</v>
      </c>
      <c r="AQ132" s="241" t="s">
        <v>460</v>
      </c>
      <c r="AR132" s="241" t="s">
        <v>471</v>
      </c>
      <c r="AS132" s="247">
        <v>44515</v>
      </c>
      <c r="AT132" s="344"/>
      <c r="AU132" s="247">
        <v>44531</v>
      </c>
      <c r="AV132" s="344"/>
      <c r="AW132" s="247">
        <v>44228</v>
      </c>
      <c r="AX132" s="242">
        <v>0.77400000000000002</v>
      </c>
      <c r="AY132" s="241">
        <v>80</v>
      </c>
      <c r="AZ132" s="241" t="s">
        <v>1109</v>
      </c>
      <c r="BA132" s="241">
        <v>6.5</v>
      </c>
      <c r="BB132" s="241" t="s">
        <v>166</v>
      </c>
      <c r="BC132" s="241" t="s">
        <v>858</v>
      </c>
      <c r="BD132" s="248" t="s">
        <v>1110</v>
      </c>
      <c r="BE132" s="266" t="s">
        <v>126</v>
      </c>
      <c r="BF132" s="278" t="s">
        <v>166</v>
      </c>
      <c r="BG132" s="267" t="s">
        <v>126</v>
      </c>
      <c r="BH132" s="268" t="s">
        <v>126</v>
      </c>
      <c r="BI132" s="269" t="s">
        <v>166</v>
      </c>
      <c r="BJ132" s="253" t="s">
        <v>166</v>
      </c>
      <c r="BK132" s="243">
        <v>1795</v>
      </c>
      <c r="BL132" s="255">
        <v>0.92</v>
      </c>
      <c r="BM132" s="255">
        <v>0.91</v>
      </c>
      <c r="BN132" s="255">
        <v>0.73</v>
      </c>
      <c r="BO132" s="256">
        <v>0.79</v>
      </c>
    </row>
    <row r="133" spans="1:67" ht="18.75" hidden="1" customHeight="1">
      <c r="A133" s="228" t="s">
        <v>1111</v>
      </c>
      <c r="B133" s="229" t="s">
        <v>1112</v>
      </c>
      <c r="C133" s="229" t="s">
        <v>1113</v>
      </c>
      <c r="D133" s="230" t="s">
        <v>665</v>
      </c>
      <c r="E133" s="281" t="s">
        <v>507</v>
      </c>
      <c r="F133" s="271" t="s">
        <v>477</v>
      </c>
      <c r="G133" s="258"/>
      <c r="H133" s="259">
        <v>85</v>
      </c>
      <c r="I133" s="260" t="s">
        <v>451</v>
      </c>
      <c r="J133" s="260">
        <v>48</v>
      </c>
      <c r="K133" s="261">
        <v>21</v>
      </c>
      <c r="L133" s="262">
        <v>38996</v>
      </c>
      <c r="M133" s="238">
        <v>0.78</v>
      </c>
      <c r="N133" s="229">
        <v>4616</v>
      </c>
      <c r="O133" s="229">
        <v>109</v>
      </c>
      <c r="P133" s="239">
        <v>0.11799999999999999</v>
      </c>
      <c r="Q133" s="229">
        <v>362</v>
      </c>
      <c r="R133" s="240">
        <v>59400</v>
      </c>
      <c r="S133" s="241" t="s">
        <v>452</v>
      </c>
      <c r="T133" s="242">
        <v>7.8E-2</v>
      </c>
      <c r="U133" s="243">
        <v>29822</v>
      </c>
      <c r="V133" s="244">
        <v>0.5</v>
      </c>
      <c r="W133" s="243">
        <v>29578</v>
      </c>
      <c r="X133" s="241" t="s">
        <v>1114</v>
      </c>
      <c r="Y133" s="241" t="s">
        <v>899</v>
      </c>
      <c r="Z133" s="245" t="s">
        <v>900</v>
      </c>
      <c r="AA133" s="282" t="s">
        <v>456</v>
      </c>
      <c r="AB133" s="241">
        <v>550</v>
      </c>
      <c r="AC133" s="241">
        <v>650</v>
      </c>
      <c r="AD133" s="241">
        <v>550</v>
      </c>
      <c r="AE133" s="241">
        <v>670</v>
      </c>
      <c r="AF133" s="241">
        <v>23</v>
      </c>
      <c r="AG133" s="241">
        <v>28</v>
      </c>
      <c r="AH133" s="241">
        <v>22</v>
      </c>
      <c r="AI133" s="241">
        <v>29</v>
      </c>
      <c r="AJ133" s="241">
        <v>23</v>
      </c>
      <c r="AK133" s="241">
        <v>28</v>
      </c>
      <c r="AL133" s="242">
        <v>0.71499999999999997</v>
      </c>
      <c r="AM133" s="344"/>
      <c r="AN133" s="344"/>
      <c r="AO133" s="344"/>
      <c r="AP133" s="241" t="s">
        <v>948</v>
      </c>
      <c r="AQ133" s="241" t="s">
        <v>460</v>
      </c>
      <c r="AR133" s="241" t="s">
        <v>472</v>
      </c>
      <c r="AS133" s="344"/>
      <c r="AT133" s="344"/>
      <c r="AU133" s="344"/>
      <c r="AV133" s="247">
        <v>44501</v>
      </c>
      <c r="AW133" s="241" t="s">
        <v>501</v>
      </c>
      <c r="AX133" s="344"/>
      <c r="AY133" s="241">
        <v>79</v>
      </c>
      <c r="AZ133" s="241" t="s">
        <v>502</v>
      </c>
      <c r="BA133" s="241">
        <v>6.5</v>
      </c>
      <c r="BB133" s="241" t="s">
        <v>166</v>
      </c>
      <c r="BC133" s="241" t="s">
        <v>1115</v>
      </c>
      <c r="BD133" s="248" t="s">
        <v>1024</v>
      </c>
      <c r="BE133" s="266" t="s">
        <v>126</v>
      </c>
      <c r="BF133" s="278" t="s">
        <v>166</v>
      </c>
      <c r="BG133" s="267" t="s">
        <v>126</v>
      </c>
      <c r="BH133" s="268" t="s">
        <v>126</v>
      </c>
      <c r="BI133" s="269" t="s">
        <v>166</v>
      </c>
      <c r="BJ133" s="253" t="s">
        <v>166</v>
      </c>
      <c r="BK133" s="254" t="s">
        <v>462</v>
      </c>
      <c r="BL133" s="255">
        <v>0.9</v>
      </c>
      <c r="BM133" s="255">
        <v>0.91</v>
      </c>
      <c r="BN133" s="255">
        <v>0.77</v>
      </c>
      <c r="BO133" s="256">
        <v>0.8</v>
      </c>
    </row>
    <row r="134" spans="1:67" ht="18.75" hidden="1" customHeight="1">
      <c r="A134" s="228" t="s">
        <v>1116</v>
      </c>
      <c r="B134" s="229" t="s">
        <v>1117</v>
      </c>
      <c r="C134" s="229" t="s">
        <v>1118</v>
      </c>
      <c r="D134" s="230" t="s">
        <v>665</v>
      </c>
      <c r="E134" s="281" t="s">
        <v>507</v>
      </c>
      <c r="F134" s="271" t="s">
        <v>477</v>
      </c>
      <c r="G134" s="258"/>
      <c r="H134" s="259">
        <v>136</v>
      </c>
      <c r="I134" s="260" t="s">
        <v>451</v>
      </c>
      <c r="J134" s="260">
        <v>75</v>
      </c>
      <c r="K134" s="261">
        <v>312</v>
      </c>
      <c r="L134" s="262">
        <v>5917</v>
      </c>
      <c r="M134" s="238">
        <v>0.81</v>
      </c>
      <c r="N134" s="229">
        <v>150</v>
      </c>
      <c r="O134" s="229">
        <v>35</v>
      </c>
      <c r="P134" s="239">
        <v>2.5000000000000001E-2</v>
      </c>
      <c r="Q134" s="229">
        <v>124</v>
      </c>
      <c r="R134" s="240">
        <v>52800</v>
      </c>
      <c r="S134" s="241" t="s">
        <v>452</v>
      </c>
      <c r="T134" s="242">
        <v>0.82699999999999996</v>
      </c>
      <c r="U134" s="243">
        <v>9263</v>
      </c>
      <c r="V134" s="244">
        <v>0.18</v>
      </c>
      <c r="W134" s="243">
        <v>43537</v>
      </c>
      <c r="X134" s="241" t="s">
        <v>1119</v>
      </c>
      <c r="Y134" s="241" t="s">
        <v>1120</v>
      </c>
      <c r="Z134" s="245" t="s">
        <v>1121</v>
      </c>
      <c r="AA134" s="286" t="s">
        <v>456</v>
      </c>
      <c r="AB134" s="241">
        <v>570</v>
      </c>
      <c r="AC134" s="241">
        <v>660</v>
      </c>
      <c r="AD134" s="241">
        <v>590</v>
      </c>
      <c r="AE134" s="241">
        <v>680</v>
      </c>
      <c r="AF134" s="241">
        <v>25</v>
      </c>
      <c r="AG134" s="241">
        <v>30</v>
      </c>
      <c r="AH134" s="241">
        <v>23</v>
      </c>
      <c r="AI134" s="241">
        <v>30</v>
      </c>
      <c r="AJ134" s="241">
        <v>25</v>
      </c>
      <c r="AK134" s="241">
        <v>30</v>
      </c>
      <c r="AL134" s="242">
        <v>0.745</v>
      </c>
      <c r="AM134" s="241">
        <v>340</v>
      </c>
      <c r="AN134" s="242">
        <v>0.156</v>
      </c>
      <c r="AO134" s="242">
        <v>0.189</v>
      </c>
      <c r="AP134" s="241" t="s">
        <v>491</v>
      </c>
      <c r="AQ134" s="241" t="s">
        <v>460</v>
      </c>
      <c r="AR134" s="241" t="s">
        <v>472</v>
      </c>
      <c r="AS134" s="344"/>
      <c r="AT134" s="344"/>
      <c r="AU134" s="344"/>
      <c r="AV134" s="247">
        <v>44211</v>
      </c>
      <c r="AW134" s="241" t="s">
        <v>501</v>
      </c>
      <c r="AX134" s="344"/>
      <c r="AY134" s="241">
        <v>79</v>
      </c>
      <c r="AZ134" s="344"/>
      <c r="BA134" s="241">
        <v>6.5</v>
      </c>
      <c r="BB134" s="344"/>
      <c r="BC134" s="241" t="s">
        <v>1115</v>
      </c>
      <c r="BD134" s="265"/>
      <c r="BE134" s="279" t="s">
        <v>166</v>
      </c>
      <c r="BF134" s="278" t="s">
        <v>166</v>
      </c>
      <c r="BG134" s="278" t="s">
        <v>166</v>
      </c>
      <c r="BH134" s="280" t="s">
        <v>166</v>
      </c>
      <c r="BI134" s="269" t="s">
        <v>166</v>
      </c>
      <c r="BJ134" s="253" t="s">
        <v>166</v>
      </c>
      <c r="BK134" s="243">
        <v>5866</v>
      </c>
      <c r="BL134" s="255">
        <v>0.85</v>
      </c>
      <c r="BM134" s="255">
        <v>0.83</v>
      </c>
      <c r="BN134" s="255">
        <v>0.78</v>
      </c>
      <c r="BO134" s="256">
        <v>0.67</v>
      </c>
    </row>
    <row r="135" spans="1:67" ht="18.75" hidden="1" customHeight="1">
      <c r="A135" s="228" t="s">
        <v>1122</v>
      </c>
      <c r="B135" s="229" t="s">
        <v>1123</v>
      </c>
      <c r="C135" s="229" t="s">
        <v>1123</v>
      </c>
      <c r="D135" s="230" t="s">
        <v>564</v>
      </c>
      <c r="E135" s="231" t="s">
        <v>448</v>
      </c>
      <c r="F135" s="276" t="s">
        <v>487</v>
      </c>
      <c r="G135" s="258"/>
      <c r="H135" s="259" t="s">
        <v>451</v>
      </c>
      <c r="I135" s="260">
        <v>5</v>
      </c>
      <c r="J135" s="260" t="s">
        <v>451</v>
      </c>
      <c r="K135" s="261" t="s">
        <v>451</v>
      </c>
      <c r="L135" s="262">
        <v>2561</v>
      </c>
      <c r="M135" s="238">
        <v>0.98</v>
      </c>
      <c r="N135" s="229">
        <v>278</v>
      </c>
      <c r="O135" s="272"/>
      <c r="P135" s="239">
        <v>0.109</v>
      </c>
      <c r="Q135" s="229">
        <v>138</v>
      </c>
      <c r="R135" s="240">
        <v>77500</v>
      </c>
      <c r="S135" s="241" t="s">
        <v>488</v>
      </c>
      <c r="T135" s="242">
        <v>0.496</v>
      </c>
      <c r="U135" s="243">
        <v>57974</v>
      </c>
      <c r="V135" s="244">
        <v>0.75</v>
      </c>
      <c r="W135" s="243">
        <v>19526</v>
      </c>
      <c r="X135" s="241" t="s">
        <v>1124</v>
      </c>
      <c r="Y135" s="241" t="s">
        <v>490</v>
      </c>
      <c r="Z135" s="263"/>
      <c r="AA135" s="264"/>
      <c r="AB135" s="241">
        <v>660</v>
      </c>
      <c r="AC135" s="241">
        <v>750</v>
      </c>
      <c r="AD135" s="241">
        <v>660</v>
      </c>
      <c r="AE135" s="241">
        <v>760</v>
      </c>
      <c r="AF135" s="241">
        <v>30</v>
      </c>
      <c r="AG135" s="241">
        <v>34</v>
      </c>
      <c r="AH135" s="241">
        <v>29</v>
      </c>
      <c r="AI135" s="241" t="s">
        <v>675</v>
      </c>
      <c r="AJ135" s="241">
        <v>28</v>
      </c>
      <c r="AK135" s="241">
        <v>34</v>
      </c>
      <c r="AL135" s="242">
        <v>0.184</v>
      </c>
      <c r="AM135" s="277">
        <v>2014</v>
      </c>
      <c r="AN135" s="242">
        <v>8.7999999999999995E-2</v>
      </c>
      <c r="AO135" s="242">
        <v>0.42699999999999999</v>
      </c>
      <c r="AP135" s="241" t="s">
        <v>459</v>
      </c>
      <c r="AQ135" s="241" t="s">
        <v>460</v>
      </c>
      <c r="AR135" s="241" t="s">
        <v>459</v>
      </c>
      <c r="AS135" s="247">
        <v>44501</v>
      </c>
      <c r="AT135" s="247">
        <v>44197</v>
      </c>
      <c r="AU135" s="344"/>
      <c r="AV135" s="344"/>
      <c r="AW135" s="247">
        <v>44197</v>
      </c>
      <c r="AX135" s="242">
        <v>0.48299999999999998</v>
      </c>
      <c r="AY135" s="241" t="s">
        <v>566</v>
      </c>
      <c r="AZ135" s="241" t="s">
        <v>1125</v>
      </c>
      <c r="BA135" s="241">
        <v>7.5</v>
      </c>
      <c r="BB135" s="344"/>
      <c r="BC135" s="344"/>
      <c r="BD135" s="265"/>
      <c r="BE135" s="266" t="s">
        <v>126</v>
      </c>
      <c r="BF135" s="267" t="s">
        <v>126</v>
      </c>
      <c r="BG135" s="267" t="s">
        <v>126</v>
      </c>
      <c r="BH135" s="268" t="s">
        <v>126</v>
      </c>
      <c r="BI135" s="252"/>
      <c r="BJ135" s="344"/>
      <c r="BK135" s="344"/>
      <c r="BL135" s="255">
        <v>0.96</v>
      </c>
      <c r="BM135" s="255">
        <v>0.96</v>
      </c>
      <c r="BN135" s="255">
        <v>0.87</v>
      </c>
      <c r="BO135" s="256">
        <v>0.95</v>
      </c>
    </row>
    <row r="136" spans="1:67" ht="18.75" hidden="1" customHeight="1">
      <c r="A136" s="228" t="s">
        <v>1126</v>
      </c>
      <c r="B136" s="229" t="s">
        <v>1127</v>
      </c>
      <c r="C136" s="229" t="s">
        <v>1128</v>
      </c>
      <c r="D136" s="230" t="s">
        <v>1129</v>
      </c>
      <c r="E136" s="281" t="s">
        <v>507</v>
      </c>
      <c r="F136" s="271" t="s">
        <v>477</v>
      </c>
      <c r="G136" s="258"/>
      <c r="H136" s="259">
        <v>177</v>
      </c>
      <c r="I136" s="260" t="s">
        <v>451</v>
      </c>
      <c r="J136" s="260" t="s">
        <v>451</v>
      </c>
      <c r="K136" s="261">
        <v>147</v>
      </c>
      <c r="L136" s="262">
        <v>18312</v>
      </c>
      <c r="M136" s="238">
        <v>0.84</v>
      </c>
      <c r="N136" s="229">
        <v>225</v>
      </c>
      <c r="O136" s="272"/>
      <c r="P136" s="239">
        <v>1.2E-2</v>
      </c>
      <c r="Q136" s="229">
        <v>150</v>
      </c>
      <c r="R136" s="240">
        <v>42000</v>
      </c>
      <c r="S136" s="241" t="s">
        <v>452</v>
      </c>
      <c r="T136" s="242">
        <v>0.66700000000000004</v>
      </c>
      <c r="U136" s="243">
        <v>4071</v>
      </c>
      <c r="V136" s="244">
        <v>0.1</v>
      </c>
      <c r="W136" s="243">
        <v>37929</v>
      </c>
      <c r="X136" s="241" t="s">
        <v>1130</v>
      </c>
      <c r="Y136" s="241" t="s">
        <v>490</v>
      </c>
      <c r="Z136" s="263"/>
      <c r="AA136" s="286" t="s">
        <v>456</v>
      </c>
      <c r="AB136" s="241">
        <v>540</v>
      </c>
      <c r="AC136" s="241">
        <v>650</v>
      </c>
      <c r="AD136" s="241">
        <v>520</v>
      </c>
      <c r="AE136" s="241">
        <v>650</v>
      </c>
      <c r="AF136" s="241">
        <v>21</v>
      </c>
      <c r="AG136" s="241">
        <v>28</v>
      </c>
      <c r="AH136" s="241">
        <v>21</v>
      </c>
      <c r="AI136" s="241">
        <v>30</v>
      </c>
      <c r="AJ136" s="241">
        <v>20</v>
      </c>
      <c r="AK136" s="241">
        <v>27</v>
      </c>
      <c r="AL136" s="242">
        <v>0.73399999999999999</v>
      </c>
      <c r="AM136" s="241">
        <v>280</v>
      </c>
      <c r="AN136" s="242">
        <v>0.214</v>
      </c>
      <c r="AO136" s="242">
        <v>0.26700000000000002</v>
      </c>
      <c r="AP136" s="241" t="s">
        <v>491</v>
      </c>
      <c r="AQ136" s="241" t="s">
        <v>460</v>
      </c>
      <c r="AR136" s="241" t="s">
        <v>471</v>
      </c>
      <c r="AS136" s="344"/>
      <c r="AT136" s="344"/>
      <c r="AU136" s="344"/>
      <c r="AV136" s="344"/>
      <c r="AW136" s="241" t="s">
        <v>501</v>
      </c>
      <c r="AX136" s="344"/>
      <c r="AY136" s="241">
        <v>71</v>
      </c>
      <c r="AZ136" s="344"/>
      <c r="BA136" s="241">
        <v>6</v>
      </c>
      <c r="BB136" s="344"/>
      <c r="BC136" s="344"/>
      <c r="BD136" s="248" t="s">
        <v>852</v>
      </c>
      <c r="BE136" s="279" t="s">
        <v>166</v>
      </c>
      <c r="BF136" s="278" t="s">
        <v>166</v>
      </c>
      <c r="BG136" s="278" t="s">
        <v>166</v>
      </c>
      <c r="BH136" s="280" t="s">
        <v>166</v>
      </c>
      <c r="BI136" s="269" t="s">
        <v>166</v>
      </c>
      <c r="BJ136" s="344"/>
      <c r="BK136" s="344"/>
      <c r="BL136" s="255">
        <v>0.77</v>
      </c>
      <c r="BM136" s="255">
        <v>0.79</v>
      </c>
      <c r="BN136" s="255">
        <v>0.78</v>
      </c>
      <c r="BO136" s="256">
        <v>0.6</v>
      </c>
    </row>
    <row r="137" spans="1:67" ht="18.75" hidden="1" customHeight="1">
      <c r="A137" s="228" t="s">
        <v>1131</v>
      </c>
      <c r="B137" s="229" t="s">
        <v>1132</v>
      </c>
      <c r="C137" s="229" t="s">
        <v>1133</v>
      </c>
      <c r="D137" s="230" t="s">
        <v>1057</v>
      </c>
      <c r="E137" s="281" t="s">
        <v>507</v>
      </c>
      <c r="F137" s="271" t="s">
        <v>477</v>
      </c>
      <c r="G137" s="258"/>
      <c r="H137" s="259">
        <v>157</v>
      </c>
      <c r="I137" s="260" t="s">
        <v>451</v>
      </c>
      <c r="J137" s="260" t="s">
        <v>451</v>
      </c>
      <c r="K137" s="261">
        <v>312</v>
      </c>
      <c r="L137" s="262">
        <v>6920</v>
      </c>
      <c r="M137" s="238">
        <v>0.78</v>
      </c>
      <c r="N137" s="229">
        <v>242</v>
      </c>
      <c r="O137" s="272"/>
      <c r="P137" s="239">
        <v>3.5000000000000003E-2</v>
      </c>
      <c r="Q137" s="272"/>
      <c r="R137" s="240">
        <v>46000</v>
      </c>
      <c r="S137" s="241" t="s">
        <v>488</v>
      </c>
      <c r="T137" s="344"/>
      <c r="U137" s="241" t="s">
        <v>650</v>
      </c>
      <c r="V137" s="344"/>
      <c r="W137" s="243">
        <v>41000</v>
      </c>
      <c r="X137" s="344"/>
      <c r="Y137" s="241" t="s">
        <v>490</v>
      </c>
      <c r="Z137" s="263"/>
      <c r="AA137" s="264"/>
      <c r="AB137" s="241">
        <v>520</v>
      </c>
      <c r="AC137" s="241">
        <v>640</v>
      </c>
      <c r="AD137" s="241">
        <v>580</v>
      </c>
      <c r="AE137" s="241">
        <v>700</v>
      </c>
      <c r="AF137" s="241">
        <v>25</v>
      </c>
      <c r="AG137" s="241">
        <v>31</v>
      </c>
      <c r="AH137" s="241">
        <v>24</v>
      </c>
      <c r="AI137" s="241">
        <v>31</v>
      </c>
      <c r="AJ137" s="241">
        <v>26</v>
      </c>
      <c r="AK137" s="241">
        <v>30</v>
      </c>
      <c r="AL137" s="242">
        <v>0.83499999999999996</v>
      </c>
      <c r="AM137" s="344"/>
      <c r="AN137" s="344"/>
      <c r="AO137" s="344"/>
      <c r="AP137" s="241" t="s">
        <v>491</v>
      </c>
      <c r="AQ137" s="241" t="s">
        <v>460</v>
      </c>
      <c r="AR137" s="241" t="s">
        <v>510</v>
      </c>
      <c r="AS137" s="344"/>
      <c r="AT137" s="344"/>
      <c r="AU137" s="344"/>
      <c r="AV137" s="247">
        <v>44531</v>
      </c>
      <c r="AW137" s="247">
        <v>44378</v>
      </c>
      <c r="AX137" s="344"/>
      <c r="AY137" s="241">
        <v>79</v>
      </c>
      <c r="AZ137" s="241" t="s">
        <v>1134</v>
      </c>
      <c r="BA137" s="241">
        <v>6</v>
      </c>
      <c r="BB137" s="241" t="s">
        <v>166</v>
      </c>
      <c r="BC137" s="344"/>
      <c r="BD137" s="265"/>
      <c r="BE137" s="279" t="s">
        <v>166</v>
      </c>
      <c r="BF137" s="278" t="s">
        <v>166</v>
      </c>
      <c r="BG137" s="278" t="s">
        <v>166</v>
      </c>
      <c r="BH137" s="280" t="s">
        <v>166</v>
      </c>
      <c r="BI137" s="252"/>
      <c r="BJ137" s="344"/>
      <c r="BK137" s="344"/>
      <c r="BL137" s="255">
        <v>1</v>
      </c>
      <c r="BM137" s="255">
        <v>0.81</v>
      </c>
      <c r="BN137" s="255">
        <v>0.71</v>
      </c>
      <c r="BO137" s="256">
        <v>0.64</v>
      </c>
    </row>
    <row r="138" spans="1:67" ht="18.75" hidden="1" customHeight="1">
      <c r="A138" s="228" t="s">
        <v>1135</v>
      </c>
      <c r="B138" s="229" t="s">
        <v>1136</v>
      </c>
      <c r="C138" s="229" t="s">
        <v>1137</v>
      </c>
      <c r="D138" s="230" t="s">
        <v>1138</v>
      </c>
      <c r="E138" s="281" t="s">
        <v>507</v>
      </c>
      <c r="F138" s="271" t="s">
        <v>477</v>
      </c>
      <c r="G138" s="258"/>
      <c r="H138" s="259">
        <v>169</v>
      </c>
      <c r="I138" s="260" t="s">
        <v>451</v>
      </c>
      <c r="J138" s="260" t="s">
        <v>451</v>
      </c>
      <c r="K138" s="261">
        <v>312</v>
      </c>
      <c r="L138" s="262">
        <v>16852</v>
      </c>
      <c r="M138" s="238">
        <v>0.8</v>
      </c>
      <c r="N138" s="229">
        <v>341</v>
      </c>
      <c r="O138" s="229">
        <v>58</v>
      </c>
      <c r="P138" s="239">
        <v>0.02</v>
      </c>
      <c r="Q138" s="272"/>
      <c r="R138" s="240">
        <v>45000</v>
      </c>
      <c r="S138" s="241" t="s">
        <v>452</v>
      </c>
      <c r="T138" s="241" t="s">
        <v>650</v>
      </c>
      <c r="U138" s="241" t="s">
        <v>650</v>
      </c>
      <c r="V138" s="344"/>
      <c r="W138" s="243">
        <v>40000</v>
      </c>
      <c r="X138" s="344"/>
      <c r="Y138" s="243">
        <v>5000</v>
      </c>
      <c r="Z138" s="245" t="s">
        <v>1121</v>
      </c>
      <c r="AA138" s="286" t="s">
        <v>456</v>
      </c>
      <c r="AB138" s="241">
        <v>500</v>
      </c>
      <c r="AC138" s="241">
        <v>580</v>
      </c>
      <c r="AD138" s="241">
        <v>490</v>
      </c>
      <c r="AE138" s="241">
        <v>570</v>
      </c>
      <c r="AF138" s="241">
        <v>19</v>
      </c>
      <c r="AG138" s="241">
        <v>24</v>
      </c>
      <c r="AH138" s="241">
        <v>22</v>
      </c>
      <c r="AI138" s="241">
        <v>27</v>
      </c>
      <c r="AJ138" s="241">
        <v>17</v>
      </c>
      <c r="AK138" s="241">
        <v>22</v>
      </c>
      <c r="AL138" s="242">
        <v>0.70699999999999996</v>
      </c>
      <c r="AM138" s="344"/>
      <c r="AN138" s="344"/>
      <c r="AO138" s="344"/>
      <c r="AP138" s="241" t="s">
        <v>471</v>
      </c>
      <c r="AQ138" s="241" t="s">
        <v>460</v>
      </c>
      <c r="AR138" s="241" t="s">
        <v>472</v>
      </c>
      <c r="AS138" s="344"/>
      <c r="AT138" s="344"/>
      <c r="AU138" s="344"/>
      <c r="AV138" s="247">
        <v>44256</v>
      </c>
      <c r="AW138" s="247">
        <v>44256</v>
      </c>
      <c r="AX138" s="344"/>
      <c r="AY138" s="241">
        <v>80</v>
      </c>
      <c r="AZ138" s="241" t="s">
        <v>583</v>
      </c>
      <c r="BA138" s="241">
        <v>6.5</v>
      </c>
      <c r="BB138" s="344"/>
      <c r="BC138" s="344"/>
      <c r="BD138" s="265"/>
      <c r="BE138" s="279" t="s">
        <v>166</v>
      </c>
      <c r="BF138" s="267" t="s">
        <v>126</v>
      </c>
      <c r="BG138" s="278" t="s">
        <v>166</v>
      </c>
      <c r="BH138" s="280" t="s">
        <v>166</v>
      </c>
      <c r="BI138" s="252"/>
      <c r="BJ138" s="253" t="s">
        <v>166</v>
      </c>
      <c r="BK138" s="254" t="s">
        <v>462</v>
      </c>
      <c r="BL138" s="255">
        <v>0.71</v>
      </c>
      <c r="BM138" s="255">
        <v>0.81</v>
      </c>
      <c r="BN138" s="255">
        <v>0.83</v>
      </c>
      <c r="BO138" s="256">
        <v>0.65</v>
      </c>
    </row>
    <row r="139" spans="1:67" ht="18.75" hidden="1" customHeight="1">
      <c r="A139" s="228" t="s">
        <v>1139</v>
      </c>
      <c r="B139" s="229" t="s">
        <v>1140</v>
      </c>
      <c r="C139" s="229" t="s">
        <v>871</v>
      </c>
      <c r="D139" s="230" t="s">
        <v>447</v>
      </c>
      <c r="E139" s="231" t="s">
        <v>448</v>
      </c>
      <c r="F139" s="288" t="s">
        <v>1141</v>
      </c>
      <c r="G139" s="258"/>
      <c r="H139" s="259" t="s">
        <v>451</v>
      </c>
      <c r="I139" s="260">
        <v>143</v>
      </c>
      <c r="J139" s="260" t="s">
        <v>451</v>
      </c>
      <c r="K139" s="261">
        <v>199</v>
      </c>
      <c r="L139" s="262">
        <v>2202</v>
      </c>
      <c r="M139" s="238">
        <v>1</v>
      </c>
      <c r="N139" s="229">
        <v>31</v>
      </c>
      <c r="O139" s="272"/>
      <c r="P139" s="239">
        <v>1.4E-2</v>
      </c>
      <c r="Q139" s="229">
        <v>24</v>
      </c>
      <c r="R139" s="240">
        <v>50800</v>
      </c>
      <c r="S139" s="241" t="s">
        <v>497</v>
      </c>
      <c r="T139" s="242">
        <v>0.77400000000000002</v>
      </c>
      <c r="U139" s="243">
        <v>38701</v>
      </c>
      <c r="V139" s="244">
        <v>0.76</v>
      </c>
      <c r="W139" s="243">
        <v>12099</v>
      </c>
      <c r="X139" s="241" t="s">
        <v>959</v>
      </c>
      <c r="Y139" s="241" t="s">
        <v>490</v>
      </c>
      <c r="Z139" s="263"/>
      <c r="AA139" s="286" t="s">
        <v>456</v>
      </c>
      <c r="AB139" s="241">
        <v>480</v>
      </c>
      <c r="AC139" s="241">
        <v>590</v>
      </c>
      <c r="AD139" s="241">
        <v>470</v>
      </c>
      <c r="AE139" s="241">
        <v>570</v>
      </c>
      <c r="AF139" s="241">
        <v>18</v>
      </c>
      <c r="AG139" s="241">
        <v>23</v>
      </c>
      <c r="AH139" s="241">
        <v>17</v>
      </c>
      <c r="AI139" s="241">
        <v>23</v>
      </c>
      <c r="AJ139" s="241">
        <v>17</v>
      </c>
      <c r="AK139" s="241">
        <v>23</v>
      </c>
      <c r="AL139" s="242">
        <v>0.74399999999999999</v>
      </c>
      <c r="AM139" s="344"/>
      <c r="AN139" s="344"/>
      <c r="AO139" s="344"/>
      <c r="AP139" s="241" t="s">
        <v>491</v>
      </c>
      <c r="AQ139" s="241" t="s">
        <v>492</v>
      </c>
      <c r="AR139" s="241" t="s">
        <v>472</v>
      </c>
      <c r="AS139" s="247">
        <v>44501</v>
      </c>
      <c r="AT139" s="344"/>
      <c r="AU139" s="247">
        <v>44501</v>
      </c>
      <c r="AV139" s="247">
        <v>44501</v>
      </c>
      <c r="AW139" s="247">
        <v>44242</v>
      </c>
      <c r="AX139" s="242">
        <v>1</v>
      </c>
      <c r="AY139" s="344"/>
      <c r="AZ139" s="344"/>
      <c r="BA139" s="344"/>
      <c r="BB139" s="344"/>
      <c r="BC139" s="344"/>
      <c r="BD139" s="265"/>
      <c r="BE139" s="279" t="s">
        <v>166</v>
      </c>
      <c r="BF139" s="278" t="s">
        <v>166</v>
      </c>
      <c r="BG139" s="278" t="s">
        <v>166</v>
      </c>
      <c r="BH139" s="280" t="s">
        <v>166</v>
      </c>
      <c r="BI139" s="269" t="s">
        <v>166</v>
      </c>
      <c r="BJ139" s="253" t="s">
        <v>166</v>
      </c>
      <c r="BK139" s="254" t="s">
        <v>462</v>
      </c>
      <c r="BL139" s="270"/>
      <c r="BM139" s="255">
        <v>0.84</v>
      </c>
      <c r="BN139" s="270"/>
      <c r="BO139" s="256">
        <v>0.55000000000000004</v>
      </c>
    </row>
    <row r="140" spans="1:67" ht="18.75" hidden="1" customHeight="1">
      <c r="A140" s="228" t="s">
        <v>1142</v>
      </c>
      <c r="B140" s="229" t="s">
        <v>1143</v>
      </c>
      <c r="C140" s="229" t="s">
        <v>1144</v>
      </c>
      <c r="D140" s="230" t="s">
        <v>466</v>
      </c>
      <c r="E140" s="231" t="s">
        <v>448</v>
      </c>
      <c r="F140" s="232" t="s">
        <v>449</v>
      </c>
      <c r="G140" s="258"/>
      <c r="H140" s="259" t="s">
        <v>451</v>
      </c>
      <c r="I140" s="260">
        <v>30</v>
      </c>
      <c r="J140" s="260" t="s">
        <v>451</v>
      </c>
      <c r="K140" s="261" t="s">
        <v>451</v>
      </c>
      <c r="L140" s="262">
        <v>2210</v>
      </c>
      <c r="M140" s="238">
        <v>0.95</v>
      </c>
      <c r="N140" s="229">
        <v>605</v>
      </c>
      <c r="O140" s="229">
        <v>69</v>
      </c>
      <c r="P140" s="239">
        <v>0.27400000000000002</v>
      </c>
      <c r="Q140" s="229">
        <v>322</v>
      </c>
      <c r="R140" s="240">
        <v>72000</v>
      </c>
      <c r="S140" s="241" t="s">
        <v>452</v>
      </c>
      <c r="T140" s="242">
        <v>0.53200000000000003</v>
      </c>
      <c r="U140" s="243">
        <v>32620</v>
      </c>
      <c r="V140" s="244">
        <v>0.45</v>
      </c>
      <c r="W140" s="243">
        <v>39380</v>
      </c>
      <c r="X140" s="241" t="s">
        <v>1145</v>
      </c>
      <c r="Y140" s="241" t="s">
        <v>1059</v>
      </c>
      <c r="Z140" s="245" t="s">
        <v>593</v>
      </c>
      <c r="AA140" s="286" t="s">
        <v>456</v>
      </c>
      <c r="AB140" s="241">
        <v>640</v>
      </c>
      <c r="AC140" s="241">
        <v>710</v>
      </c>
      <c r="AD140" s="241">
        <v>630</v>
      </c>
      <c r="AE140" s="241">
        <v>750</v>
      </c>
      <c r="AF140" s="241">
        <v>29</v>
      </c>
      <c r="AG140" s="241">
        <v>33</v>
      </c>
      <c r="AH140" s="241">
        <v>29</v>
      </c>
      <c r="AI140" s="241">
        <v>35</v>
      </c>
      <c r="AJ140" s="241">
        <v>27</v>
      </c>
      <c r="AK140" s="241">
        <v>34</v>
      </c>
      <c r="AL140" s="242">
        <v>0.50800000000000001</v>
      </c>
      <c r="AM140" s="277">
        <v>1324</v>
      </c>
      <c r="AN140" s="242">
        <v>0.315</v>
      </c>
      <c r="AO140" s="242">
        <v>0.36199999999999999</v>
      </c>
      <c r="AP140" s="241" t="s">
        <v>471</v>
      </c>
      <c r="AQ140" s="241" t="s">
        <v>460</v>
      </c>
      <c r="AR140" s="241" t="s">
        <v>471</v>
      </c>
      <c r="AS140" s="247">
        <v>44515</v>
      </c>
      <c r="AT140" s="247">
        <v>44197</v>
      </c>
      <c r="AU140" s="344"/>
      <c r="AV140" s="344"/>
      <c r="AW140" s="247">
        <v>44211</v>
      </c>
      <c r="AX140" s="242">
        <v>0.55300000000000005</v>
      </c>
      <c r="AY140" s="241" t="s">
        <v>566</v>
      </c>
      <c r="AZ140" s="241" t="s">
        <v>551</v>
      </c>
      <c r="BA140" s="241" t="s">
        <v>566</v>
      </c>
      <c r="BB140" s="344"/>
      <c r="BC140" s="344"/>
      <c r="BD140" s="265"/>
      <c r="BE140" s="266" t="s">
        <v>126</v>
      </c>
      <c r="BF140" s="267" t="s">
        <v>126</v>
      </c>
      <c r="BG140" s="267" t="s">
        <v>126</v>
      </c>
      <c r="BH140" s="268" t="s">
        <v>126</v>
      </c>
      <c r="BI140" s="252"/>
      <c r="BJ140" s="344"/>
      <c r="BK140" s="344"/>
      <c r="BL140" s="255">
        <v>0.92</v>
      </c>
      <c r="BM140" s="255">
        <v>0.91</v>
      </c>
      <c r="BN140" s="255">
        <v>0.89</v>
      </c>
      <c r="BO140" s="256">
        <v>0.86</v>
      </c>
    </row>
    <row r="141" spans="1:67" ht="18.75" hidden="1" customHeight="1">
      <c r="A141" s="228" t="s">
        <v>1146</v>
      </c>
      <c r="B141" s="229" t="s">
        <v>1147</v>
      </c>
      <c r="C141" s="229" t="s">
        <v>1148</v>
      </c>
      <c r="D141" s="230" t="s">
        <v>496</v>
      </c>
      <c r="E141" s="231" t="s">
        <v>448</v>
      </c>
      <c r="F141" s="276" t="s">
        <v>487</v>
      </c>
      <c r="G141" s="233" t="s">
        <v>1149</v>
      </c>
      <c r="H141" s="259" t="s">
        <v>451</v>
      </c>
      <c r="I141" s="260">
        <v>81</v>
      </c>
      <c r="J141" s="260" t="s">
        <v>451</v>
      </c>
      <c r="K141" s="261" t="s">
        <v>451</v>
      </c>
      <c r="L141" s="262">
        <v>2408</v>
      </c>
      <c r="M141" s="238">
        <v>1</v>
      </c>
      <c r="N141" s="229">
        <v>79</v>
      </c>
      <c r="O141" s="229">
        <v>22</v>
      </c>
      <c r="P141" s="239">
        <v>3.3000000000000002E-2</v>
      </c>
      <c r="Q141" s="229">
        <v>39</v>
      </c>
      <c r="R141" s="240">
        <v>72300</v>
      </c>
      <c r="S141" s="241" t="s">
        <v>452</v>
      </c>
      <c r="T141" s="242">
        <v>0.49399999999999999</v>
      </c>
      <c r="U141" s="243">
        <v>27036</v>
      </c>
      <c r="V141" s="244">
        <v>0.37</v>
      </c>
      <c r="W141" s="243">
        <v>45264</v>
      </c>
      <c r="X141" s="241" t="s">
        <v>1119</v>
      </c>
      <c r="Y141" s="243">
        <v>66635</v>
      </c>
      <c r="Z141" s="263"/>
      <c r="AA141" s="286" t="s">
        <v>456</v>
      </c>
      <c r="AB141" s="241">
        <v>580</v>
      </c>
      <c r="AC141" s="241">
        <v>680</v>
      </c>
      <c r="AD141" s="241">
        <v>560</v>
      </c>
      <c r="AE141" s="241">
        <v>660</v>
      </c>
      <c r="AF141" s="241">
        <v>25</v>
      </c>
      <c r="AG141" s="241">
        <v>30</v>
      </c>
      <c r="AH141" s="241">
        <v>25</v>
      </c>
      <c r="AI141" s="241">
        <v>32</v>
      </c>
      <c r="AJ141" s="241">
        <v>24</v>
      </c>
      <c r="AK141" s="241">
        <v>28</v>
      </c>
      <c r="AL141" s="242">
        <v>0.48399999999999999</v>
      </c>
      <c r="AM141" s="241">
        <v>368</v>
      </c>
      <c r="AN141" s="242">
        <v>0.36699999999999999</v>
      </c>
      <c r="AO141" s="242">
        <v>0.17</v>
      </c>
      <c r="AP141" s="241" t="s">
        <v>509</v>
      </c>
      <c r="AQ141" s="241" t="s">
        <v>460</v>
      </c>
      <c r="AR141" s="241" t="s">
        <v>471</v>
      </c>
      <c r="AS141" s="247">
        <v>44515</v>
      </c>
      <c r="AT141" s="247">
        <v>44228</v>
      </c>
      <c r="AU141" s="344"/>
      <c r="AV141" s="247">
        <v>44228</v>
      </c>
      <c r="AW141" s="247">
        <v>44228</v>
      </c>
      <c r="AX141" s="242">
        <v>0.84799999999999998</v>
      </c>
      <c r="AY141" s="241">
        <v>80</v>
      </c>
      <c r="AZ141" s="241" t="s">
        <v>868</v>
      </c>
      <c r="BA141" s="241">
        <v>6.5</v>
      </c>
      <c r="BB141" s="344"/>
      <c r="BC141" s="344"/>
      <c r="BD141" s="265"/>
      <c r="BE141" s="266" t="s">
        <v>126</v>
      </c>
      <c r="BF141" s="267" t="s">
        <v>126</v>
      </c>
      <c r="BG141" s="267" t="s">
        <v>126</v>
      </c>
      <c r="BH141" s="280" t="s">
        <v>166</v>
      </c>
      <c r="BI141" s="252"/>
      <c r="BJ141" s="253" t="s">
        <v>166</v>
      </c>
      <c r="BK141" s="254" t="s">
        <v>462</v>
      </c>
      <c r="BL141" s="255">
        <v>0.95</v>
      </c>
      <c r="BM141" s="255">
        <v>0.9</v>
      </c>
      <c r="BN141" s="255">
        <v>1</v>
      </c>
      <c r="BO141" s="256">
        <v>0.87</v>
      </c>
    </row>
    <row r="142" spans="1:67" ht="18.75" hidden="1" customHeight="1">
      <c r="A142" s="228" t="s">
        <v>1150</v>
      </c>
      <c r="B142" s="229" t="s">
        <v>1151</v>
      </c>
      <c r="C142" s="229" t="s">
        <v>1152</v>
      </c>
      <c r="D142" s="230" t="s">
        <v>1138</v>
      </c>
      <c r="E142" s="281" t="s">
        <v>507</v>
      </c>
      <c r="F142" s="271" t="s">
        <v>477</v>
      </c>
      <c r="G142" s="258"/>
      <c r="H142" s="259">
        <v>106</v>
      </c>
      <c r="I142" s="260" t="s">
        <v>451</v>
      </c>
      <c r="J142" s="260">
        <v>87</v>
      </c>
      <c r="K142" s="261">
        <v>199</v>
      </c>
      <c r="L142" s="262">
        <v>8483</v>
      </c>
      <c r="M142" s="238">
        <v>0.74</v>
      </c>
      <c r="N142" s="229">
        <v>381</v>
      </c>
      <c r="O142" s="272"/>
      <c r="P142" s="239">
        <v>4.4999999999999998E-2</v>
      </c>
      <c r="Q142" s="229">
        <v>101</v>
      </c>
      <c r="R142" s="240">
        <v>55200</v>
      </c>
      <c r="S142" s="241" t="s">
        <v>452</v>
      </c>
      <c r="T142" s="242">
        <v>0.26500000000000001</v>
      </c>
      <c r="U142" s="243">
        <v>23498</v>
      </c>
      <c r="V142" s="244">
        <v>0.43</v>
      </c>
      <c r="W142" s="243">
        <v>31702</v>
      </c>
      <c r="X142" s="241" t="s">
        <v>823</v>
      </c>
      <c r="Y142" s="241" t="s">
        <v>490</v>
      </c>
      <c r="Z142" s="263"/>
      <c r="AA142" s="286" t="s">
        <v>456</v>
      </c>
      <c r="AB142" s="241">
        <v>580</v>
      </c>
      <c r="AC142" s="241">
        <v>670</v>
      </c>
      <c r="AD142" s="241">
        <v>610</v>
      </c>
      <c r="AE142" s="241">
        <v>700</v>
      </c>
      <c r="AF142" s="241">
        <v>24</v>
      </c>
      <c r="AG142" s="241">
        <v>30</v>
      </c>
      <c r="AH142" s="241">
        <v>22</v>
      </c>
      <c r="AI142" s="241">
        <v>31</v>
      </c>
      <c r="AJ142" s="241">
        <v>25</v>
      </c>
      <c r="AK142" s="241">
        <v>31</v>
      </c>
      <c r="AL142" s="242">
        <v>0.61399999999999999</v>
      </c>
      <c r="AM142" s="241">
        <v>864</v>
      </c>
      <c r="AN142" s="242">
        <v>0.441</v>
      </c>
      <c r="AO142" s="242">
        <v>0.13900000000000001</v>
      </c>
      <c r="AP142" s="241" t="s">
        <v>491</v>
      </c>
      <c r="AQ142" s="241" t="s">
        <v>492</v>
      </c>
      <c r="AR142" s="241" t="s">
        <v>472</v>
      </c>
      <c r="AS142" s="344"/>
      <c r="AT142" s="344"/>
      <c r="AU142" s="247">
        <v>44510</v>
      </c>
      <c r="AV142" s="247">
        <v>44545</v>
      </c>
      <c r="AW142" s="247">
        <v>44256</v>
      </c>
      <c r="AX142" s="344"/>
      <c r="AY142" s="241">
        <v>79</v>
      </c>
      <c r="AZ142" s="241" t="s">
        <v>757</v>
      </c>
      <c r="BA142" s="241">
        <v>6</v>
      </c>
      <c r="BB142" s="344"/>
      <c r="BC142" s="344"/>
      <c r="BD142" s="265"/>
      <c r="BE142" s="279" t="s">
        <v>166</v>
      </c>
      <c r="BF142" s="278" t="s">
        <v>166</v>
      </c>
      <c r="BG142" s="278" t="s">
        <v>166</v>
      </c>
      <c r="BH142" s="280" t="s">
        <v>166</v>
      </c>
      <c r="BI142" s="269" t="s">
        <v>166</v>
      </c>
      <c r="BJ142" s="253" t="s">
        <v>166</v>
      </c>
      <c r="BK142" s="254" t="s">
        <v>462</v>
      </c>
      <c r="BL142" s="255">
        <v>0.85</v>
      </c>
      <c r="BM142" s="255">
        <v>0.88</v>
      </c>
      <c r="BN142" s="255">
        <v>0.41</v>
      </c>
      <c r="BO142" s="256">
        <v>0.64</v>
      </c>
    </row>
    <row r="143" spans="1:67" ht="18.75" hidden="1" customHeight="1">
      <c r="A143" s="228" t="s">
        <v>1153</v>
      </c>
      <c r="B143" s="229" t="s">
        <v>1154</v>
      </c>
      <c r="C143" s="229" t="s">
        <v>1155</v>
      </c>
      <c r="D143" s="230" t="s">
        <v>537</v>
      </c>
      <c r="E143" s="231" t="s">
        <v>448</v>
      </c>
      <c r="F143" s="257" t="s">
        <v>467</v>
      </c>
      <c r="G143" s="258"/>
      <c r="H143" s="259" t="s">
        <v>451</v>
      </c>
      <c r="I143" s="260" t="s">
        <v>451</v>
      </c>
      <c r="J143" s="260">
        <v>35</v>
      </c>
      <c r="K143" s="261">
        <v>312</v>
      </c>
      <c r="L143" s="262">
        <v>3688</v>
      </c>
      <c r="M143" s="238">
        <v>0.5</v>
      </c>
      <c r="N143" s="229">
        <v>582</v>
      </c>
      <c r="O143" s="229">
        <v>74</v>
      </c>
      <c r="P143" s="239">
        <v>0.158</v>
      </c>
      <c r="Q143" s="229">
        <v>252</v>
      </c>
      <c r="R143" s="240">
        <v>63000</v>
      </c>
      <c r="S143" s="241" t="s">
        <v>452</v>
      </c>
      <c r="T143" s="242">
        <v>0.433</v>
      </c>
      <c r="U143" s="243">
        <v>19099</v>
      </c>
      <c r="V143" s="244">
        <v>0.3</v>
      </c>
      <c r="W143" s="243">
        <v>43901</v>
      </c>
      <c r="X143" s="241" t="s">
        <v>1156</v>
      </c>
      <c r="Y143" s="241" t="s">
        <v>490</v>
      </c>
      <c r="Z143" s="263"/>
      <c r="AA143" s="286" t="s">
        <v>456</v>
      </c>
      <c r="AB143" s="241">
        <v>510</v>
      </c>
      <c r="AC143" s="241">
        <v>610</v>
      </c>
      <c r="AD143" s="241">
        <v>530</v>
      </c>
      <c r="AE143" s="241">
        <v>620</v>
      </c>
      <c r="AF143" s="241">
        <v>21</v>
      </c>
      <c r="AG143" s="241">
        <v>27</v>
      </c>
      <c r="AH143" s="241">
        <v>20</v>
      </c>
      <c r="AI143" s="241">
        <v>27</v>
      </c>
      <c r="AJ143" s="241">
        <v>20</v>
      </c>
      <c r="AK143" s="241">
        <v>27</v>
      </c>
      <c r="AL143" s="242">
        <v>0.76900000000000002</v>
      </c>
      <c r="AM143" s="241">
        <v>121</v>
      </c>
      <c r="AN143" s="242">
        <v>0.92600000000000005</v>
      </c>
      <c r="AO143" s="242">
        <v>0.67</v>
      </c>
      <c r="AP143" s="241" t="s">
        <v>491</v>
      </c>
      <c r="AQ143" s="241" t="s">
        <v>460</v>
      </c>
      <c r="AR143" s="241" t="s">
        <v>471</v>
      </c>
      <c r="AS143" s="344"/>
      <c r="AT143" s="344"/>
      <c r="AU143" s="344"/>
      <c r="AV143" s="247">
        <v>44501</v>
      </c>
      <c r="AW143" s="241" t="s">
        <v>501</v>
      </c>
      <c r="AX143" s="344"/>
      <c r="AY143" s="241">
        <v>79</v>
      </c>
      <c r="AZ143" s="344"/>
      <c r="BA143" s="241">
        <v>6</v>
      </c>
      <c r="BB143" s="241" t="s">
        <v>166</v>
      </c>
      <c r="BC143" s="344"/>
      <c r="BD143" s="265"/>
      <c r="BE143" s="279" t="s">
        <v>166</v>
      </c>
      <c r="BF143" s="278" t="s">
        <v>166</v>
      </c>
      <c r="BG143" s="278" t="s">
        <v>166</v>
      </c>
      <c r="BH143" s="280" t="s">
        <v>166</v>
      </c>
      <c r="BI143" s="269" t="s">
        <v>166</v>
      </c>
      <c r="BJ143" s="344"/>
      <c r="BK143" s="344"/>
      <c r="BL143" s="270"/>
      <c r="BM143" s="255">
        <v>0.77</v>
      </c>
      <c r="BN143" s="270"/>
      <c r="BO143" s="256">
        <v>0.5</v>
      </c>
    </row>
    <row r="144" spans="1:67" ht="18.75" hidden="1" customHeight="1">
      <c r="A144" s="228" t="s">
        <v>1157</v>
      </c>
      <c r="B144" s="229" t="s">
        <v>1158</v>
      </c>
      <c r="C144" s="229" t="s">
        <v>543</v>
      </c>
      <c r="D144" s="230" t="s">
        <v>537</v>
      </c>
      <c r="E144" s="231" t="s">
        <v>448</v>
      </c>
      <c r="F144" s="271" t="s">
        <v>477</v>
      </c>
      <c r="G144" s="258"/>
      <c r="H144" s="259">
        <v>30</v>
      </c>
      <c r="I144" s="260" t="s">
        <v>451</v>
      </c>
      <c r="J144" s="260">
        <v>67</v>
      </c>
      <c r="K144" s="261">
        <v>5</v>
      </c>
      <c r="L144" s="262">
        <v>26417</v>
      </c>
      <c r="M144" s="238">
        <v>0.52</v>
      </c>
      <c r="N144" s="229">
        <v>5077</v>
      </c>
      <c r="O144" s="229">
        <v>117</v>
      </c>
      <c r="P144" s="239">
        <v>0.192</v>
      </c>
      <c r="Q144" s="229">
        <v>668</v>
      </c>
      <c r="R144" s="240">
        <v>78100</v>
      </c>
      <c r="S144" s="241" t="s">
        <v>452</v>
      </c>
      <c r="T144" s="242">
        <v>0.13200000000000001</v>
      </c>
      <c r="U144" s="243">
        <v>21974</v>
      </c>
      <c r="V144" s="244">
        <v>0.28000000000000003</v>
      </c>
      <c r="W144" s="243">
        <v>56126</v>
      </c>
      <c r="X144" s="241" t="s">
        <v>1159</v>
      </c>
      <c r="Y144" s="241" t="s">
        <v>462</v>
      </c>
      <c r="Z144" s="263"/>
      <c r="AA144" s="246" t="s">
        <v>456</v>
      </c>
      <c r="AB144" s="241">
        <v>650</v>
      </c>
      <c r="AC144" s="241">
        <v>730</v>
      </c>
      <c r="AD144" s="241">
        <v>640</v>
      </c>
      <c r="AE144" s="241">
        <v>760</v>
      </c>
      <c r="AF144" s="241">
        <v>29</v>
      </c>
      <c r="AG144" s="241">
        <v>33</v>
      </c>
      <c r="AH144" s="241">
        <v>29</v>
      </c>
      <c r="AI144" s="241" t="s">
        <v>550</v>
      </c>
      <c r="AJ144" s="241">
        <v>27</v>
      </c>
      <c r="AK144" s="241">
        <v>34</v>
      </c>
      <c r="AL144" s="242">
        <v>0.21</v>
      </c>
      <c r="AM144" s="277">
        <v>15166</v>
      </c>
      <c r="AN144" s="242">
        <v>0.21199999999999999</v>
      </c>
      <c r="AO144" s="242">
        <v>0.40600000000000003</v>
      </c>
      <c r="AP144" s="241" t="s">
        <v>459</v>
      </c>
      <c r="AQ144" s="241" t="s">
        <v>460</v>
      </c>
      <c r="AR144" s="241" t="s">
        <v>459</v>
      </c>
      <c r="AS144" s="247">
        <v>44501</v>
      </c>
      <c r="AT144" s="247">
        <v>44197</v>
      </c>
      <c r="AU144" s="344"/>
      <c r="AV144" s="344"/>
      <c r="AW144" s="247">
        <v>44197</v>
      </c>
      <c r="AX144" s="242">
        <v>0.34100000000000003</v>
      </c>
      <c r="AY144" s="241" t="s">
        <v>566</v>
      </c>
      <c r="AZ144" s="241" t="s">
        <v>524</v>
      </c>
      <c r="BA144" s="241">
        <v>7.5</v>
      </c>
      <c r="BB144" s="344"/>
      <c r="BC144" s="344"/>
      <c r="BD144" s="265"/>
      <c r="BE144" s="266" t="s">
        <v>126</v>
      </c>
      <c r="BF144" s="278" t="s">
        <v>166</v>
      </c>
      <c r="BG144" s="267" t="s">
        <v>126</v>
      </c>
      <c r="BH144" s="268" t="s">
        <v>126</v>
      </c>
      <c r="BI144" s="252"/>
      <c r="BJ144" s="253" t="s">
        <v>166</v>
      </c>
      <c r="BK144" s="254" t="s">
        <v>462</v>
      </c>
      <c r="BL144" s="255">
        <v>0.94</v>
      </c>
      <c r="BM144" s="255">
        <v>0.93</v>
      </c>
      <c r="BN144" s="255">
        <v>0.85</v>
      </c>
      <c r="BO144" s="256">
        <v>0.84</v>
      </c>
    </row>
    <row r="145" spans="1:67" ht="18.75" hidden="1" customHeight="1">
      <c r="A145" s="228" t="s">
        <v>1160</v>
      </c>
      <c r="B145" s="229" t="s">
        <v>1161</v>
      </c>
      <c r="C145" s="229" t="s">
        <v>1162</v>
      </c>
      <c r="D145" s="230" t="s">
        <v>835</v>
      </c>
      <c r="E145" s="281" t="s">
        <v>507</v>
      </c>
      <c r="F145" s="271" t="s">
        <v>477</v>
      </c>
      <c r="G145" s="258"/>
      <c r="H145" s="259">
        <v>80</v>
      </c>
      <c r="I145" s="260" t="s">
        <v>451</v>
      </c>
      <c r="J145" s="260">
        <v>32</v>
      </c>
      <c r="K145" s="261">
        <v>87</v>
      </c>
      <c r="L145" s="262">
        <v>24150</v>
      </c>
      <c r="M145" s="238">
        <v>0.7</v>
      </c>
      <c r="N145" s="229">
        <v>1137</v>
      </c>
      <c r="O145" s="272"/>
      <c r="P145" s="239">
        <v>4.7E-2</v>
      </c>
      <c r="Q145" s="229">
        <v>179</v>
      </c>
      <c r="R145" s="240">
        <v>48300</v>
      </c>
      <c r="S145" s="241" t="s">
        <v>497</v>
      </c>
      <c r="T145" s="242">
        <v>0.157</v>
      </c>
      <c r="U145" s="243">
        <v>14255</v>
      </c>
      <c r="V145" s="244">
        <v>0.3</v>
      </c>
      <c r="W145" s="243">
        <v>34045</v>
      </c>
      <c r="X145" s="241" t="s">
        <v>599</v>
      </c>
      <c r="Y145" s="241" t="s">
        <v>462</v>
      </c>
      <c r="Z145" s="263"/>
      <c r="AA145" s="282" t="s">
        <v>456</v>
      </c>
      <c r="AB145" s="241">
        <v>610</v>
      </c>
      <c r="AC145" s="241">
        <v>680</v>
      </c>
      <c r="AD145" s="241">
        <v>620</v>
      </c>
      <c r="AE145" s="241">
        <v>710</v>
      </c>
      <c r="AF145" s="241">
        <v>27</v>
      </c>
      <c r="AG145" s="241">
        <v>31</v>
      </c>
      <c r="AH145" s="241">
        <v>25</v>
      </c>
      <c r="AI145" s="241">
        <v>32</v>
      </c>
      <c r="AJ145" s="241">
        <v>26</v>
      </c>
      <c r="AK145" s="241">
        <v>30</v>
      </c>
      <c r="AL145" s="242">
        <v>0.51</v>
      </c>
      <c r="AM145" s="344"/>
      <c r="AN145" s="344"/>
      <c r="AO145" s="344"/>
      <c r="AP145" s="241" t="s">
        <v>1163</v>
      </c>
      <c r="AQ145" s="241" t="s">
        <v>460</v>
      </c>
      <c r="AR145" s="241" t="s">
        <v>471</v>
      </c>
      <c r="AS145" s="344"/>
      <c r="AT145" s="344"/>
      <c r="AU145" s="247">
        <v>44484</v>
      </c>
      <c r="AV145" s="247">
        <v>44484</v>
      </c>
      <c r="AW145" s="247">
        <v>44211</v>
      </c>
      <c r="AX145" s="344"/>
      <c r="AY145" s="241">
        <v>85</v>
      </c>
      <c r="AZ145" s="241" t="s">
        <v>1164</v>
      </c>
      <c r="BA145" s="241">
        <v>6.5</v>
      </c>
      <c r="BB145" s="241" t="s">
        <v>166</v>
      </c>
      <c r="BC145" s="344"/>
      <c r="BD145" s="265"/>
      <c r="BE145" s="279" t="s">
        <v>166</v>
      </c>
      <c r="BF145" s="278" t="s">
        <v>166</v>
      </c>
      <c r="BG145" s="278" t="s">
        <v>166</v>
      </c>
      <c r="BH145" s="280" t="s">
        <v>166</v>
      </c>
      <c r="BI145" s="269" t="s">
        <v>166</v>
      </c>
      <c r="BJ145" s="253" t="s">
        <v>166</v>
      </c>
      <c r="BK145" s="243">
        <v>1794</v>
      </c>
      <c r="BL145" s="255">
        <v>0.96</v>
      </c>
      <c r="BM145" s="255">
        <v>0.94</v>
      </c>
      <c r="BN145" s="255">
        <v>0.71</v>
      </c>
      <c r="BO145" s="256">
        <v>0.79</v>
      </c>
    </row>
    <row r="146" spans="1:67" ht="18.75" hidden="1" customHeight="1">
      <c r="A146" s="228" t="s">
        <v>1165</v>
      </c>
      <c r="B146" s="229" t="s">
        <v>1166</v>
      </c>
      <c r="C146" s="229" t="s">
        <v>590</v>
      </c>
      <c r="D146" s="230" t="s">
        <v>466</v>
      </c>
      <c r="E146" s="231" t="s">
        <v>448</v>
      </c>
      <c r="F146" s="271" t="s">
        <v>477</v>
      </c>
      <c r="G146" s="258"/>
      <c r="H146" s="259">
        <v>44</v>
      </c>
      <c r="I146" s="260" t="s">
        <v>451</v>
      </c>
      <c r="J146" s="260">
        <v>48</v>
      </c>
      <c r="K146" s="261">
        <v>62</v>
      </c>
      <c r="L146" s="262">
        <v>18269</v>
      </c>
      <c r="M146" s="238">
        <v>0.69</v>
      </c>
      <c r="N146" s="229">
        <v>3459</v>
      </c>
      <c r="O146" s="229">
        <v>122</v>
      </c>
      <c r="P146" s="239">
        <v>0.189</v>
      </c>
      <c r="Q146" s="229">
        <v>558</v>
      </c>
      <c r="R146" s="240">
        <v>75400</v>
      </c>
      <c r="S146" s="241" t="s">
        <v>497</v>
      </c>
      <c r="T146" s="242">
        <v>0.161</v>
      </c>
      <c r="U146" s="243">
        <v>18146</v>
      </c>
      <c r="V146" s="244">
        <v>0.24</v>
      </c>
      <c r="W146" s="243">
        <v>57254</v>
      </c>
      <c r="X146" s="241" t="s">
        <v>1167</v>
      </c>
      <c r="Y146" s="241" t="s">
        <v>462</v>
      </c>
      <c r="Z146" s="263"/>
      <c r="AA146" s="282" t="s">
        <v>456</v>
      </c>
      <c r="AB146" s="241">
        <v>680</v>
      </c>
      <c r="AC146" s="241">
        <v>750</v>
      </c>
      <c r="AD146" s="241">
        <v>690</v>
      </c>
      <c r="AE146" s="241">
        <v>770</v>
      </c>
      <c r="AF146" s="241">
        <v>32</v>
      </c>
      <c r="AG146" s="241">
        <v>34</v>
      </c>
      <c r="AH146" s="241">
        <v>32</v>
      </c>
      <c r="AI146" s="241">
        <v>35</v>
      </c>
      <c r="AJ146" s="241">
        <v>30</v>
      </c>
      <c r="AK146" s="241">
        <v>34</v>
      </c>
      <c r="AL146" s="242">
        <v>0.27400000000000002</v>
      </c>
      <c r="AM146" s="344"/>
      <c r="AN146" s="344"/>
      <c r="AO146" s="344"/>
      <c r="AP146" s="241" t="s">
        <v>1168</v>
      </c>
      <c r="AQ146" s="241" t="s">
        <v>460</v>
      </c>
      <c r="AR146" s="241" t="s">
        <v>471</v>
      </c>
      <c r="AS146" s="247">
        <v>44501</v>
      </c>
      <c r="AT146" s="247">
        <v>44197</v>
      </c>
      <c r="AU146" s="247">
        <v>44501</v>
      </c>
      <c r="AV146" s="344"/>
      <c r="AW146" s="247">
        <v>44197</v>
      </c>
      <c r="AX146" s="242">
        <v>0.379</v>
      </c>
      <c r="AY146" s="241">
        <v>92</v>
      </c>
      <c r="AZ146" s="241" t="s">
        <v>1169</v>
      </c>
      <c r="BA146" s="241">
        <v>6.5</v>
      </c>
      <c r="BB146" s="344"/>
      <c r="BC146" s="344"/>
      <c r="BD146" s="265"/>
      <c r="BE146" s="279" t="s">
        <v>166</v>
      </c>
      <c r="BF146" s="278" t="s">
        <v>166</v>
      </c>
      <c r="BG146" s="278" t="s">
        <v>166</v>
      </c>
      <c r="BH146" s="280" t="s">
        <v>166</v>
      </c>
      <c r="BI146" s="252"/>
      <c r="BJ146" s="344"/>
      <c r="BK146" s="344"/>
      <c r="BL146" s="255">
        <v>0.95</v>
      </c>
      <c r="BM146" s="255">
        <v>0.97</v>
      </c>
      <c r="BN146" s="255">
        <v>0.79</v>
      </c>
      <c r="BO146" s="256">
        <v>0.87</v>
      </c>
    </row>
    <row r="147" spans="1:67" ht="18.75" hidden="1" customHeight="1">
      <c r="A147" s="228" t="s">
        <v>1170</v>
      </c>
      <c r="B147" s="229" t="s">
        <v>1171</v>
      </c>
      <c r="C147" s="229" t="s">
        <v>1172</v>
      </c>
      <c r="D147" s="230" t="s">
        <v>808</v>
      </c>
      <c r="E147" s="231" t="s">
        <v>448</v>
      </c>
      <c r="F147" s="271" t="s">
        <v>477</v>
      </c>
      <c r="G147" s="258"/>
      <c r="H147" s="259">
        <v>10</v>
      </c>
      <c r="I147" s="260" t="s">
        <v>451</v>
      </c>
      <c r="J147" s="260">
        <v>14</v>
      </c>
      <c r="K147" s="261" t="s">
        <v>451</v>
      </c>
      <c r="L147" s="262">
        <v>8278</v>
      </c>
      <c r="M147" s="238">
        <v>0.39</v>
      </c>
      <c r="N147" s="229">
        <v>754</v>
      </c>
      <c r="O147" s="272"/>
      <c r="P147" s="239">
        <v>9.0999999999999998E-2</v>
      </c>
      <c r="Q147" s="229">
        <v>105</v>
      </c>
      <c r="R147" s="240">
        <v>78700</v>
      </c>
      <c r="S147" s="241" t="s">
        <v>488</v>
      </c>
      <c r="T147" s="242">
        <v>0.13900000000000001</v>
      </c>
      <c r="U147" s="243">
        <v>55219</v>
      </c>
      <c r="V147" s="244">
        <v>0.7</v>
      </c>
      <c r="W147" s="243">
        <v>23481</v>
      </c>
      <c r="X147" s="241" t="s">
        <v>1108</v>
      </c>
      <c r="Y147" s="241" t="s">
        <v>490</v>
      </c>
      <c r="Z147" s="263"/>
      <c r="AA147" s="264"/>
      <c r="AB147" s="241">
        <v>700</v>
      </c>
      <c r="AC147" s="241">
        <v>770</v>
      </c>
      <c r="AD147" s="241">
        <v>720</v>
      </c>
      <c r="AE147" s="241">
        <v>790</v>
      </c>
      <c r="AF147" s="241">
        <v>32</v>
      </c>
      <c r="AG147" s="241">
        <v>35</v>
      </c>
      <c r="AH147" s="241">
        <v>32</v>
      </c>
      <c r="AI147" s="241" t="s">
        <v>1173</v>
      </c>
      <c r="AJ147" s="241">
        <v>32</v>
      </c>
      <c r="AK147" s="241">
        <v>35</v>
      </c>
      <c r="AL147" s="242">
        <v>8.4000000000000005E-2</v>
      </c>
      <c r="AM147" s="344"/>
      <c r="AN147" s="344"/>
      <c r="AO147" s="344"/>
      <c r="AP147" s="241" t="s">
        <v>491</v>
      </c>
      <c r="AQ147" s="241" t="s">
        <v>460</v>
      </c>
      <c r="AR147" s="241" t="s">
        <v>510</v>
      </c>
      <c r="AS147" s="247">
        <v>44501</v>
      </c>
      <c r="AT147" s="344"/>
      <c r="AU147" s="344"/>
      <c r="AV147" s="344"/>
      <c r="AW147" s="247">
        <v>44197</v>
      </c>
      <c r="AX147" s="242">
        <v>0.26900000000000002</v>
      </c>
      <c r="AY147" s="241" t="s">
        <v>566</v>
      </c>
      <c r="AZ147" s="344"/>
      <c r="BA147" s="344"/>
      <c r="BB147" s="344"/>
      <c r="BC147" s="344"/>
      <c r="BD147" s="265"/>
      <c r="BE147" s="266" t="s">
        <v>126</v>
      </c>
      <c r="BF147" s="278" t="s">
        <v>166</v>
      </c>
      <c r="BG147" s="267" t="s">
        <v>126</v>
      </c>
      <c r="BH147" s="268" t="s">
        <v>126</v>
      </c>
      <c r="BI147" s="252"/>
      <c r="BJ147" s="344"/>
      <c r="BK147" s="344"/>
      <c r="BL147" s="255">
        <v>0.94</v>
      </c>
      <c r="BM147" s="255">
        <v>0.98</v>
      </c>
      <c r="BN147" s="270"/>
      <c r="BO147" s="256">
        <v>0.94</v>
      </c>
    </row>
    <row r="148" spans="1:67" ht="18.75" hidden="1" customHeight="1">
      <c r="A148" s="228" t="s">
        <v>1174</v>
      </c>
      <c r="B148" s="229" t="s">
        <v>1175</v>
      </c>
      <c r="C148" s="229" t="s">
        <v>1175</v>
      </c>
      <c r="D148" s="230" t="s">
        <v>683</v>
      </c>
      <c r="E148" s="231" t="s">
        <v>448</v>
      </c>
      <c r="F148" s="276" t="s">
        <v>487</v>
      </c>
      <c r="G148" s="258"/>
      <c r="H148" s="259" t="s">
        <v>451</v>
      </c>
      <c r="I148" s="260">
        <v>30</v>
      </c>
      <c r="J148" s="260" t="s">
        <v>451</v>
      </c>
      <c r="K148" s="261" t="s">
        <v>451</v>
      </c>
      <c r="L148" s="262">
        <v>2827</v>
      </c>
      <c r="M148" s="238">
        <v>0.99</v>
      </c>
      <c r="N148" s="229">
        <v>289</v>
      </c>
      <c r="O148" s="229">
        <v>48</v>
      </c>
      <c r="P148" s="239">
        <v>0.10199999999999999</v>
      </c>
      <c r="Q148" s="229">
        <v>157</v>
      </c>
      <c r="R148" s="240">
        <v>78700</v>
      </c>
      <c r="S148" s="241" t="s">
        <v>488</v>
      </c>
      <c r="T148" s="242">
        <v>0.54300000000000004</v>
      </c>
      <c r="U148" s="243">
        <v>36672</v>
      </c>
      <c r="V148" s="244">
        <v>0.47</v>
      </c>
      <c r="W148" s="243">
        <v>42028</v>
      </c>
      <c r="X148" s="241" t="s">
        <v>1108</v>
      </c>
      <c r="Y148" s="241" t="s">
        <v>490</v>
      </c>
      <c r="Z148" s="263"/>
      <c r="AA148" s="264"/>
      <c r="AB148" s="241">
        <v>650</v>
      </c>
      <c r="AC148" s="241">
        <v>720</v>
      </c>
      <c r="AD148" s="241">
        <v>630</v>
      </c>
      <c r="AE148" s="241">
        <v>730</v>
      </c>
      <c r="AF148" s="241">
        <v>28</v>
      </c>
      <c r="AG148" s="241">
        <v>33</v>
      </c>
      <c r="AH148" s="241">
        <v>29</v>
      </c>
      <c r="AI148" s="241">
        <v>34</v>
      </c>
      <c r="AJ148" s="241">
        <v>26</v>
      </c>
      <c r="AK148" s="241">
        <v>32</v>
      </c>
      <c r="AL148" s="242">
        <v>0.33700000000000002</v>
      </c>
      <c r="AM148" s="277">
        <v>1394</v>
      </c>
      <c r="AN148" s="242">
        <v>0.16600000000000001</v>
      </c>
      <c r="AO148" s="242">
        <v>0.36799999999999999</v>
      </c>
      <c r="AP148" s="241" t="s">
        <v>491</v>
      </c>
      <c r="AQ148" s="241" t="s">
        <v>460</v>
      </c>
      <c r="AR148" s="241" t="s">
        <v>471</v>
      </c>
      <c r="AS148" s="247">
        <v>44515</v>
      </c>
      <c r="AT148" s="247">
        <v>44198</v>
      </c>
      <c r="AU148" s="344"/>
      <c r="AV148" s="344"/>
      <c r="AW148" s="247">
        <v>44211</v>
      </c>
      <c r="AX148" s="242">
        <v>0.48699999999999999</v>
      </c>
      <c r="AY148" s="241">
        <v>60</v>
      </c>
      <c r="AZ148" s="241" t="s">
        <v>639</v>
      </c>
      <c r="BA148" s="344"/>
      <c r="BB148" s="344"/>
      <c r="BC148" s="344"/>
      <c r="BD148" s="265"/>
      <c r="BE148" s="266" t="s">
        <v>126</v>
      </c>
      <c r="BF148" s="278" t="s">
        <v>166</v>
      </c>
      <c r="BG148" s="267" t="s">
        <v>126</v>
      </c>
      <c r="BH148" s="268" t="s">
        <v>126</v>
      </c>
      <c r="BI148" s="252"/>
      <c r="BJ148" s="253" t="s">
        <v>166</v>
      </c>
      <c r="BK148" s="243">
        <v>2000</v>
      </c>
      <c r="BL148" s="255">
        <v>0.94</v>
      </c>
      <c r="BM148" s="255">
        <v>0.91</v>
      </c>
      <c r="BN148" s="255">
        <v>0.9</v>
      </c>
      <c r="BO148" s="256">
        <v>0.86</v>
      </c>
    </row>
    <row r="149" spans="1:67" ht="18.75" hidden="1" customHeight="1">
      <c r="A149" s="228" t="s">
        <v>1176</v>
      </c>
      <c r="B149" s="229" t="s">
        <v>1177</v>
      </c>
      <c r="C149" s="229" t="s">
        <v>653</v>
      </c>
      <c r="D149" s="230" t="s">
        <v>630</v>
      </c>
      <c r="E149" s="231" t="s">
        <v>448</v>
      </c>
      <c r="F149" s="276" t="s">
        <v>487</v>
      </c>
      <c r="G149" s="258"/>
      <c r="H149" s="259" t="s">
        <v>451</v>
      </c>
      <c r="I149" s="260">
        <v>39</v>
      </c>
      <c r="J149" s="260" t="s">
        <v>451</v>
      </c>
      <c r="K149" s="261" t="s">
        <v>451</v>
      </c>
      <c r="L149" s="262">
        <v>2055</v>
      </c>
      <c r="M149" s="238">
        <v>1</v>
      </c>
      <c r="N149" s="229">
        <v>140</v>
      </c>
      <c r="O149" s="229">
        <v>29</v>
      </c>
      <c r="P149" s="239">
        <v>6.8000000000000005E-2</v>
      </c>
      <c r="Q149" s="229">
        <v>15</v>
      </c>
      <c r="R149" s="240">
        <v>77800</v>
      </c>
      <c r="S149" s="241" t="s">
        <v>452</v>
      </c>
      <c r="T149" s="242">
        <v>0.107</v>
      </c>
      <c r="U149" s="243">
        <v>36782</v>
      </c>
      <c r="V149" s="244">
        <v>0.47</v>
      </c>
      <c r="W149" s="243">
        <v>41018</v>
      </c>
      <c r="X149" s="241" t="s">
        <v>1130</v>
      </c>
      <c r="Y149" s="241" t="s">
        <v>490</v>
      </c>
      <c r="Z149" s="263"/>
      <c r="AA149" s="286" t="s">
        <v>456</v>
      </c>
      <c r="AB149" s="241">
        <v>650</v>
      </c>
      <c r="AC149" s="241">
        <v>720</v>
      </c>
      <c r="AD149" s="241">
        <v>630</v>
      </c>
      <c r="AE149" s="241">
        <v>720</v>
      </c>
      <c r="AF149" s="241">
        <v>27</v>
      </c>
      <c r="AG149" s="241">
        <v>32</v>
      </c>
      <c r="AH149" s="241">
        <v>29</v>
      </c>
      <c r="AI149" s="241">
        <v>34</v>
      </c>
      <c r="AJ149" s="241">
        <v>26</v>
      </c>
      <c r="AK149" s="241">
        <v>31</v>
      </c>
      <c r="AL149" s="242">
        <v>0.41799999999999998</v>
      </c>
      <c r="AM149" s="241">
        <v>795</v>
      </c>
      <c r="AN149" s="242">
        <v>0.23599999999999999</v>
      </c>
      <c r="AO149" s="242">
        <v>0.14399999999999999</v>
      </c>
      <c r="AP149" s="241" t="s">
        <v>491</v>
      </c>
      <c r="AQ149" s="241" t="s">
        <v>492</v>
      </c>
      <c r="AR149" s="241" t="s">
        <v>471</v>
      </c>
      <c r="AS149" s="247">
        <v>44515</v>
      </c>
      <c r="AT149" s="247">
        <v>44197</v>
      </c>
      <c r="AU149" s="344"/>
      <c r="AV149" s="344"/>
      <c r="AW149" s="247">
        <v>44211</v>
      </c>
      <c r="AX149" s="242">
        <v>0.48899999999999999</v>
      </c>
      <c r="AY149" s="241">
        <v>100</v>
      </c>
      <c r="AZ149" s="344"/>
      <c r="BA149" s="241">
        <v>7</v>
      </c>
      <c r="BB149" s="344"/>
      <c r="BC149" s="344"/>
      <c r="BD149" s="265"/>
      <c r="BE149" s="266" t="s">
        <v>126</v>
      </c>
      <c r="BF149" s="267" t="s">
        <v>126</v>
      </c>
      <c r="BG149" s="267" t="s">
        <v>126</v>
      </c>
      <c r="BH149" s="268" t="s">
        <v>126</v>
      </c>
      <c r="BI149" s="252"/>
      <c r="BJ149" s="253" t="s">
        <v>166</v>
      </c>
      <c r="BK149" s="243">
        <v>1301</v>
      </c>
      <c r="BL149" s="255">
        <v>0.8</v>
      </c>
      <c r="BM149" s="255">
        <v>0.91</v>
      </c>
      <c r="BN149" s="255">
        <v>0.71</v>
      </c>
      <c r="BO149" s="256">
        <v>0.84</v>
      </c>
    </row>
    <row r="150" spans="1:67" ht="18.75" hidden="1" customHeight="1">
      <c r="A150" s="228" t="s">
        <v>1178</v>
      </c>
      <c r="B150" s="229" t="s">
        <v>1179</v>
      </c>
      <c r="C150" s="229" t="s">
        <v>1180</v>
      </c>
      <c r="D150" s="230" t="s">
        <v>683</v>
      </c>
      <c r="E150" s="281" t="s">
        <v>507</v>
      </c>
      <c r="F150" s="271" t="s">
        <v>477</v>
      </c>
      <c r="G150" s="258"/>
      <c r="H150" s="259">
        <v>56</v>
      </c>
      <c r="I150" s="260" t="s">
        <v>451</v>
      </c>
      <c r="J150" s="260">
        <v>30</v>
      </c>
      <c r="K150" s="261">
        <v>15</v>
      </c>
      <c r="L150" s="262">
        <v>45946</v>
      </c>
      <c r="M150" s="238">
        <v>0.77</v>
      </c>
      <c r="N150" s="229">
        <v>3691</v>
      </c>
      <c r="O150" s="229">
        <v>66</v>
      </c>
      <c r="P150" s="239">
        <v>0.08</v>
      </c>
      <c r="Q150" s="229">
        <v>42</v>
      </c>
      <c r="R150" s="240">
        <v>52000</v>
      </c>
      <c r="S150" s="241" t="s">
        <v>497</v>
      </c>
      <c r="T150" s="242">
        <v>1.0999999999999999E-2</v>
      </c>
      <c r="U150" s="243">
        <v>3804</v>
      </c>
      <c r="V150" s="244">
        <v>7.0000000000000007E-2</v>
      </c>
      <c r="W150" s="243">
        <v>48196</v>
      </c>
      <c r="X150" s="241" t="s">
        <v>1181</v>
      </c>
      <c r="Y150" s="241" t="s">
        <v>1182</v>
      </c>
      <c r="Z150" s="263"/>
      <c r="AA150" s="282" t="s">
        <v>456</v>
      </c>
      <c r="AB150" s="241">
        <v>610</v>
      </c>
      <c r="AC150" s="241">
        <v>700</v>
      </c>
      <c r="AD150" s="241">
        <v>650</v>
      </c>
      <c r="AE150" s="241">
        <v>750</v>
      </c>
      <c r="AF150" s="241">
        <v>27</v>
      </c>
      <c r="AG150" s="241">
        <v>31</v>
      </c>
      <c r="AH150" s="241">
        <v>27</v>
      </c>
      <c r="AI150" s="241">
        <v>33</v>
      </c>
      <c r="AJ150" s="241">
        <v>27</v>
      </c>
      <c r="AK150" s="241">
        <v>32</v>
      </c>
      <c r="AL150" s="242">
        <v>0.48099999999999998</v>
      </c>
      <c r="AM150" s="277">
        <v>10458</v>
      </c>
      <c r="AN150" s="242">
        <v>0.39700000000000002</v>
      </c>
      <c r="AO150" s="242">
        <v>0.14099999999999999</v>
      </c>
      <c r="AP150" s="241" t="s">
        <v>491</v>
      </c>
      <c r="AQ150" s="241" t="s">
        <v>460</v>
      </c>
      <c r="AR150" s="241" t="s">
        <v>472</v>
      </c>
      <c r="AS150" s="344"/>
      <c r="AT150" s="344"/>
      <c r="AU150" s="247">
        <v>44501</v>
      </c>
      <c r="AV150" s="344"/>
      <c r="AW150" s="247">
        <v>44228</v>
      </c>
      <c r="AX150" s="344"/>
      <c r="AY150" s="241">
        <v>79</v>
      </c>
      <c r="AZ150" s="241" t="s">
        <v>693</v>
      </c>
      <c r="BA150" s="241">
        <v>6.5</v>
      </c>
      <c r="BB150" s="344"/>
      <c r="BC150" s="241" t="s">
        <v>1183</v>
      </c>
      <c r="BD150" s="265"/>
      <c r="BE150" s="279" t="s">
        <v>166</v>
      </c>
      <c r="BF150" s="278" t="s">
        <v>166</v>
      </c>
      <c r="BG150" s="278" t="s">
        <v>166</v>
      </c>
      <c r="BH150" s="280" t="s">
        <v>166</v>
      </c>
      <c r="BI150" s="252"/>
      <c r="BJ150" s="344"/>
      <c r="BK150" s="344"/>
      <c r="BL150" s="255">
        <v>0.95</v>
      </c>
      <c r="BM150" s="255">
        <v>0.94</v>
      </c>
      <c r="BN150" s="255">
        <v>0.83</v>
      </c>
      <c r="BO150" s="256">
        <v>0.83</v>
      </c>
    </row>
    <row r="151" spans="1:67" ht="18.75" hidden="1" customHeight="1">
      <c r="A151" s="228" t="s">
        <v>1184</v>
      </c>
      <c r="B151" s="229" t="s">
        <v>1185</v>
      </c>
      <c r="C151" s="229" t="s">
        <v>1186</v>
      </c>
      <c r="D151" s="230" t="s">
        <v>1050</v>
      </c>
      <c r="E151" s="281" t="s">
        <v>507</v>
      </c>
      <c r="F151" s="271" t="s">
        <v>477</v>
      </c>
      <c r="G151" s="258"/>
      <c r="H151" s="259">
        <v>140</v>
      </c>
      <c r="I151" s="260" t="s">
        <v>451</v>
      </c>
      <c r="J151" s="260">
        <v>67</v>
      </c>
      <c r="K151" s="261">
        <v>108</v>
      </c>
      <c r="L151" s="262">
        <v>25838</v>
      </c>
      <c r="M151" s="238">
        <v>0.84</v>
      </c>
      <c r="N151" s="229">
        <v>2266</v>
      </c>
      <c r="O151" s="229">
        <v>79</v>
      </c>
      <c r="P151" s="239">
        <v>8.7999999999999995E-2</v>
      </c>
      <c r="Q151" s="229">
        <v>205</v>
      </c>
      <c r="R151" s="240">
        <v>50900</v>
      </c>
      <c r="S151" s="241" t="s">
        <v>452</v>
      </c>
      <c r="T151" s="242">
        <v>0.09</v>
      </c>
      <c r="U151" s="243">
        <v>14106</v>
      </c>
      <c r="V151" s="244">
        <v>0.28000000000000003</v>
      </c>
      <c r="W151" s="243">
        <v>36794</v>
      </c>
      <c r="X151" s="241" t="s">
        <v>798</v>
      </c>
      <c r="Y151" s="243">
        <v>6000</v>
      </c>
      <c r="Z151" s="245" t="s">
        <v>1187</v>
      </c>
      <c r="AA151" s="286" t="s">
        <v>456</v>
      </c>
      <c r="AB151" s="241">
        <v>540</v>
      </c>
      <c r="AC151" s="241">
        <v>650</v>
      </c>
      <c r="AD151" s="241">
        <v>530</v>
      </c>
      <c r="AE151" s="241">
        <v>650</v>
      </c>
      <c r="AF151" s="241">
        <v>22</v>
      </c>
      <c r="AG151" s="241">
        <v>28</v>
      </c>
      <c r="AH151" s="241">
        <v>21</v>
      </c>
      <c r="AI151" s="241">
        <v>28</v>
      </c>
      <c r="AJ151" s="241">
        <v>21</v>
      </c>
      <c r="AK151" s="241">
        <v>28</v>
      </c>
      <c r="AL151" s="242">
        <v>0.78800000000000003</v>
      </c>
      <c r="AM151" s="241">
        <v>525</v>
      </c>
      <c r="AN151" s="242">
        <v>0.33100000000000002</v>
      </c>
      <c r="AO151" s="242">
        <v>0.42499999999999999</v>
      </c>
      <c r="AP151" s="241" t="s">
        <v>491</v>
      </c>
      <c r="AQ151" s="241" t="s">
        <v>492</v>
      </c>
      <c r="AR151" s="241" t="s">
        <v>510</v>
      </c>
      <c r="AS151" s="344"/>
      <c r="AT151" s="344"/>
      <c r="AU151" s="247">
        <v>44501</v>
      </c>
      <c r="AV151" s="247">
        <v>44228</v>
      </c>
      <c r="AW151" s="247">
        <v>44440</v>
      </c>
      <c r="AX151" s="344"/>
      <c r="AY151" s="241">
        <v>80</v>
      </c>
      <c r="AZ151" s="241" t="s">
        <v>757</v>
      </c>
      <c r="BA151" s="241">
        <v>6.5</v>
      </c>
      <c r="BB151" s="344"/>
      <c r="BC151" s="241" t="s">
        <v>1188</v>
      </c>
      <c r="BD151" s="248" t="s">
        <v>1110</v>
      </c>
      <c r="BE151" s="266" t="s">
        <v>126</v>
      </c>
      <c r="BF151" s="278" t="s">
        <v>166</v>
      </c>
      <c r="BG151" s="267" t="s">
        <v>126</v>
      </c>
      <c r="BH151" s="280" t="s">
        <v>166</v>
      </c>
      <c r="BI151" s="269" t="s">
        <v>166</v>
      </c>
      <c r="BJ151" s="344"/>
      <c r="BK151" s="344"/>
      <c r="BL151" s="255">
        <v>0.85</v>
      </c>
      <c r="BM151" s="255">
        <v>0.85</v>
      </c>
      <c r="BN151" s="255">
        <v>0.62</v>
      </c>
      <c r="BO151" s="256">
        <v>0.65</v>
      </c>
    </row>
    <row r="152" spans="1:67" ht="18.75" hidden="1" customHeight="1">
      <c r="A152" s="228" t="s">
        <v>1189</v>
      </c>
      <c r="B152" s="229" t="s">
        <v>1190</v>
      </c>
      <c r="C152" s="229" t="s">
        <v>543</v>
      </c>
      <c r="D152" s="230" t="s">
        <v>537</v>
      </c>
      <c r="E152" s="231" t="s">
        <v>448</v>
      </c>
      <c r="F152" s="276" t="s">
        <v>487</v>
      </c>
      <c r="G152" s="258"/>
      <c r="H152" s="259">
        <v>177</v>
      </c>
      <c r="I152" s="260" t="s">
        <v>451</v>
      </c>
      <c r="J152" s="260" t="s">
        <v>451</v>
      </c>
      <c r="K152" s="261">
        <v>172</v>
      </c>
      <c r="L152" s="262">
        <v>9000</v>
      </c>
      <c r="M152" s="238">
        <v>0.97</v>
      </c>
      <c r="N152" s="229">
        <v>1855</v>
      </c>
      <c r="O152" s="229">
        <v>94</v>
      </c>
      <c r="P152" s="239">
        <v>0.20599999999999999</v>
      </c>
      <c r="Q152" s="229">
        <v>71</v>
      </c>
      <c r="R152" s="240">
        <v>72000</v>
      </c>
      <c r="S152" s="241" t="s">
        <v>497</v>
      </c>
      <c r="T152" s="242">
        <v>3.7999999999999999E-2</v>
      </c>
      <c r="U152" s="243">
        <v>13855</v>
      </c>
      <c r="V152" s="244">
        <v>0.19</v>
      </c>
      <c r="W152" s="243">
        <v>58145</v>
      </c>
      <c r="X152" s="241" t="s">
        <v>1191</v>
      </c>
      <c r="Y152" s="241" t="s">
        <v>490</v>
      </c>
      <c r="Z152" s="263"/>
      <c r="AA152" s="286" t="s">
        <v>456</v>
      </c>
      <c r="AB152" s="241">
        <v>530</v>
      </c>
      <c r="AC152" s="241">
        <v>620</v>
      </c>
      <c r="AD152" s="241">
        <v>510</v>
      </c>
      <c r="AE152" s="241">
        <v>600</v>
      </c>
      <c r="AF152" s="241">
        <v>21</v>
      </c>
      <c r="AG152" s="241">
        <v>27</v>
      </c>
      <c r="AH152" s="241">
        <v>20</v>
      </c>
      <c r="AI152" s="241" t="s">
        <v>458</v>
      </c>
      <c r="AJ152" s="241">
        <v>19</v>
      </c>
      <c r="AK152" s="241">
        <v>25</v>
      </c>
      <c r="AL152" s="242">
        <v>0.79600000000000004</v>
      </c>
      <c r="AM152" s="277">
        <v>1518</v>
      </c>
      <c r="AN152" s="242">
        <v>0.85399999999999998</v>
      </c>
      <c r="AO152" s="242">
        <v>0.16900000000000001</v>
      </c>
      <c r="AP152" s="241" t="s">
        <v>1192</v>
      </c>
      <c r="AQ152" s="241" t="s">
        <v>460</v>
      </c>
      <c r="AR152" s="241" t="s">
        <v>472</v>
      </c>
      <c r="AS152" s="247">
        <v>44501</v>
      </c>
      <c r="AT152" s="344"/>
      <c r="AU152" s="247">
        <v>44501</v>
      </c>
      <c r="AV152" s="247">
        <v>44242</v>
      </c>
      <c r="AW152" s="247">
        <v>44242</v>
      </c>
      <c r="AX152" s="242">
        <v>0.29799999999999999</v>
      </c>
      <c r="AY152" s="241">
        <v>80</v>
      </c>
      <c r="AZ152" s="241" t="s">
        <v>868</v>
      </c>
      <c r="BA152" s="241">
        <v>6.5</v>
      </c>
      <c r="BB152" s="344"/>
      <c r="BC152" s="344"/>
      <c r="BD152" s="265"/>
      <c r="BE152" s="279" t="s">
        <v>166</v>
      </c>
      <c r="BF152" s="267" t="s">
        <v>126</v>
      </c>
      <c r="BG152" s="278" t="s">
        <v>166</v>
      </c>
      <c r="BH152" s="280" t="s">
        <v>166</v>
      </c>
      <c r="BI152" s="269" t="s">
        <v>166</v>
      </c>
      <c r="BJ152" s="344"/>
      <c r="BK152" s="344"/>
      <c r="BL152" s="255">
        <v>0.83</v>
      </c>
      <c r="BM152" s="255">
        <v>0.78</v>
      </c>
      <c r="BN152" s="255">
        <v>0.55000000000000004</v>
      </c>
      <c r="BO152" s="256">
        <v>0.51</v>
      </c>
    </row>
    <row r="153" spans="1:67" ht="18.75" hidden="1" customHeight="1">
      <c r="A153" s="228" t="s">
        <v>1193</v>
      </c>
      <c r="B153" s="229" t="s">
        <v>1194</v>
      </c>
      <c r="C153" s="229" t="s">
        <v>1195</v>
      </c>
      <c r="D153" s="230" t="s">
        <v>496</v>
      </c>
      <c r="E153" s="281" t="s">
        <v>507</v>
      </c>
      <c r="F153" s="271" t="s">
        <v>477</v>
      </c>
      <c r="G153" s="258"/>
      <c r="H153" s="259">
        <v>59</v>
      </c>
      <c r="I153" s="260" t="s">
        <v>451</v>
      </c>
      <c r="J153" s="260">
        <v>24</v>
      </c>
      <c r="K153" s="261">
        <v>21</v>
      </c>
      <c r="L153" s="262">
        <v>40835</v>
      </c>
      <c r="M153" s="238">
        <v>0.87</v>
      </c>
      <c r="N153" s="229">
        <v>4692</v>
      </c>
      <c r="O153" s="229">
        <v>105</v>
      </c>
      <c r="P153" s="239">
        <v>0.115</v>
      </c>
      <c r="Q153" s="272"/>
      <c r="R153" s="240">
        <v>54900</v>
      </c>
      <c r="S153" s="241" t="s">
        <v>497</v>
      </c>
      <c r="T153" s="344"/>
      <c r="U153" s="241" t="s">
        <v>650</v>
      </c>
      <c r="V153" s="344"/>
      <c r="W153" s="344"/>
      <c r="X153" s="344"/>
      <c r="Y153" s="241" t="s">
        <v>462</v>
      </c>
      <c r="Z153" s="263"/>
      <c r="AA153" s="282" t="s">
        <v>456</v>
      </c>
      <c r="AB153" s="241">
        <v>580</v>
      </c>
      <c r="AC153" s="241">
        <v>660</v>
      </c>
      <c r="AD153" s="241">
        <v>580</v>
      </c>
      <c r="AE153" s="241">
        <v>680</v>
      </c>
      <c r="AF153" s="241">
        <v>25</v>
      </c>
      <c r="AG153" s="241">
        <v>30</v>
      </c>
      <c r="AH153" s="241">
        <v>25</v>
      </c>
      <c r="AI153" s="241">
        <v>31</v>
      </c>
      <c r="AJ153" s="241">
        <v>25</v>
      </c>
      <c r="AK153" s="241">
        <v>30</v>
      </c>
      <c r="AL153" s="242">
        <v>0.503</v>
      </c>
      <c r="AM153" s="277">
        <v>11775</v>
      </c>
      <c r="AN153" s="242">
        <v>0.29099999999999998</v>
      </c>
      <c r="AO153" s="242">
        <v>0.17799999999999999</v>
      </c>
      <c r="AP153" s="241" t="s">
        <v>491</v>
      </c>
      <c r="AQ153" s="241" t="s">
        <v>460</v>
      </c>
      <c r="AR153" s="241" t="s">
        <v>471</v>
      </c>
      <c r="AS153" s="344"/>
      <c r="AT153" s="344"/>
      <c r="AU153" s="344"/>
      <c r="AV153" s="247">
        <v>44530</v>
      </c>
      <c r="AW153" s="241" t="s">
        <v>501</v>
      </c>
      <c r="AX153" s="344"/>
      <c r="AY153" s="241">
        <v>80</v>
      </c>
      <c r="AZ153" s="344"/>
      <c r="BA153" s="241">
        <v>6.5</v>
      </c>
      <c r="BB153" s="344"/>
      <c r="BC153" s="241" t="s">
        <v>1196</v>
      </c>
      <c r="BD153" s="248" t="s">
        <v>1197</v>
      </c>
      <c r="BE153" s="273" t="s">
        <v>462</v>
      </c>
      <c r="BF153" s="274" t="s">
        <v>462</v>
      </c>
      <c r="BG153" s="274" t="s">
        <v>462</v>
      </c>
      <c r="BH153" s="275" t="s">
        <v>462</v>
      </c>
      <c r="BI153" s="269" t="s">
        <v>166</v>
      </c>
      <c r="BJ153" s="344"/>
      <c r="BK153" s="344"/>
      <c r="BL153" s="255">
        <v>0.95</v>
      </c>
      <c r="BM153" s="255">
        <v>0.93</v>
      </c>
      <c r="BN153" s="255">
        <v>0.8</v>
      </c>
      <c r="BO153" s="256">
        <v>0.85</v>
      </c>
    </row>
    <row r="154" spans="1:67" ht="18.75" hidden="1" customHeight="1">
      <c r="A154" s="228" t="s">
        <v>1198</v>
      </c>
      <c r="B154" s="229" t="s">
        <v>1199</v>
      </c>
      <c r="C154" s="229" t="s">
        <v>1200</v>
      </c>
      <c r="D154" s="230" t="s">
        <v>630</v>
      </c>
      <c r="E154" s="231" t="s">
        <v>448</v>
      </c>
      <c r="F154" s="271" t="s">
        <v>477</v>
      </c>
      <c r="G154" s="233" t="s">
        <v>1201</v>
      </c>
      <c r="H154" s="259">
        <v>46</v>
      </c>
      <c r="I154" s="260" t="s">
        <v>451</v>
      </c>
      <c r="J154" s="260" t="s">
        <v>451</v>
      </c>
      <c r="K154" s="261">
        <v>44</v>
      </c>
      <c r="L154" s="262">
        <v>3604</v>
      </c>
      <c r="M154" s="238">
        <v>0.47</v>
      </c>
      <c r="N154" s="229">
        <v>413</v>
      </c>
      <c r="O154" s="229">
        <v>69</v>
      </c>
      <c r="P154" s="239">
        <v>0.115</v>
      </c>
      <c r="Q154" s="229">
        <v>150</v>
      </c>
      <c r="R154" s="240">
        <v>76900</v>
      </c>
      <c r="S154" s="241" t="s">
        <v>497</v>
      </c>
      <c r="T154" s="242">
        <v>0.36299999999999999</v>
      </c>
      <c r="U154" s="243">
        <v>19574</v>
      </c>
      <c r="V154" s="244">
        <v>0.25</v>
      </c>
      <c r="W154" s="243">
        <v>57326</v>
      </c>
      <c r="X154" s="241" t="s">
        <v>798</v>
      </c>
      <c r="Y154" s="243">
        <v>30000</v>
      </c>
      <c r="Z154" s="245" t="s">
        <v>1202</v>
      </c>
      <c r="AA154" s="282" t="s">
        <v>456</v>
      </c>
      <c r="AB154" s="241">
        <v>600</v>
      </c>
      <c r="AC154" s="241">
        <v>690</v>
      </c>
      <c r="AD154" s="241">
        <v>600</v>
      </c>
      <c r="AE154" s="241">
        <v>700</v>
      </c>
      <c r="AF154" s="241">
        <v>26</v>
      </c>
      <c r="AG154" s="241">
        <v>30</v>
      </c>
      <c r="AH154" s="241">
        <v>26</v>
      </c>
      <c r="AI154" s="241">
        <v>34</v>
      </c>
      <c r="AJ154" s="241">
        <v>25</v>
      </c>
      <c r="AK154" s="241">
        <v>30</v>
      </c>
      <c r="AL154" s="242">
        <v>0.39800000000000002</v>
      </c>
      <c r="AM154" s="277">
        <v>1769</v>
      </c>
      <c r="AN154" s="242">
        <v>0.32800000000000001</v>
      </c>
      <c r="AO154" s="242">
        <v>0.16400000000000001</v>
      </c>
      <c r="AP154" s="241" t="s">
        <v>491</v>
      </c>
      <c r="AQ154" s="241" t="s">
        <v>460</v>
      </c>
      <c r="AR154" s="241" t="s">
        <v>471</v>
      </c>
      <c r="AS154" s="344"/>
      <c r="AT154" s="344"/>
      <c r="AU154" s="344"/>
      <c r="AV154" s="344"/>
      <c r="AW154" s="247">
        <v>44201</v>
      </c>
      <c r="AX154" s="344"/>
      <c r="AY154" s="241">
        <v>80</v>
      </c>
      <c r="AZ154" s="241" t="s">
        <v>844</v>
      </c>
      <c r="BA154" s="344"/>
      <c r="BB154" s="344"/>
      <c r="BC154" s="241" t="s">
        <v>907</v>
      </c>
      <c r="BD154" s="248" t="s">
        <v>1203</v>
      </c>
      <c r="BE154" s="266" t="s">
        <v>126</v>
      </c>
      <c r="BF154" s="267" t="s">
        <v>126</v>
      </c>
      <c r="BG154" s="267" t="s">
        <v>126</v>
      </c>
      <c r="BH154" s="268" t="s">
        <v>126</v>
      </c>
      <c r="BI154" s="269" t="s">
        <v>166</v>
      </c>
      <c r="BJ154" s="344"/>
      <c r="BK154" s="344"/>
      <c r="BL154" s="255">
        <v>0.92</v>
      </c>
      <c r="BM154" s="255">
        <v>0.9</v>
      </c>
      <c r="BN154" s="255">
        <v>0.82</v>
      </c>
      <c r="BO154" s="256">
        <v>0.8</v>
      </c>
    </row>
    <row r="155" spans="1:67" ht="18.75" hidden="1" customHeight="1">
      <c r="A155" s="228" t="s">
        <v>1204</v>
      </c>
      <c r="B155" s="229" t="s">
        <v>1205</v>
      </c>
      <c r="C155" s="229" t="s">
        <v>702</v>
      </c>
      <c r="D155" s="230" t="s">
        <v>630</v>
      </c>
      <c r="E155" s="231" t="s">
        <v>448</v>
      </c>
      <c r="F155" s="276" t="s">
        <v>487</v>
      </c>
      <c r="G155" s="258"/>
      <c r="H155" s="259" t="s">
        <v>451</v>
      </c>
      <c r="I155" s="260">
        <v>41</v>
      </c>
      <c r="J155" s="260" t="s">
        <v>451</v>
      </c>
      <c r="K155" s="261" t="s">
        <v>451</v>
      </c>
      <c r="L155" s="262">
        <v>1112</v>
      </c>
      <c r="M155" s="238">
        <v>1</v>
      </c>
      <c r="N155" s="229">
        <v>121</v>
      </c>
      <c r="O155" s="229">
        <v>31</v>
      </c>
      <c r="P155" s="239">
        <v>0.109</v>
      </c>
      <c r="Q155" s="229">
        <v>15</v>
      </c>
      <c r="R155" s="240">
        <v>78500</v>
      </c>
      <c r="S155" s="241" t="s">
        <v>452</v>
      </c>
      <c r="T155" s="242">
        <v>0.124</v>
      </c>
      <c r="U155" s="243">
        <v>58875</v>
      </c>
      <c r="V155" s="244">
        <v>0.75</v>
      </c>
      <c r="W155" s="243">
        <v>19625</v>
      </c>
      <c r="X155" s="241" t="s">
        <v>959</v>
      </c>
      <c r="Y155" s="241" t="s">
        <v>490</v>
      </c>
      <c r="Z155" s="263"/>
      <c r="AA155" s="286" t="s">
        <v>456</v>
      </c>
      <c r="AB155" s="241">
        <v>640</v>
      </c>
      <c r="AC155" s="241">
        <v>740</v>
      </c>
      <c r="AD155" s="241">
        <v>670</v>
      </c>
      <c r="AE155" s="241">
        <v>750</v>
      </c>
      <c r="AF155" s="241">
        <v>29</v>
      </c>
      <c r="AG155" s="241">
        <v>32</v>
      </c>
      <c r="AH155" s="241">
        <v>28</v>
      </c>
      <c r="AI155" s="241" t="s">
        <v>675</v>
      </c>
      <c r="AJ155" s="241">
        <v>28</v>
      </c>
      <c r="AK155" s="241">
        <v>33</v>
      </c>
      <c r="AL155" s="242">
        <v>0.13200000000000001</v>
      </c>
      <c r="AM155" s="241">
        <v>746</v>
      </c>
      <c r="AN155" s="242">
        <v>8.5999999999999993E-2</v>
      </c>
      <c r="AO155" s="242">
        <v>0.48399999999999999</v>
      </c>
      <c r="AP155" s="241" t="s">
        <v>459</v>
      </c>
      <c r="AQ155" s="241" t="s">
        <v>460</v>
      </c>
      <c r="AR155" s="241" t="s">
        <v>472</v>
      </c>
      <c r="AS155" s="247">
        <v>44515</v>
      </c>
      <c r="AT155" s="247">
        <v>44197</v>
      </c>
      <c r="AU155" s="344"/>
      <c r="AV155" s="344"/>
      <c r="AW155" s="247">
        <v>44197</v>
      </c>
      <c r="AX155" s="242">
        <v>0.32300000000000001</v>
      </c>
      <c r="AY155" s="241">
        <v>95</v>
      </c>
      <c r="AZ155" s="241" t="s">
        <v>1206</v>
      </c>
      <c r="BA155" s="241">
        <v>7</v>
      </c>
      <c r="BB155" s="241" t="s">
        <v>166</v>
      </c>
      <c r="BC155" s="344"/>
      <c r="BD155" s="265"/>
      <c r="BE155" s="266" t="s">
        <v>126</v>
      </c>
      <c r="BF155" s="267" t="s">
        <v>126</v>
      </c>
      <c r="BG155" s="278" t="s">
        <v>166</v>
      </c>
      <c r="BH155" s="280" t="s">
        <v>166</v>
      </c>
      <c r="BI155" s="252"/>
      <c r="BJ155" s="344"/>
      <c r="BK155" s="344"/>
      <c r="BL155" s="255">
        <v>0.85</v>
      </c>
      <c r="BM155" s="255">
        <v>0.95</v>
      </c>
      <c r="BN155" s="255">
        <v>0.91</v>
      </c>
      <c r="BO155" s="256">
        <v>0.83</v>
      </c>
    </row>
    <row r="156" spans="1:67" ht="18.75" hidden="1" customHeight="1">
      <c r="A156" s="228" t="s">
        <v>1207</v>
      </c>
      <c r="B156" s="229" t="s">
        <v>634</v>
      </c>
      <c r="C156" s="229" t="s">
        <v>702</v>
      </c>
      <c r="D156" s="230" t="s">
        <v>630</v>
      </c>
      <c r="E156" s="231" t="s">
        <v>448</v>
      </c>
      <c r="F156" s="276" t="s">
        <v>487</v>
      </c>
      <c r="G156" s="258"/>
      <c r="H156" s="259" t="s">
        <v>451</v>
      </c>
      <c r="I156" s="260">
        <v>5</v>
      </c>
      <c r="J156" s="260" t="s">
        <v>451</v>
      </c>
      <c r="K156" s="261" t="s">
        <v>451</v>
      </c>
      <c r="L156" s="262">
        <v>1703</v>
      </c>
      <c r="M156" s="238">
        <v>1</v>
      </c>
      <c r="N156" s="229">
        <v>196</v>
      </c>
      <c r="O156" s="229">
        <v>50</v>
      </c>
      <c r="P156" s="239">
        <v>0.115</v>
      </c>
      <c r="Q156" s="229">
        <v>83</v>
      </c>
      <c r="R156" s="240">
        <v>77200</v>
      </c>
      <c r="S156" s="241" t="s">
        <v>488</v>
      </c>
      <c r="T156" s="242">
        <v>0.42299999999999999</v>
      </c>
      <c r="U156" s="243">
        <v>58692</v>
      </c>
      <c r="V156" s="244">
        <v>0.76</v>
      </c>
      <c r="W156" s="243">
        <v>18508</v>
      </c>
      <c r="X156" s="241" t="s">
        <v>1208</v>
      </c>
      <c r="Y156" s="241" t="s">
        <v>490</v>
      </c>
      <c r="Z156" s="263"/>
      <c r="AA156" s="264"/>
      <c r="AB156" s="241">
        <v>690</v>
      </c>
      <c r="AC156" s="241">
        <v>760</v>
      </c>
      <c r="AD156" s="241">
        <v>680</v>
      </c>
      <c r="AE156" s="241">
        <v>770</v>
      </c>
      <c r="AF156" s="241">
        <v>30</v>
      </c>
      <c r="AG156" s="241">
        <v>34</v>
      </c>
      <c r="AH156" s="241">
        <v>32</v>
      </c>
      <c r="AI156" s="241">
        <v>35</v>
      </c>
      <c r="AJ156" s="241">
        <v>28</v>
      </c>
      <c r="AK156" s="241">
        <v>34</v>
      </c>
      <c r="AL156" s="242">
        <v>7.0000000000000007E-2</v>
      </c>
      <c r="AM156" s="277">
        <v>1333</v>
      </c>
      <c r="AN156" s="242">
        <v>6.5000000000000002E-2</v>
      </c>
      <c r="AO156" s="242">
        <v>0.56299999999999994</v>
      </c>
      <c r="AP156" s="241" t="s">
        <v>491</v>
      </c>
      <c r="AQ156" s="241" t="s">
        <v>460</v>
      </c>
      <c r="AR156" s="241" t="s">
        <v>471</v>
      </c>
      <c r="AS156" s="247">
        <v>44501</v>
      </c>
      <c r="AT156" s="247">
        <v>44197</v>
      </c>
      <c r="AU156" s="344"/>
      <c r="AV156" s="344"/>
      <c r="AW156" s="247">
        <v>44197</v>
      </c>
      <c r="AX156" s="242">
        <v>0.193</v>
      </c>
      <c r="AY156" s="241">
        <v>100</v>
      </c>
      <c r="AZ156" s="344"/>
      <c r="BA156" s="241">
        <v>7</v>
      </c>
      <c r="BB156" s="344"/>
      <c r="BC156" s="344"/>
      <c r="BD156" s="265"/>
      <c r="BE156" s="266" t="s">
        <v>126</v>
      </c>
      <c r="BF156" s="278" t="s">
        <v>166</v>
      </c>
      <c r="BG156" s="267" t="s">
        <v>126</v>
      </c>
      <c r="BH156" s="268" t="s">
        <v>126</v>
      </c>
      <c r="BI156" s="252"/>
      <c r="BJ156" s="253" t="s">
        <v>166</v>
      </c>
      <c r="BK156" s="254" t="s">
        <v>462</v>
      </c>
      <c r="BL156" s="255">
        <v>1</v>
      </c>
      <c r="BM156" s="255">
        <v>0.98</v>
      </c>
      <c r="BN156" s="255">
        <v>0.81</v>
      </c>
      <c r="BO156" s="256">
        <v>0.97</v>
      </c>
    </row>
    <row r="157" spans="1:67" ht="18.75" hidden="1" customHeight="1">
      <c r="A157" s="228" t="s">
        <v>1209</v>
      </c>
      <c r="B157" s="229" t="s">
        <v>1210</v>
      </c>
      <c r="C157" s="229" t="s">
        <v>1210</v>
      </c>
      <c r="D157" s="230" t="s">
        <v>1138</v>
      </c>
      <c r="E157" s="231" t="s">
        <v>448</v>
      </c>
      <c r="F157" s="271" t="s">
        <v>477</v>
      </c>
      <c r="G157" s="258"/>
      <c r="H157" s="259">
        <v>1</v>
      </c>
      <c r="I157" s="260" t="s">
        <v>451</v>
      </c>
      <c r="J157" s="260">
        <v>12</v>
      </c>
      <c r="K157" s="261" t="s">
        <v>451</v>
      </c>
      <c r="L157" s="262">
        <v>5394</v>
      </c>
      <c r="M157" s="238">
        <v>0.65</v>
      </c>
      <c r="N157" s="229">
        <v>629</v>
      </c>
      <c r="O157" s="229">
        <v>92</v>
      </c>
      <c r="P157" s="239">
        <v>0.11700000000000001</v>
      </c>
      <c r="Q157" s="229">
        <v>433</v>
      </c>
      <c r="R157" s="240">
        <v>72800</v>
      </c>
      <c r="S157" s="241" t="s">
        <v>488</v>
      </c>
      <c r="T157" s="242">
        <v>0.68799999999999994</v>
      </c>
      <c r="U157" s="243">
        <v>48915</v>
      </c>
      <c r="V157" s="244">
        <v>0.67</v>
      </c>
      <c r="W157" s="243">
        <v>23885</v>
      </c>
      <c r="X157" s="241" t="s">
        <v>1211</v>
      </c>
      <c r="Y157" s="241" t="s">
        <v>490</v>
      </c>
      <c r="Z157" s="263"/>
      <c r="AA157" s="264"/>
      <c r="AB157" s="241">
        <v>710</v>
      </c>
      <c r="AC157" s="241">
        <v>780</v>
      </c>
      <c r="AD157" s="241">
        <v>720</v>
      </c>
      <c r="AE157" s="241">
        <v>790</v>
      </c>
      <c r="AF157" s="241">
        <v>31</v>
      </c>
      <c r="AG157" s="241">
        <v>35</v>
      </c>
      <c r="AH157" s="241">
        <v>33</v>
      </c>
      <c r="AI157" s="241">
        <v>35</v>
      </c>
      <c r="AJ157" s="241">
        <v>30</v>
      </c>
      <c r="AK157" s="241">
        <v>35</v>
      </c>
      <c r="AL157" s="242">
        <v>5.5E-2</v>
      </c>
      <c r="AM157" s="344"/>
      <c r="AN157" s="344"/>
      <c r="AO157" s="344"/>
      <c r="AP157" s="241" t="s">
        <v>491</v>
      </c>
      <c r="AQ157" s="241" t="s">
        <v>492</v>
      </c>
      <c r="AR157" s="241" t="s">
        <v>492</v>
      </c>
      <c r="AS157" s="344"/>
      <c r="AT157" s="344"/>
      <c r="AU157" s="247">
        <v>44501</v>
      </c>
      <c r="AV157" s="344"/>
      <c r="AW157" s="247">
        <v>44197</v>
      </c>
      <c r="AX157" s="344"/>
      <c r="AY157" s="241" t="s">
        <v>462</v>
      </c>
      <c r="AZ157" s="344"/>
      <c r="BA157" s="344"/>
      <c r="BB157" s="344"/>
      <c r="BC157" s="241" t="s">
        <v>462</v>
      </c>
      <c r="BD157" s="265"/>
      <c r="BE157" s="266" t="s">
        <v>126</v>
      </c>
      <c r="BF157" s="267" t="s">
        <v>126</v>
      </c>
      <c r="BG157" s="267" t="s">
        <v>126</v>
      </c>
      <c r="BH157" s="268" t="s">
        <v>126</v>
      </c>
      <c r="BI157" s="252"/>
      <c r="BJ157" s="344"/>
      <c r="BK157" s="344"/>
      <c r="BL157" s="255">
        <v>0.96</v>
      </c>
      <c r="BM157" s="255">
        <v>0.98</v>
      </c>
      <c r="BN157" s="255">
        <v>0.96</v>
      </c>
      <c r="BO157" s="256">
        <v>0.97</v>
      </c>
    </row>
    <row r="158" spans="1:67" ht="18.75" hidden="1" customHeight="1">
      <c r="A158" s="228" t="s">
        <v>1212</v>
      </c>
      <c r="B158" s="229" t="s">
        <v>616</v>
      </c>
      <c r="C158" s="229" t="s">
        <v>616</v>
      </c>
      <c r="D158" s="230" t="s">
        <v>617</v>
      </c>
      <c r="E158" s="231" t="s">
        <v>448</v>
      </c>
      <c r="F158" s="257" t="s">
        <v>467</v>
      </c>
      <c r="G158" s="233" t="s">
        <v>726</v>
      </c>
      <c r="H158" s="259" t="s">
        <v>451</v>
      </c>
      <c r="I158" s="260" t="s">
        <v>451</v>
      </c>
      <c r="J158" s="260" t="s">
        <v>451</v>
      </c>
      <c r="K158" s="261">
        <v>199</v>
      </c>
      <c r="L158" s="262">
        <v>4306</v>
      </c>
      <c r="M158" s="238">
        <v>0.88</v>
      </c>
      <c r="N158" s="229">
        <v>83</v>
      </c>
      <c r="O158" s="229">
        <v>8</v>
      </c>
      <c r="P158" s="239">
        <v>1.9E-2</v>
      </c>
      <c r="Q158" s="229">
        <v>78</v>
      </c>
      <c r="R158" s="240">
        <v>73000</v>
      </c>
      <c r="S158" s="241" t="s">
        <v>452</v>
      </c>
      <c r="T158" s="242">
        <v>0.94</v>
      </c>
      <c r="U158" s="243">
        <v>55215</v>
      </c>
      <c r="V158" s="244">
        <v>0.76</v>
      </c>
      <c r="W158" s="243">
        <v>17785</v>
      </c>
      <c r="X158" s="241" t="s">
        <v>1213</v>
      </c>
      <c r="Y158" s="241" t="s">
        <v>490</v>
      </c>
      <c r="Z158" s="263"/>
      <c r="AA158" s="286" t="s">
        <v>456</v>
      </c>
      <c r="AB158" s="241">
        <v>580</v>
      </c>
      <c r="AC158" s="241">
        <v>660</v>
      </c>
      <c r="AD158" s="241">
        <v>580</v>
      </c>
      <c r="AE158" s="241">
        <v>670</v>
      </c>
      <c r="AF158" s="241">
        <v>26</v>
      </c>
      <c r="AG158" s="241">
        <v>30</v>
      </c>
      <c r="AH158" s="241">
        <v>25</v>
      </c>
      <c r="AI158" s="241">
        <v>32</v>
      </c>
      <c r="AJ158" s="241">
        <v>24</v>
      </c>
      <c r="AK158" s="241">
        <v>29</v>
      </c>
      <c r="AL158" s="242">
        <v>0.51500000000000001</v>
      </c>
      <c r="AM158" s="241">
        <v>388</v>
      </c>
      <c r="AN158" s="242">
        <v>0.23200000000000001</v>
      </c>
      <c r="AO158" s="242">
        <v>0.2</v>
      </c>
      <c r="AP158" s="241" t="s">
        <v>471</v>
      </c>
      <c r="AQ158" s="241" t="s">
        <v>460</v>
      </c>
      <c r="AR158" s="241" t="s">
        <v>472</v>
      </c>
      <c r="AS158" s="247">
        <v>44515</v>
      </c>
      <c r="AT158" s="247">
        <v>44211</v>
      </c>
      <c r="AU158" s="247">
        <v>44501</v>
      </c>
      <c r="AV158" s="344"/>
      <c r="AW158" s="247">
        <v>44211</v>
      </c>
      <c r="AX158" s="242">
        <v>0.76</v>
      </c>
      <c r="AY158" s="344"/>
      <c r="AZ158" s="241" t="s">
        <v>1206</v>
      </c>
      <c r="BA158" s="344"/>
      <c r="BB158" s="344"/>
      <c r="BC158" s="344"/>
      <c r="BD158" s="265"/>
      <c r="BE158" s="266" t="s">
        <v>126</v>
      </c>
      <c r="BF158" s="267" t="s">
        <v>126</v>
      </c>
      <c r="BG158" s="267" t="s">
        <v>126</v>
      </c>
      <c r="BH158" s="268" t="s">
        <v>126</v>
      </c>
      <c r="BI158" s="269" t="s">
        <v>166</v>
      </c>
      <c r="BJ158" s="344"/>
      <c r="BK158" s="344"/>
      <c r="BL158" s="255">
        <v>0.88</v>
      </c>
      <c r="BM158" s="255">
        <v>0.92</v>
      </c>
      <c r="BN158" s="255">
        <v>0.65</v>
      </c>
      <c r="BO158" s="256">
        <v>0.84</v>
      </c>
    </row>
    <row r="159" spans="1:67" ht="18.75" hidden="1" customHeight="1">
      <c r="A159" s="228" t="s">
        <v>1214</v>
      </c>
      <c r="B159" s="229" t="s">
        <v>1215</v>
      </c>
      <c r="C159" s="229" t="s">
        <v>1216</v>
      </c>
      <c r="D159" s="230" t="s">
        <v>812</v>
      </c>
      <c r="E159" s="281" t="s">
        <v>507</v>
      </c>
      <c r="F159" s="271" t="s">
        <v>477</v>
      </c>
      <c r="G159" s="258"/>
      <c r="H159" s="259">
        <v>56</v>
      </c>
      <c r="I159" s="260" t="s">
        <v>451</v>
      </c>
      <c r="J159" s="260">
        <v>9</v>
      </c>
      <c r="K159" s="261">
        <v>21</v>
      </c>
      <c r="L159" s="262">
        <v>31006</v>
      </c>
      <c r="M159" s="238">
        <v>0.75</v>
      </c>
      <c r="N159" s="229">
        <v>4964</v>
      </c>
      <c r="O159" s="229">
        <v>104</v>
      </c>
      <c r="P159" s="239">
        <v>0.16</v>
      </c>
      <c r="Q159" s="229">
        <v>683</v>
      </c>
      <c r="R159" s="240">
        <v>48800</v>
      </c>
      <c r="S159" s="241" t="s">
        <v>497</v>
      </c>
      <c r="T159" s="242">
        <v>0.13800000000000001</v>
      </c>
      <c r="U159" s="243">
        <v>1595</v>
      </c>
      <c r="V159" s="244">
        <v>0.03</v>
      </c>
      <c r="W159" s="243">
        <v>47205</v>
      </c>
      <c r="X159" s="241" t="s">
        <v>1119</v>
      </c>
      <c r="Y159" s="243">
        <v>10000</v>
      </c>
      <c r="Z159" s="263"/>
      <c r="AA159" s="282" t="s">
        <v>456</v>
      </c>
      <c r="AB159" s="241">
        <v>570</v>
      </c>
      <c r="AC159" s="241">
        <v>670</v>
      </c>
      <c r="AD159" s="241">
        <v>580</v>
      </c>
      <c r="AE159" s="241">
        <v>710</v>
      </c>
      <c r="AF159" s="241">
        <v>25</v>
      </c>
      <c r="AG159" s="241">
        <v>31</v>
      </c>
      <c r="AH159" s="241">
        <v>24</v>
      </c>
      <c r="AI159" s="241">
        <v>32</v>
      </c>
      <c r="AJ159" s="241">
        <v>26</v>
      </c>
      <c r="AK159" s="241">
        <v>32</v>
      </c>
      <c r="AL159" s="242">
        <v>0.57399999999999995</v>
      </c>
      <c r="AM159" s="277">
        <v>13945</v>
      </c>
      <c r="AN159" s="242">
        <v>0.376</v>
      </c>
      <c r="AO159" s="242">
        <v>0.20200000000000001</v>
      </c>
      <c r="AP159" s="241" t="s">
        <v>491</v>
      </c>
      <c r="AQ159" s="241" t="s">
        <v>460</v>
      </c>
      <c r="AR159" s="241" t="s">
        <v>472</v>
      </c>
      <c r="AS159" s="344"/>
      <c r="AT159" s="344"/>
      <c r="AU159" s="247">
        <v>44501</v>
      </c>
      <c r="AV159" s="247">
        <v>44228</v>
      </c>
      <c r="AW159" s="241" t="s">
        <v>501</v>
      </c>
      <c r="AX159" s="344"/>
      <c r="AY159" s="241">
        <v>80</v>
      </c>
      <c r="AZ159" s="241" t="s">
        <v>1217</v>
      </c>
      <c r="BA159" s="241">
        <v>6.5</v>
      </c>
      <c r="BB159" s="344"/>
      <c r="BC159" s="241" t="s">
        <v>1218</v>
      </c>
      <c r="BD159" s="248" t="s">
        <v>1219</v>
      </c>
      <c r="BE159" s="279" t="s">
        <v>166</v>
      </c>
      <c r="BF159" s="278" t="s">
        <v>166</v>
      </c>
      <c r="BG159" s="278" t="s">
        <v>166</v>
      </c>
      <c r="BH159" s="280" t="s">
        <v>166</v>
      </c>
      <c r="BI159" s="269" t="s">
        <v>166</v>
      </c>
      <c r="BJ159" s="344"/>
      <c r="BK159" s="344"/>
      <c r="BL159" s="255">
        <v>0.92</v>
      </c>
      <c r="BM159" s="255">
        <v>0.92</v>
      </c>
      <c r="BN159" s="255">
        <v>0.8</v>
      </c>
      <c r="BO159" s="256">
        <v>0.79</v>
      </c>
    </row>
    <row r="160" spans="1:67" ht="18.75" hidden="1" customHeight="1">
      <c r="A160" s="228" t="s">
        <v>1220</v>
      </c>
      <c r="B160" s="229" t="s">
        <v>1221</v>
      </c>
      <c r="C160" s="229" t="s">
        <v>1222</v>
      </c>
      <c r="D160" s="230" t="s">
        <v>764</v>
      </c>
      <c r="E160" s="231" t="s">
        <v>448</v>
      </c>
      <c r="F160" s="257" t="s">
        <v>467</v>
      </c>
      <c r="G160" s="258"/>
      <c r="H160" s="259" t="s">
        <v>451</v>
      </c>
      <c r="I160" s="260" t="s">
        <v>451</v>
      </c>
      <c r="J160" s="260" t="s">
        <v>451</v>
      </c>
      <c r="K160" s="261">
        <v>147</v>
      </c>
      <c r="L160" s="262">
        <v>7305</v>
      </c>
      <c r="M160" s="238">
        <v>0.72</v>
      </c>
      <c r="N160" s="229">
        <v>140</v>
      </c>
      <c r="O160" s="229">
        <v>13</v>
      </c>
      <c r="P160" s="239">
        <v>1.9E-2</v>
      </c>
      <c r="Q160" s="229">
        <v>126</v>
      </c>
      <c r="R160" s="240">
        <v>71000</v>
      </c>
      <c r="S160" s="241" t="s">
        <v>452</v>
      </c>
      <c r="T160" s="242">
        <v>0.9</v>
      </c>
      <c r="U160" s="243">
        <v>35462</v>
      </c>
      <c r="V160" s="244">
        <v>0.5</v>
      </c>
      <c r="W160" s="243">
        <v>35538</v>
      </c>
      <c r="X160" s="241" t="s">
        <v>565</v>
      </c>
      <c r="Y160" s="241" t="s">
        <v>490</v>
      </c>
      <c r="Z160" s="263"/>
      <c r="AA160" s="286" t="s">
        <v>456</v>
      </c>
      <c r="AB160" s="241">
        <v>550</v>
      </c>
      <c r="AC160" s="241">
        <v>630</v>
      </c>
      <c r="AD160" s="241">
        <v>530</v>
      </c>
      <c r="AE160" s="241">
        <v>630</v>
      </c>
      <c r="AF160" s="241">
        <v>23</v>
      </c>
      <c r="AG160" s="241">
        <v>27</v>
      </c>
      <c r="AH160" s="241">
        <v>22</v>
      </c>
      <c r="AI160" s="241">
        <v>28</v>
      </c>
      <c r="AJ160" s="241">
        <v>22</v>
      </c>
      <c r="AK160" s="241">
        <v>27</v>
      </c>
      <c r="AL160" s="242">
        <v>0.73899999999999999</v>
      </c>
      <c r="AM160" s="241">
        <v>463</v>
      </c>
      <c r="AN160" s="242">
        <v>0.79</v>
      </c>
      <c r="AO160" s="242">
        <v>7.0999999999999994E-2</v>
      </c>
      <c r="AP160" s="241" t="s">
        <v>749</v>
      </c>
      <c r="AQ160" s="241" t="s">
        <v>460</v>
      </c>
      <c r="AR160" s="241" t="s">
        <v>472</v>
      </c>
      <c r="AS160" s="247">
        <v>44501</v>
      </c>
      <c r="AT160" s="344"/>
      <c r="AU160" s="344"/>
      <c r="AV160" s="247">
        <v>44515</v>
      </c>
      <c r="AW160" s="247">
        <v>44228</v>
      </c>
      <c r="AX160" s="242">
        <v>0.34</v>
      </c>
      <c r="AY160" s="241">
        <v>85</v>
      </c>
      <c r="AZ160" s="344"/>
      <c r="BA160" s="241">
        <v>6.5</v>
      </c>
      <c r="BB160" s="344"/>
      <c r="BC160" s="344"/>
      <c r="BD160" s="265"/>
      <c r="BE160" s="266" t="s">
        <v>126</v>
      </c>
      <c r="BF160" s="267" t="s">
        <v>126</v>
      </c>
      <c r="BG160" s="267" t="s">
        <v>126</v>
      </c>
      <c r="BH160" s="268" t="s">
        <v>126</v>
      </c>
      <c r="BI160" s="269" t="s">
        <v>166</v>
      </c>
      <c r="BJ160" s="253" t="s">
        <v>166</v>
      </c>
      <c r="BK160" s="243">
        <v>1800</v>
      </c>
      <c r="BL160" s="255">
        <v>0.88</v>
      </c>
      <c r="BM160" s="255">
        <v>0.86</v>
      </c>
      <c r="BN160" s="255">
        <v>0.5</v>
      </c>
      <c r="BO160" s="256">
        <v>0.75</v>
      </c>
    </row>
    <row r="161" spans="1:67" ht="18.75" hidden="1" customHeight="1">
      <c r="A161" s="228" t="s">
        <v>1223</v>
      </c>
      <c r="B161" s="229" t="s">
        <v>1224</v>
      </c>
      <c r="C161" s="229" t="s">
        <v>1049</v>
      </c>
      <c r="D161" s="230" t="s">
        <v>1050</v>
      </c>
      <c r="E161" s="231" t="s">
        <v>448</v>
      </c>
      <c r="F161" s="276" t="s">
        <v>487</v>
      </c>
      <c r="G161" s="258"/>
      <c r="H161" s="259" t="s">
        <v>451</v>
      </c>
      <c r="I161" s="260">
        <v>90</v>
      </c>
      <c r="J161" s="260" t="s">
        <v>451</v>
      </c>
      <c r="K161" s="261" t="s">
        <v>451</v>
      </c>
      <c r="L161" s="262">
        <v>1447</v>
      </c>
      <c r="M161" s="238">
        <v>0.98</v>
      </c>
      <c r="N161" s="229">
        <v>160</v>
      </c>
      <c r="O161" s="272"/>
      <c r="P161" s="239">
        <v>0.111</v>
      </c>
      <c r="Q161" s="229">
        <v>47</v>
      </c>
      <c r="R161" s="240">
        <v>77900</v>
      </c>
      <c r="S161" s="241" t="s">
        <v>488</v>
      </c>
      <c r="T161" s="242">
        <v>0.29399999999999998</v>
      </c>
      <c r="U161" s="243">
        <v>42015</v>
      </c>
      <c r="V161" s="244">
        <v>0.54</v>
      </c>
      <c r="W161" s="243">
        <v>35885</v>
      </c>
      <c r="X161" s="241" t="s">
        <v>469</v>
      </c>
      <c r="Y161" s="241" t="s">
        <v>490</v>
      </c>
      <c r="Z161" s="263"/>
      <c r="AA161" s="264"/>
      <c r="AB161" s="241">
        <v>670</v>
      </c>
      <c r="AC161" s="241">
        <v>740</v>
      </c>
      <c r="AD161" s="241">
        <v>640</v>
      </c>
      <c r="AE161" s="241">
        <v>760</v>
      </c>
      <c r="AF161" s="344"/>
      <c r="AG161" s="344"/>
      <c r="AH161" s="241">
        <v>30</v>
      </c>
      <c r="AI161" s="241" t="s">
        <v>675</v>
      </c>
      <c r="AJ161" s="241">
        <v>27</v>
      </c>
      <c r="AK161" s="241" t="s">
        <v>550</v>
      </c>
      <c r="AL161" s="242">
        <v>0.35599999999999998</v>
      </c>
      <c r="AM161" s="344"/>
      <c r="AN161" s="344"/>
      <c r="AO161" s="344"/>
      <c r="AP161" s="241" t="s">
        <v>491</v>
      </c>
      <c r="AQ161" s="241" t="s">
        <v>460</v>
      </c>
      <c r="AR161" s="241" t="s">
        <v>471</v>
      </c>
      <c r="AS161" s="247">
        <v>44515</v>
      </c>
      <c r="AT161" s="247">
        <v>44532</v>
      </c>
      <c r="AU161" s="344"/>
      <c r="AV161" s="344"/>
      <c r="AW161" s="247">
        <v>44197</v>
      </c>
      <c r="AX161" s="344"/>
      <c r="AY161" s="241" t="s">
        <v>462</v>
      </c>
      <c r="AZ161" s="241" t="s">
        <v>1225</v>
      </c>
      <c r="BA161" s="344"/>
      <c r="BB161" s="344"/>
      <c r="BC161" s="344"/>
      <c r="BD161" s="265"/>
      <c r="BE161" s="273" t="s">
        <v>462</v>
      </c>
      <c r="BF161" s="274" t="s">
        <v>462</v>
      </c>
      <c r="BG161" s="274" t="s">
        <v>462</v>
      </c>
      <c r="BH161" s="275" t="s">
        <v>462</v>
      </c>
      <c r="BI161" s="252"/>
      <c r="BJ161" s="344"/>
      <c r="BK161" s="344"/>
      <c r="BL161" s="270"/>
      <c r="BM161" s="255">
        <v>0.88</v>
      </c>
      <c r="BN161" s="270"/>
      <c r="BO161" s="256">
        <v>0.8</v>
      </c>
    </row>
    <row r="162" spans="1:67" ht="18.75" hidden="1" customHeight="1">
      <c r="A162" s="228" t="s">
        <v>1226</v>
      </c>
      <c r="B162" s="229" t="s">
        <v>1227</v>
      </c>
      <c r="C162" s="229" t="s">
        <v>1228</v>
      </c>
      <c r="D162" s="230" t="s">
        <v>537</v>
      </c>
      <c r="E162" s="231" t="s">
        <v>448</v>
      </c>
      <c r="F162" s="271" t="s">
        <v>477</v>
      </c>
      <c r="G162" s="258"/>
      <c r="H162" s="259">
        <v>49</v>
      </c>
      <c r="I162" s="260" t="s">
        <v>451</v>
      </c>
      <c r="J162" s="260">
        <v>30</v>
      </c>
      <c r="K162" s="261">
        <v>79</v>
      </c>
      <c r="L162" s="262">
        <v>6366</v>
      </c>
      <c r="M162" s="238">
        <v>0.83</v>
      </c>
      <c r="N162" s="229">
        <v>865</v>
      </c>
      <c r="O162" s="229">
        <v>30</v>
      </c>
      <c r="P162" s="239">
        <v>0.13600000000000001</v>
      </c>
      <c r="Q162" s="272"/>
      <c r="R162" s="240">
        <v>77300</v>
      </c>
      <c r="S162" s="241" t="s">
        <v>515</v>
      </c>
      <c r="T162" s="344"/>
      <c r="U162" s="344"/>
      <c r="V162" s="344"/>
      <c r="W162" s="243">
        <v>77300</v>
      </c>
      <c r="X162" s="344"/>
      <c r="Y162" s="241" t="s">
        <v>490</v>
      </c>
      <c r="Z162" s="263"/>
      <c r="AA162" s="264"/>
      <c r="AB162" s="241">
        <v>640</v>
      </c>
      <c r="AC162" s="241">
        <v>730</v>
      </c>
      <c r="AD162" s="241">
        <v>680</v>
      </c>
      <c r="AE162" s="241">
        <v>770</v>
      </c>
      <c r="AF162" s="241">
        <v>28</v>
      </c>
      <c r="AG162" s="241">
        <v>32</v>
      </c>
      <c r="AH162" s="241">
        <v>28</v>
      </c>
      <c r="AI162" s="241" t="s">
        <v>550</v>
      </c>
      <c r="AJ162" s="241">
        <v>29</v>
      </c>
      <c r="AK162" s="241">
        <v>35</v>
      </c>
      <c r="AL162" s="242">
        <v>0.432</v>
      </c>
      <c r="AM162" s="277">
        <v>2463</v>
      </c>
      <c r="AN162" s="242">
        <v>0.20799999999999999</v>
      </c>
      <c r="AO162" s="242">
        <v>0.56599999999999995</v>
      </c>
      <c r="AP162" s="241" t="s">
        <v>491</v>
      </c>
      <c r="AQ162" s="241" t="s">
        <v>460</v>
      </c>
      <c r="AR162" s="241" t="s">
        <v>510</v>
      </c>
      <c r="AS162" s="247">
        <v>44501</v>
      </c>
      <c r="AT162" s="247">
        <v>44531</v>
      </c>
      <c r="AU162" s="344"/>
      <c r="AV162" s="344"/>
      <c r="AW162" s="247">
        <v>44228</v>
      </c>
      <c r="AX162" s="242">
        <v>0.57099999999999995</v>
      </c>
      <c r="AY162" s="241">
        <v>88</v>
      </c>
      <c r="AZ162" s="241" t="s">
        <v>1229</v>
      </c>
      <c r="BA162" s="241">
        <v>7</v>
      </c>
      <c r="BB162" s="344"/>
      <c r="BC162" s="344"/>
      <c r="BD162" s="265"/>
      <c r="BE162" s="279" t="s">
        <v>166</v>
      </c>
      <c r="BF162" s="278" t="s">
        <v>166</v>
      </c>
      <c r="BG162" s="278" t="s">
        <v>166</v>
      </c>
      <c r="BH162" s="280" t="s">
        <v>166</v>
      </c>
      <c r="BI162" s="252"/>
      <c r="BJ162" s="344"/>
      <c r="BK162" s="344"/>
      <c r="BL162" s="255">
        <v>0.96</v>
      </c>
      <c r="BM162" s="255">
        <v>0.93</v>
      </c>
      <c r="BN162" s="255">
        <v>0.85</v>
      </c>
      <c r="BO162" s="256">
        <v>0.83</v>
      </c>
    </row>
    <row r="163" spans="1:67" ht="18.75" hidden="1" customHeight="1">
      <c r="A163" s="228" t="s">
        <v>1230</v>
      </c>
      <c r="B163" s="229" t="s">
        <v>1231</v>
      </c>
      <c r="C163" s="229" t="s">
        <v>1232</v>
      </c>
      <c r="D163" s="230" t="s">
        <v>1233</v>
      </c>
      <c r="E163" s="231" t="s">
        <v>448</v>
      </c>
      <c r="F163" s="276" t="s">
        <v>487</v>
      </c>
      <c r="G163" s="233" t="s">
        <v>450</v>
      </c>
      <c r="H163" s="259" t="s">
        <v>451</v>
      </c>
      <c r="I163" s="260">
        <v>51</v>
      </c>
      <c r="J163" s="260" t="s">
        <v>451</v>
      </c>
      <c r="K163" s="261" t="s">
        <v>451</v>
      </c>
      <c r="L163" s="262">
        <v>1988</v>
      </c>
      <c r="M163" s="238">
        <v>0.99</v>
      </c>
      <c r="N163" s="229">
        <v>83</v>
      </c>
      <c r="O163" s="229">
        <v>43</v>
      </c>
      <c r="P163" s="239">
        <v>4.2000000000000003E-2</v>
      </c>
      <c r="Q163" s="229">
        <v>68</v>
      </c>
      <c r="R163" s="240">
        <v>67800</v>
      </c>
      <c r="S163" s="241" t="s">
        <v>452</v>
      </c>
      <c r="T163" s="242">
        <v>0.81899999999999995</v>
      </c>
      <c r="U163" s="243">
        <v>35836</v>
      </c>
      <c r="V163" s="244">
        <v>0.53</v>
      </c>
      <c r="W163" s="243">
        <v>31964</v>
      </c>
      <c r="X163" s="241" t="s">
        <v>823</v>
      </c>
      <c r="Y163" s="241" t="s">
        <v>499</v>
      </c>
      <c r="Z163" s="245" t="s">
        <v>1234</v>
      </c>
      <c r="AA163" s="286" t="s">
        <v>456</v>
      </c>
      <c r="AB163" s="241">
        <v>620</v>
      </c>
      <c r="AC163" s="241">
        <v>720</v>
      </c>
      <c r="AD163" s="241">
        <v>600</v>
      </c>
      <c r="AE163" s="241">
        <v>690</v>
      </c>
      <c r="AF163" s="241">
        <v>27</v>
      </c>
      <c r="AG163" s="241">
        <v>32</v>
      </c>
      <c r="AH163" s="241">
        <v>27</v>
      </c>
      <c r="AI163" s="241">
        <v>34</v>
      </c>
      <c r="AJ163" s="241">
        <v>25</v>
      </c>
      <c r="AK163" s="241">
        <v>30</v>
      </c>
      <c r="AL163" s="242">
        <v>0.51</v>
      </c>
      <c r="AM163" s="344"/>
      <c r="AN163" s="344"/>
      <c r="AO163" s="344"/>
      <c r="AP163" s="241" t="s">
        <v>491</v>
      </c>
      <c r="AQ163" s="241" t="s">
        <v>460</v>
      </c>
      <c r="AR163" s="241" t="s">
        <v>472</v>
      </c>
      <c r="AS163" s="247">
        <v>44501</v>
      </c>
      <c r="AT163" s="247">
        <v>44197</v>
      </c>
      <c r="AU163" s="247">
        <v>44515</v>
      </c>
      <c r="AV163" s="247">
        <v>44211</v>
      </c>
      <c r="AW163" s="247">
        <v>44211</v>
      </c>
      <c r="AX163" s="242">
        <v>0.626</v>
      </c>
      <c r="AY163" s="241">
        <v>95</v>
      </c>
      <c r="AZ163" s="344"/>
      <c r="BA163" s="241">
        <v>7</v>
      </c>
      <c r="BB163" s="344"/>
      <c r="BC163" s="344"/>
      <c r="BD163" s="265"/>
      <c r="BE163" s="266" t="s">
        <v>126</v>
      </c>
      <c r="BF163" s="278" t="s">
        <v>166</v>
      </c>
      <c r="BG163" s="267" t="s">
        <v>126</v>
      </c>
      <c r="BH163" s="280" t="s">
        <v>166</v>
      </c>
      <c r="BI163" s="252"/>
      <c r="BJ163" s="253" t="s">
        <v>166</v>
      </c>
      <c r="BK163" s="243">
        <v>2423</v>
      </c>
      <c r="BL163" s="270"/>
      <c r="BM163" s="255">
        <v>0.91</v>
      </c>
      <c r="BN163" s="270"/>
      <c r="BO163" s="256">
        <v>0.83</v>
      </c>
    </row>
    <row r="164" spans="1:67" ht="18.75" hidden="1" customHeight="1">
      <c r="A164" s="228" t="s">
        <v>1235</v>
      </c>
      <c r="B164" s="229" t="s">
        <v>1236</v>
      </c>
      <c r="C164" s="229" t="s">
        <v>1237</v>
      </c>
      <c r="D164" s="230" t="s">
        <v>519</v>
      </c>
      <c r="E164" s="231" t="s">
        <v>448</v>
      </c>
      <c r="F164" s="271" t="s">
        <v>477</v>
      </c>
      <c r="G164" s="258"/>
      <c r="H164" s="259">
        <v>16</v>
      </c>
      <c r="I164" s="260" t="s">
        <v>451</v>
      </c>
      <c r="J164" s="260">
        <v>18</v>
      </c>
      <c r="K164" s="261" t="s">
        <v>451</v>
      </c>
      <c r="L164" s="262">
        <v>4001</v>
      </c>
      <c r="M164" s="238">
        <v>0.56999999999999995</v>
      </c>
      <c r="N164" s="229">
        <v>491</v>
      </c>
      <c r="O164" s="229">
        <v>42</v>
      </c>
      <c r="P164" s="239">
        <v>0.123</v>
      </c>
      <c r="Q164" s="229">
        <v>113</v>
      </c>
      <c r="R164" s="240">
        <v>69500</v>
      </c>
      <c r="S164" s="241" t="s">
        <v>452</v>
      </c>
      <c r="T164" s="242">
        <v>0.23</v>
      </c>
      <c r="U164" s="243">
        <v>33261</v>
      </c>
      <c r="V164" s="244">
        <v>0.48</v>
      </c>
      <c r="W164" s="243">
        <v>36239</v>
      </c>
      <c r="X164" s="241" t="s">
        <v>850</v>
      </c>
      <c r="Y164" s="241" t="s">
        <v>462</v>
      </c>
      <c r="Z164" s="263"/>
      <c r="AA164" s="282" t="s">
        <v>456</v>
      </c>
      <c r="AB164" s="241">
        <v>730</v>
      </c>
      <c r="AC164" s="241">
        <v>780</v>
      </c>
      <c r="AD164" s="241">
        <v>760</v>
      </c>
      <c r="AE164" s="241">
        <v>800</v>
      </c>
      <c r="AF164" s="241">
        <v>33</v>
      </c>
      <c r="AG164" s="241">
        <v>35</v>
      </c>
      <c r="AH164" s="241">
        <v>33</v>
      </c>
      <c r="AI164" s="241">
        <v>35</v>
      </c>
      <c r="AJ164" s="241">
        <v>31</v>
      </c>
      <c r="AK164" s="241">
        <v>35</v>
      </c>
      <c r="AL164" s="242">
        <v>0.159</v>
      </c>
      <c r="AM164" s="277">
        <v>3076</v>
      </c>
      <c r="AN164" s="242">
        <v>7.8E-2</v>
      </c>
      <c r="AO164" s="242">
        <v>0.46400000000000002</v>
      </c>
      <c r="AP164" s="241" t="s">
        <v>491</v>
      </c>
      <c r="AQ164" s="241" t="s">
        <v>460</v>
      </c>
      <c r="AR164" s="241" t="s">
        <v>492</v>
      </c>
      <c r="AS164" s="247">
        <v>44501</v>
      </c>
      <c r="AT164" s="344"/>
      <c r="AU164" s="344"/>
      <c r="AV164" s="344"/>
      <c r="AW164" s="247">
        <v>44197</v>
      </c>
      <c r="AX164" s="242">
        <v>0.20499999999999999</v>
      </c>
      <c r="AY164" s="241">
        <v>100</v>
      </c>
      <c r="AZ164" s="344"/>
      <c r="BA164" s="241">
        <v>7</v>
      </c>
      <c r="BB164" s="344"/>
      <c r="BC164" s="344"/>
      <c r="BD164" s="265"/>
      <c r="BE164" s="266" t="s">
        <v>126</v>
      </c>
      <c r="BF164" s="267" t="s">
        <v>126</v>
      </c>
      <c r="BG164" s="267" t="s">
        <v>126</v>
      </c>
      <c r="BH164" s="268" t="s">
        <v>126</v>
      </c>
      <c r="BI164" s="269" t="s">
        <v>166</v>
      </c>
      <c r="BJ164" s="344"/>
      <c r="BK164" s="344"/>
      <c r="BL164" s="255">
        <v>0.98</v>
      </c>
      <c r="BM164" s="255">
        <v>0.97</v>
      </c>
      <c r="BN164" s="255">
        <v>0.86</v>
      </c>
      <c r="BO164" s="256">
        <v>0.91</v>
      </c>
    </row>
    <row r="165" spans="1:67" ht="18.75" hidden="1" customHeight="1">
      <c r="A165" s="228" t="s">
        <v>1238</v>
      </c>
      <c r="B165" s="229" t="s">
        <v>1239</v>
      </c>
      <c r="C165" s="229" t="s">
        <v>1240</v>
      </c>
      <c r="D165" s="230" t="s">
        <v>537</v>
      </c>
      <c r="E165" s="231" t="s">
        <v>448</v>
      </c>
      <c r="F165" s="271" t="s">
        <v>477</v>
      </c>
      <c r="G165" s="258"/>
      <c r="H165" s="259">
        <v>102</v>
      </c>
      <c r="I165" s="260" t="s">
        <v>451</v>
      </c>
      <c r="J165" s="260">
        <v>59</v>
      </c>
      <c r="K165" s="261">
        <v>62</v>
      </c>
      <c r="L165" s="262">
        <v>12429</v>
      </c>
      <c r="M165" s="238">
        <v>0.75</v>
      </c>
      <c r="N165" s="229">
        <v>849</v>
      </c>
      <c r="O165" s="229">
        <v>74</v>
      </c>
      <c r="P165" s="239">
        <v>6.8000000000000005E-2</v>
      </c>
      <c r="Q165" s="229">
        <v>427</v>
      </c>
      <c r="R165" s="240">
        <v>62700</v>
      </c>
      <c r="S165" s="241" t="s">
        <v>452</v>
      </c>
      <c r="T165" s="242">
        <v>0.503</v>
      </c>
      <c r="U165" s="243">
        <v>12084</v>
      </c>
      <c r="V165" s="244">
        <v>0.19</v>
      </c>
      <c r="W165" s="243">
        <v>50616</v>
      </c>
      <c r="X165" s="241" t="s">
        <v>1241</v>
      </c>
      <c r="Y165" s="241" t="s">
        <v>490</v>
      </c>
      <c r="Z165" s="263"/>
      <c r="AA165" s="286" t="s">
        <v>456</v>
      </c>
      <c r="AB165" s="241">
        <v>590</v>
      </c>
      <c r="AC165" s="241">
        <v>680</v>
      </c>
      <c r="AD165" s="241">
        <v>600</v>
      </c>
      <c r="AE165" s="241">
        <v>700</v>
      </c>
      <c r="AF165" s="241">
        <v>26</v>
      </c>
      <c r="AG165" s="241">
        <v>32</v>
      </c>
      <c r="AH165" s="241">
        <v>24</v>
      </c>
      <c r="AI165" s="241">
        <v>31</v>
      </c>
      <c r="AJ165" s="241">
        <v>26</v>
      </c>
      <c r="AK165" s="241">
        <v>31</v>
      </c>
      <c r="AL165" s="242">
        <v>0.56699999999999995</v>
      </c>
      <c r="AM165" s="277">
        <v>2149</v>
      </c>
      <c r="AN165" s="242">
        <v>0.60699999999999998</v>
      </c>
      <c r="AO165" s="242">
        <v>0.121</v>
      </c>
      <c r="AP165" s="241" t="s">
        <v>491</v>
      </c>
      <c r="AQ165" s="241" t="s">
        <v>460</v>
      </c>
      <c r="AR165" s="241" t="s">
        <v>471</v>
      </c>
      <c r="AS165" s="247">
        <v>44515</v>
      </c>
      <c r="AT165" s="344"/>
      <c r="AU165" s="344"/>
      <c r="AV165" s="247">
        <v>44211</v>
      </c>
      <c r="AW165" s="241" t="s">
        <v>501</v>
      </c>
      <c r="AX165" s="242">
        <v>0.65800000000000003</v>
      </c>
      <c r="AY165" s="241">
        <v>79</v>
      </c>
      <c r="AZ165" s="344"/>
      <c r="BA165" s="241">
        <v>6.5</v>
      </c>
      <c r="BB165" s="344"/>
      <c r="BC165" s="344"/>
      <c r="BD165" s="265"/>
      <c r="BE165" s="279" t="s">
        <v>166</v>
      </c>
      <c r="BF165" s="278" t="s">
        <v>166</v>
      </c>
      <c r="BG165" s="278" t="s">
        <v>166</v>
      </c>
      <c r="BH165" s="280" t="s">
        <v>166</v>
      </c>
      <c r="BI165" s="252"/>
      <c r="BJ165" s="253" t="s">
        <v>166</v>
      </c>
      <c r="BK165" s="254" t="s">
        <v>462</v>
      </c>
      <c r="BL165" s="255">
        <v>0.93</v>
      </c>
      <c r="BM165" s="255">
        <v>0.9</v>
      </c>
      <c r="BN165" s="255">
        <v>0.72</v>
      </c>
      <c r="BO165" s="256">
        <v>0.7</v>
      </c>
    </row>
    <row r="166" spans="1:67" ht="18.75" hidden="1" customHeight="1">
      <c r="A166" s="228" t="s">
        <v>1242</v>
      </c>
      <c r="B166" s="229" t="s">
        <v>1243</v>
      </c>
      <c r="C166" s="229" t="s">
        <v>1244</v>
      </c>
      <c r="D166" s="230" t="s">
        <v>1057</v>
      </c>
      <c r="E166" s="231" t="s">
        <v>448</v>
      </c>
      <c r="F166" s="257" t="s">
        <v>467</v>
      </c>
      <c r="G166" s="233" t="s">
        <v>587</v>
      </c>
      <c r="H166" s="259" t="s">
        <v>451</v>
      </c>
      <c r="I166" s="260" t="s">
        <v>451</v>
      </c>
      <c r="J166" s="260" t="s">
        <v>451</v>
      </c>
      <c r="K166" s="261">
        <v>235</v>
      </c>
      <c r="L166" s="262">
        <v>2208</v>
      </c>
      <c r="M166" s="238">
        <v>0.73</v>
      </c>
      <c r="N166" s="229">
        <v>33</v>
      </c>
      <c r="O166" s="229">
        <v>17</v>
      </c>
      <c r="P166" s="239">
        <v>1.4999999999999999E-2</v>
      </c>
      <c r="Q166" s="229">
        <v>26</v>
      </c>
      <c r="R166" s="240">
        <v>56000</v>
      </c>
      <c r="S166" s="241" t="s">
        <v>452</v>
      </c>
      <c r="T166" s="242">
        <v>0.78800000000000003</v>
      </c>
      <c r="U166" s="243">
        <v>34543</v>
      </c>
      <c r="V166" s="244">
        <v>0.62</v>
      </c>
      <c r="W166" s="243">
        <v>21457</v>
      </c>
      <c r="X166" s="241" t="s">
        <v>959</v>
      </c>
      <c r="Y166" s="241" t="s">
        <v>1245</v>
      </c>
      <c r="Z166" s="263"/>
      <c r="AA166" s="286" t="s">
        <v>456</v>
      </c>
      <c r="AB166" s="241">
        <v>510</v>
      </c>
      <c r="AC166" s="241">
        <v>590</v>
      </c>
      <c r="AD166" s="241">
        <v>540</v>
      </c>
      <c r="AE166" s="241">
        <v>640</v>
      </c>
      <c r="AF166" s="241">
        <v>22</v>
      </c>
      <c r="AG166" s="241">
        <v>27</v>
      </c>
      <c r="AH166" s="241">
        <v>20</v>
      </c>
      <c r="AI166" s="241">
        <v>27</v>
      </c>
      <c r="AJ166" s="241">
        <v>21</v>
      </c>
      <c r="AK166" s="241">
        <v>29</v>
      </c>
      <c r="AL166" s="242">
        <v>0.72499999999999998</v>
      </c>
      <c r="AM166" s="241">
        <v>30</v>
      </c>
      <c r="AN166" s="242">
        <v>0.26700000000000002</v>
      </c>
      <c r="AO166" s="242">
        <v>0.625</v>
      </c>
      <c r="AP166" s="241" t="s">
        <v>491</v>
      </c>
      <c r="AQ166" s="241" t="s">
        <v>460</v>
      </c>
      <c r="AR166" s="241" t="s">
        <v>471</v>
      </c>
      <c r="AS166" s="344"/>
      <c r="AT166" s="344"/>
      <c r="AU166" s="344"/>
      <c r="AV166" s="344"/>
      <c r="AW166" s="241" t="s">
        <v>501</v>
      </c>
      <c r="AX166" s="344"/>
      <c r="AY166" s="241">
        <v>80</v>
      </c>
      <c r="AZ166" s="344"/>
      <c r="BA166" s="344"/>
      <c r="BB166" s="344"/>
      <c r="BC166" s="344"/>
      <c r="BD166" s="265"/>
      <c r="BE166" s="279" t="s">
        <v>166</v>
      </c>
      <c r="BF166" s="267" t="s">
        <v>126</v>
      </c>
      <c r="BG166" s="278" t="s">
        <v>166</v>
      </c>
      <c r="BH166" s="280" t="s">
        <v>166</v>
      </c>
      <c r="BI166" s="269" t="s">
        <v>166</v>
      </c>
      <c r="BJ166" s="253" t="s">
        <v>166</v>
      </c>
      <c r="BK166" s="254" t="s">
        <v>462</v>
      </c>
      <c r="BL166" s="255">
        <v>1</v>
      </c>
      <c r="BM166" s="255">
        <v>0.86</v>
      </c>
      <c r="BN166" s="255">
        <v>1</v>
      </c>
      <c r="BO166" s="256">
        <v>0.75</v>
      </c>
    </row>
    <row r="167" spans="1:67" ht="18.75" hidden="1" customHeight="1">
      <c r="A167" s="228" t="s">
        <v>1246</v>
      </c>
      <c r="B167" s="229" t="s">
        <v>1247</v>
      </c>
      <c r="C167" s="229" t="s">
        <v>1248</v>
      </c>
      <c r="D167" s="230" t="s">
        <v>856</v>
      </c>
      <c r="E167" s="231" t="s">
        <v>448</v>
      </c>
      <c r="F167" s="257" t="s">
        <v>467</v>
      </c>
      <c r="G167" s="258"/>
      <c r="H167" s="259" t="s">
        <v>451</v>
      </c>
      <c r="I167" s="260" t="s">
        <v>451</v>
      </c>
      <c r="J167" s="260" t="s">
        <v>451</v>
      </c>
      <c r="K167" s="261">
        <v>172</v>
      </c>
      <c r="L167" s="262">
        <v>1984</v>
      </c>
      <c r="M167" s="238">
        <v>0.75</v>
      </c>
      <c r="N167" s="229">
        <v>201</v>
      </c>
      <c r="O167" s="229">
        <v>50</v>
      </c>
      <c r="P167" s="239">
        <v>0.10100000000000001</v>
      </c>
      <c r="Q167" s="229">
        <v>118</v>
      </c>
      <c r="R167" s="240">
        <v>73100</v>
      </c>
      <c r="S167" s="241" t="s">
        <v>452</v>
      </c>
      <c r="T167" s="242">
        <v>0.58699999999999997</v>
      </c>
      <c r="U167" s="243">
        <v>21281</v>
      </c>
      <c r="V167" s="244">
        <v>0.28999999999999998</v>
      </c>
      <c r="W167" s="243">
        <v>51819</v>
      </c>
      <c r="X167" s="241" t="s">
        <v>698</v>
      </c>
      <c r="Y167" s="241" t="s">
        <v>1249</v>
      </c>
      <c r="Z167" s="245" t="s">
        <v>1250</v>
      </c>
      <c r="AA167" s="246" t="s">
        <v>456</v>
      </c>
      <c r="AB167" s="241">
        <v>605</v>
      </c>
      <c r="AC167" s="241">
        <v>680</v>
      </c>
      <c r="AD167" s="241">
        <v>590</v>
      </c>
      <c r="AE167" s="241">
        <v>670</v>
      </c>
      <c r="AF167" s="241">
        <v>25</v>
      </c>
      <c r="AG167" s="241">
        <v>30</v>
      </c>
      <c r="AH167" s="241">
        <v>24</v>
      </c>
      <c r="AI167" s="241">
        <v>28</v>
      </c>
      <c r="AJ167" s="241">
        <v>25</v>
      </c>
      <c r="AK167" s="241">
        <v>32</v>
      </c>
      <c r="AL167" s="242">
        <v>0.63900000000000001</v>
      </c>
      <c r="AM167" s="241">
        <v>715</v>
      </c>
      <c r="AN167" s="242">
        <v>0.622</v>
      </c>
      <c r="AO167" s="242">
        <v>0.112</v>
      </c>
      <c r="AP167" s="241" t="s">
        <v>1251</v>
      </c>
      <c r="AQ167" s="241" t="s">
        <v>492</v>
      </c>
      <c r="AR167" s="241" t="s">
        <v>472</v>
      </c>
      <c r="AS167" s="247">
        <v>44515</v>
      </c>
      <c r="AT167" s="247">
        <v>44531</v>
      </c>
      <c r="AU167" s="344"/>
      <c r="AV167" s="247">
        <v>44501</v>
      </c>
      <c r="AW167" s="247">
        <v>44228</v>
      </c>
      <c r="AX167" s="242">
        <v>0.54100000000000004</v>
      </c>
      <c r="AY167" s="241">
        <v>80</v>
      </c>
      <c r="AZ167" s="241" t="s">
        <v>1029</v>
      </c>
      <c r="BA167" s="241">
        <v>6.5</v>
      </c>
      <c r="BB167" s="344"/>
      <c r="BC167" s="344"/>
      <c r="BD167" s="265"/>
      <c r="BE167" s="266" t="s">
        <v>126</v>
      </c>
      <c r="BF167" s="267" t="s">
        <v>126</v>
      </c>
      <c r="BG167" s="267" t="s">
        <v>126</v>
      </c>
      <c r="BH167" s="268" t="s">
        <v>126</v>
      </c>
      <c r="BI167" s="269" t="s">
        <v>166</v>
      </c>
      <c r="BJ167" s="253" t="s">
        <v>166</v>
      </c>
      <c r="BK167" s="243">
        <v>2586</v>
      </c>
      <c r="BL167" s="255">
        <v>0.87</v>
      </c>
      <c r="BM167" s="255">
        <v>0.83</v>
      </c>
      <c r="BN167" s="255">
        <v>0.67</v>
      </c>
      <c r="BO167" s="256">
        <v>0.75</v>
      </c>
    </row>
    <row r="168" spans="1:67" ht="18.75" hidden="1" customHeight="1">
      <c r="A168" s="228" t="s">
        <v>1252</v>
      </c>
      <c r="B168" s="229" t="s">
        <v>1253</v>
      </c>
      <c r="C168" s="229" t="s">
        <v>1254</v>
      </c>
      <c r="D168" s="230" t="s">
        <v>812</v>
      </c>
      <c r="E168" s="231" t="s">
        <v>448</v>
      </c>
      <c r="F168" s="276" t="s">
        <v>487</v>
      </c>
      <c r="G168" s="258"/>
      <c r="H168" s="259" t="s">
        <v>451</v>
      </c>
      <c r="I168" s="260" t="s">
        <v>451</v>
      </c>
      <c r="J168" s="260" t="s">
        <v>451</v>
      </c>
      <c r="K168" s="261" t="s">
        <v>451</v>
      </c>
      <c r="L168" s="262">
        <v>2168</v>
      </c>
      <c r="M168" s="238">
        <v>0.97</v>
      </c>
      <c r="N168" s="229">
        <v>314</v>
      </c>
      <c r="O168" s="229">
        <v>11</v>
      </c>
      <c r="P168" s="239">
        <v>0.14499999999999999</v>
      </c>
      <c r="Q168" s="229">
        <v>294</v>
      </c>
      <c r="R168" s="240">
        <v>72100</v>
      </c>
      <c r="S168" s="241" t="s">
        <v>488</v>
      </c>
      <c r="T168" s="242">
        <v>0.93600000000000005</v>
      </c>
      <c r="U168" s="243">
        <v>4813</v>
      </c>
      <c r="V168" s="244">
        <v>7.0000000000000007E-2</v>
      </c>
      <c r="W168" s="243">
        <v>67287</v>
      </c>
      <c r="X168" s="241" t="s">
        <v>1002</v>
      </c>
      <c r="Y168" s="241" t="s">
        <v>490</v>
      </c>
      <c r="Z168" s="263"/>
      <c r="AA168" s="264"/>
      <c r="AB168" s="241">
        <v>610</v>
      </c>
      <c r="AC168" s="241">
        <v>690</v>
      </c>
      <c r="AD168" s="241">
        <v>650</v>
      </c>
      <c r="AE168" s="241">
        <v>760</v>
      </c>
      <c r="AF168" s="241">
        <v>27</v>
      </c>
      <c r="AG168" s="241">
        <v>32</v>
      </c>
      <c r="AH168" s="241">
        <v>25</v>
      </c>
      <c r="AI168" s="241">
        <v>33</v>
      </c>
      <c r="AJ168" s="241">
        <v>28</v>
      </c>
      <c r="AK168" s="241">
        <v>34</v>
      </c>
      <c r="AL168" s="242">
        <v>0.60899999999999999</v>
      </c>
      <c r="AM168" s="241">
        <v>660</v>
      </c>
      <c r="AN168" s="242">
        <v>0.64800000000000002</v>
      </c>
      <c r="AO168" s="242">
        <v>0.20300000000000001</v>
      </c>
      <c r="AP168" s="241" t="s">
        <v>491</v>
      </c>
      <c r="AQ168" s="241" t="s">
        <v>460</v>
      </c>
      <c r="AR168" s="241" t="s">
        <v>472</v>
      </c>
      <c r="AS168" s="344"/>
      <c r="AT168" s="344"/>
      <c r="AU168" s="247">
        <v>44501</v>
      </c>
      <c r="AV168" s="247">
        <v>44501</v>
      </c>
      <c r="AW168" s="247">
        <v>44228</v>
      </c>
      <c r="AX168" s="344"/>
      <c r="AY168" s="241">
        <v>88</v>
      </c>
      <c r="AZ168" s="241" t="s">
        <v>571</v>
      </c>
      <c r="BA168" s="241">
        <v>6.5</v>
      </c>
      <c r="BB168" s="344"/>
      <c r="BC168" s="241" t="s">
        <v>907</v>
      </c>
      <c r="BD168" s="265"/>
      <c r="BE168" s="266" t="s">
        <v>126</v>
      </c>
      <c r="BF168" s="278" t="s">
        <v>166</v>
      </c>
      <c r="BG168" s="278" t="s">
        <v>166</v>
      </c>
      <c r="BH168" s="280" t="s">
        <v>166</v>
      </c>
      <c r="BI168" s="252"/>
      <c r="BJ168" s="344"/>
      <c r="BK168" s="344"/>
      <c r="BL168" s="255">
        <v>0.94</v>
      </c>
      <c r="BM168" s="255">
        <v>0.91</v>
      </c>
      <c r="BN168" s="255">
        <v>0.85</v>
      </c>
      <c r="BO168" s="256">
        <v>0.81</v>
      </c>
    </row>
    <row r="169" spans="1:67" ht="18.75" hidden="1" customHeight="1">
      <c r="A169" s="228" t="s">
        <v>1255</v>
      </c>
      <c r="B169" s="229" t="s">
        <v>1256</v>
      </c>
      <c r="C169" s="229" t="s">
        <v>1257</v>
      </c>
      <c r="D169" s="230" t="s">
        <v>1138</v>
      </c>
      <c r="E169" s="281" t="s">
        <v>507</v>
      </c>
      <c r="F169" s="257" t="s">
        <v>467</v>
      </c>
      <c r="G169" s="258"/>
      <c r="H169" s="259">
        <v>171</v>
      </c>
      <c r="I169" s="260" t="s">
        <v>451</v>
      </c>
      <c r="J169" s="260">
        <v>23</v>
      </c>
      <c r="K169" s="261">
        <v>274</v>
      </c>
      <c r="L169" s="262">
        <v>15401</v>
      </c>
      <c r="M169" s="238">
        <v>0.83</v>
      </c>
      <c r="N169" s="229">
        <v>118</v>
      </c>
      <c r="O169" s="272"/>
      <c r="P169" s="239">
        <v>8.0000000000000002E-3</v>
      </c>
      <c r="Q169" s="272"/>
      <c r="R169" s="240">
        <v>44100</v>
      </c>
      <c r="S169" s="241" t="s">
        <v>515</v>
      </c>
      <c r="T169" s="344"/>
      <c r="U169" s="344"/>
      <c r="V169" s="344"/>
      <c r="W169" s="243">
        <v>44100</v>
      </c>
      <c r="X169" s="344"/>
      <c r="Y169" s="241" t="s">
        <v>490</v>
      </c>
      <c r="Z169" s="263"/>
      <c r="AA169" s="264"/>
      <c r="AB169" s="241">
        <v>530</v>
      </c>
      <c r="AC169" s="241">
        <v>630</v>
      </c>
      <c r="AD169" s="241">
        <v>510</v>
      </c>
      <c r="AE169" s="241">
        <v>620</v>
      </c>
      <c r="AF169" s="241">
        <v>22</v>
      </c>
      <c r="AG169" s="241">
        <v>27</v>
      </c>
      <c r="AH169" s="241">
        <v>21</v>
      </c>
      <c r="AI169" s="241">
        <v>28</v>
      </c>
      <c r="AJ169" s="241">
        <v>22</v>
      </c>
      <c r="AK169" s="241">
        <v>27</v>
      </c>
      <c r="AL169" s="242">
        <v>0.58699999999999997</v>
      </c>
      <c r="AM169" s="241">
        <v>141</v>
      </c>
      <c r="AN169" s="242">
        <v>0.51100000000000001</v>
      </c>
      <c r="AO169" s="242">
        <v>0.125</v>
      </c>
      <c r="AP169" s="241" t="s">
        <v>491</v>
      </c>
      <c r="AQ169" s="241" t="s">
        <v>460</v>
      </c>
      <c r="AR169" s="241" t="s">
        <v>471</v>
      </c>
      <c r="AS169" s="344"/>
      <c r="AT169" s="344"/>
      <c r="AU169" s="344"/>
      <c r="AV169" s="344"/>
      <c r="AW169" s="247">
        <v>44256</v>
      </c>
      <c r="AX169" s="344"/>
      <c r="AY169" s="344"/>
      <c r="AZ169" s="344"/>
      <c r="BA169" s="344"/>
      <c r="BB169" s="344"/>
      <c r="BC169" s="344"/>
      <c r="BD169" s="265"/>
      <c r="BE169" s="279" t="s">
        <v>166</v>
      </c>
      <c r="BF169" s="267" t="s">
        <v>126</v>
      </c>
      <c r="BG169" s="267" t="s">
        <v>126</v>
      </c>
      <c r="BH169" s="268" t="s">
        <v>126</v>
      </c>
      <c r="BI169" s="252"/>
      <c r="BJ169" s="344"/>
      <c r="BK169" s="344"/>
      <c r="BL169" s="270"/>
      <c r="BM169" s="255">
        <v>0.85</v>
      </c>
      <c r="BN169" s="270"/>
      <c r="BO169" s="256">
        <v>0.69</v>
      </c>
    </row>
    <row r="170" spans="1:67" ht="18.75" hidden="1" customHeight="1">
      <c r="A170" s="228" t="s">
        <v>1258</v>
      </c>
      <c r="B170" s="229" t="s">
        <v>1259</v>
      </c>
      <c r="C170" s="229" t="s">
        <v>1260</v>
      </c>
      <c r="D170" s="230" t="s">
        <v>1138</v>
      </c>
      <c r="E170" s="281" t="s">
        <v>507</v>
      </c>
      <c r="F170" s="271" t="s">
        <v>477</v>
      </c>
      <c r="G170" s="258"/>
      <c r="H170" s="259">
        <v>56</v>
      </c>
      <c r="I170" s="260" t="s">
        <v>451</v>
      </c>
      <c r="J170" s="260">
        <v>48</v>
      </c>
      <c r="K170" s="261">
        <v>79</v>
      </c>
      <c r="L170" s="262">
        <v>35641</v>
      </c>
      <c r="M170" s="238">
        <v>0.72</v>
      </c>
      <c r="N170" s="229">
        <v>3212</v>
      </c>
      <c r="O170" s="229">
        <v>88</v>
      </c>
      <c r="P170" s="239">
        <v>0.09</v>
      </c>
      <c r="Q170" s="229">
        <v>2</v>
      </c>
      <c r="R170" s="240">
        <v>53000</v>
      </c>
      <c r="S170" s="241" t="s">
        <v>497</v>
      </c>
      <c r="T170" s="242">
        <v>1E-3</v>
      </c>
      <c r="U170" s="243">
        <v>10000</v>
      </c>
      <c r="V170" s="244">
        <v>0.19</v>
      </c>
      <c r="W170" s="243">
        <v>43000</v>
      </c>
      <c r="X170" s="241" t="s">
        <v>1014</v>
      </c>
      <c r="Y170" s="241" t="s">
        <v>490</v>
      </c>
      <c r="Z170" s="263"/>
      <c r="AA170" s="286" t="s">
        <v>456</v>
      </c>
      <c r="AB170" s="241">
        <v>590</v>
      </c>
      <c r="AC170" s="241">
        <v>680</v>
      </c>
      <c r="AD170" s="241">
        <v>600</v>
      </c>
      <c r="AE170" s="241">
        <v>720</v>
      </c>
      <c r="AF170" s="344"/>
      <c r="AG170" s="344"/>
      <c r="AH170" s="241">
        <v>24</v>
      </c>
      <c r="AI170" s="241" t="s">
        <v>522</v>
      </c>
      <c r="AJ170" s="241">
        <v>25</v>
      </c>
      <c r="AK170" s="241">
        <v>32</v>
      </c>
      <c r="AL170" s="242">
        <v>0.57799999999999996</v>
      </c>
      <c r="AM170" s="277">
        <v>5014</v>
      </c>
      <c r="AN170" s="242">
        <v>0.71</v>
      </c>
      <c r="AO170" s="242">
        <v>0.189</v>
      </c>
      <c r="AP170" s="241" t="s">
        <v>491</v>
      </c>
      <c r="AQ170" s="241" t="s">
        <v>492</v>
      </c>
      <c r="AR170" s="241" t="s">
        <v>471</v>
      </c>
      <c r="AS170" s="344"/>
      <c r="AT170" s="344"/>
      <c r="AU170" s="247">
        <v>44501</v>
      </c>
      <c r="AV170" s="247">
        <v>44531</v>
      </c>
      <c r="AW170" s="241" t="s">
        <v>501</v>
      </c>
      <c r="AX170" s="344"/>
      <c r="AY170" s="241">
        <v>79</v>
      </c>
      <c r="AZ170" s="241" t="s">
        <v>1261</v>
      </c>
      <c r="BA170" s="241">
        <v>6.5</v>
      </c>
      <c r="BB170" s="344"/>
      <c r="BC170" s="344"/>
      <c r="BD170" s="265"/>
      <c r="BE170" s="279" t="s">
        <v>166</v>
      </c>
      <c r="BF170" s="278" t="s">
        <v>166</v>
      </c>
      <c r="BG170" s="278" t="s">
        <v>166</v>
      </c>
      <c r="BH170" s="280" t="s">
        <v>166</v>
      </c>
      <c r="BI170" s="269" t="s">
        <v>166</v>
      </c>
      <c r="BJ170" s="344"/>
      <c r="BK170" s="344"/>
      <c r="BL170" s="255">
        <v>0.92</v>
      </c>
      <c r="BM170" s="255">
        <v>0.93</v>
      </c>
      <c r="BN170" s="255">
        <v>0.78</v>
      </c>
      <c r="BO170" s="256">
        <v>0.8</v>
      </c>
    </row>
    <row r="171" spans="1:67" ht="18.75" hidden="1" customHeight="1">
      <c r="A171" s="228" t="s">
        <v>1262</v>
      </c>
      <c r="B171" s="229" t="s">
        <v>1262</v>
      </c>
      <c r="C171" s="229" t="s">
        <v>1263</v>
      </c>
      <c r="D171" s="230" t="s">
        <v>794</v>
      </c>
      <c r="E171" s="231" t="s">
        <v>448</v>
      </c>
      <c r="F171" s="276" t="s">
        <v>487</v>
      </c>
      <c r="G171" s="233" t="s">
        <v>726</v>
      </c>
      <c r="H171" s="259" t="s">
        <v>451</v>
      </c>
      <c r="I171" s="260">
        <v>95</v>
      </c>
      <c r="J171" s="260" t="s">
        <v>451</v>
      </c>
      <c r="K171" s="261" t="s">
        <v>451</v>
      </c>
      <c r="L171" s="262">
        <v>1964</v>
      </c>
      <c r="M171" s="238">
        <v>1</v>
      </c>
      <c r="N171" s="229">
        <v>12</v>
      </c>
      <c r="O171" s="229">
        <v>6</v>
      </c>
      <c r="P171" s="239">
        <v>6.0000000000000001E-3</v>
      </c>
      <c r="Q171" s="229">
        <v>11</v>
      </c>
      <c r="R171" s="240">
        <v>64300</v>
      </c>
      <c r="S171" s="241" t="s">
        <v>452</v>
      </c>
      <c r="T171" s="242">
        <v>0.91700000000000004</v>
      </c>
      <c r="U171" s="243">
        <v>43613</v>
      </c>
      <c r="V171" s="244">
        <v>0.68</v>
      </c>
      <c r="W171" s="243">
        <v>20687</v>
      </c>
      <c r="X171" s="241" t="s">
        <v>654</v>
      </c>
      <c r="Y171" s="241" t="s">
        <v>490</v>
      </c>
      <c r="Z171" s="263"/>
      <c r="AA171" s="286" t="s">
        <v>456</v>
      </c>
      <c r="AB171" s="241">
        <v>580</v>
      </c>
      <c r="AC171" s="241">
        <v>650</v>
      </c>
      <c r="AD171" s="241">
        <v>560</v>
      </c>
      <c r="AE171" s="241">
        <v>650</v>
      </c>
      <c r="AF171" s="241">
        <v>24</v>
      </c>
      <c r="AG171" s="241">
        <v>28</v>
      </c>
      <c r="AH171" s="241">
        <v>23</v>
      </c>
      <c r="AI171" s="241">
        <v>30</v>
      </c>
      <c r="AJ171" s="241">
        <v>24</v>
      </c>
      <c r="AK171" s="241">
        <v>28</v>
      </c>
      <c r="AL171" s="242">
        <v>0.76100000000000001</v>
      </c>
      <c r="AM171" s="241">
        <v>105</v>
      </c>
      <c r="AN171" s="242">
        <v>0.2</v>
      </c>
      <c r="AO171" s="242">
        <v>0.23799999999999999</v>
      </c>
      <c r="AP171" s="241" t="s">
        <v>471</v>
      </c>
      <c r="AQ171" s="241" t="s">
        <v>492</v>
      </c>
      <c r="AR171" s="241" t="s">
        <v>471</v>
      </c>
      <c r="AS171" s="247">
        <v>44531</v>
      </c>
      <c r="AT171" s="344"/>
      <c r="AU171" s="247">
        <v>44515</v>
      </c>
      <c r="AV171" s="344"/>
      <c r="AW171" s="247">
        <v>44228</v>
      </c>
      <c r="AX171" s="242">
        <v>0.86499999999999999</v>
      </c>
      <c r="AY171" s="241">
        <v>80</v>
      </c>
      <c r="AZ171" s="344"/>
      <c r="BA171" s="241">
        <v>6.5</v>
      </c>
      <c r="BB171" s="344"/>
      <c r="BC171" s="241" t="s">
        <v>1053</v>
      </c>
      <c r="BD171" s="248" t="s">
        <v>1264</v>
      </c>
      <c r="BE171" s="266" t="s">
        <v>126</v>
      </c>
      <c r="BF171" s="278" t="s">
        <v>166</v>
      </c>
      <c r="BG171" s="267" t="s">
        <v>126</v>
      </c>
      <c r="BH171" s="280" t="s">
        <v>166</v>
      </c>
      <c r="BI171" s="269" t="s">
        <v>166</v>
      </c>
      <c r="BJ171" s="253" t="s">
        <v>166</v>
      </c>
      <c r="BK171" s="243">
        <v>1500</v>
      </c>
      <c r="BL171" s="255">
        <v>1</v>
      </c>
      <c r="BM171" s="255">
        <v>0.88</v>
      </c>
      <c r="BN171" s="255">
        <v>1</v>
      </c>
      <c r="BO171" s="256">
        <v>0.8</v>
      </c>
    </row>
    <row r="172" spans="1:67" ht="18.75" hidden="1" customHeight="1">
      <c r="A172" s="228" t="s">
        <v>1265</v>
      </c>
      <c r="B172" s="229" t="s">
        <v>1266</v>
      </c>
      <c r="C172" s="229" t="s">
        <v>827</v>
      </c>
      <c r="D172" s="230" t="s">
        <v>496</v>
      </c>
      <c r="E172" s="231" t="s">
        <v>448</v>
      </c>
      <c r="F172" s="257" t="s">
        <v>467</v>
      </c>
      <c r="G172" s="233" t="s">
        <v>587</v>
      </c>
      <c r="H172" s="259" t="s">
        <v>451</v>
      </c>
      <c r="I172" s="260" t="s">
        <v>451</v>
      </c>
      <c r="J172" s="260" t="s">
        <v>451</v>
      </c>
      <c r="K172" s="261">
        <v>127</v>
      </c>
      <c r="L172" s="262">
        <v>5145</v>
      </c>
      <c r="M172" s="238">
        <v>0.64</v>
      </c>
      <c r="N172" s="229">
        <v>92</v>
      </c>
      <c r="O172" s="229">
        <v>37</v>
      </c>
      <c r="P172" s="239">
        <v>1.7999999999999999E-2</v>
      </c>
      <c r="Q172" s="272"/>
      <c r="R172" s="240">
        <v>68700</v>
      </c>
      <c r="S172" s="241" t="s">
        <v>497</v>
      </c>
      <c r="T172" s="344"/>
      <c r="U172" s="241" t="s">
        <v>650</v>
      </c>
      <c r="V172" s="344"/>
      <c r="W172" s="344"/>
      <c r="X172" s="344"/>
      <c r="Y172" s="241" t="s">
        <v>490</v>
      </c>
      <c r="Z172" s="263"/>
      <c r="AA172" s="286" t="s">
        <v>456</v>
      </c>
      <c r="AB172" s="241">
        <v>560</v>
      </c>
      <c r="AC172" s="241">
        <v>640</v>
      </c>
      <c r="AD172" s="241">
        <v>550</v>
      </c>
      <c r="AE172" s="241">
        <v>650</v>
      </c>
      <c r="AF172" s="241">
        <v>23</v>
      </c>
      <c r="AG172" s="241">
        <v>28</v>
      </c>
      <c r="AH172" s="241">
        <v>23</v>
      </c>
      <c r="AI172" s="241">
        <v>30</v>
      </c>
      <c r="AJ172" s="241">
        <v>22</v>
      </c>
      <c r="AK172" s="241">
        <v>27</v>
      </c>
      <c r="AL172" s="242">
        <v>0.77200000000000002</v>
      </c>
      <c r="AM172" s="241">
        <v>12</v>
      </c>
      <c r="AN172" s="242">
        <v>1</v>
      </c>
      <c r="AO172" s="242">
        <v>0.83299999999999996</v>
      </c>
      <c r="AP172" s="241" t="s">
        <v>491</v>
      </c>
      <c r="AQ172" s="241" t="s">
        <v>460</v>
      </c>
      <c r="AR172" s="241" t="s">
        <v>472</v>
      </c>
      <c r="AS172" s="247">
        <v>44501</v>
      </c>
      <c r="AT172" s="247">
        <v>44211</v>
      </c>
      <c r="AU172" s="247">
        <v>44501</v>
      </c>
      <c r="AV172" s="247">
        <v>44228</v>
      </c>
      <c r="AW172" s="241" t="s">
        <v>501</v>
      </c>
      <c r="AX172" s="344"/>
      <c r="AY172" s="241">
        <v>80</v>
      </c>
      <c r="AZ172" s="241" t="s">
        <v>571</v>
      </c>
      <c r="BA172" s="241">
        <v>6.5</v>
      </c>
      <c r="BB172" s="344"/>
      <c r="BC172" s="344"/>
      <c r="BD172" s="265"/>
      <c r="BE172" s="279" t="s">
        <v>166</v>
      </c>
      <c r="BF172" s="267" t="s">
        <v>126</v>
      </c>
      <c r="BG172" s="267" t="s">
        <v>126</v>
      </c>
      <c r="BH172" s="280" t="s">
        <v>166</v>
      </c>
      <c r="BI172" s="269" t="s">
        <v>166</v>
      </c>
      <c r="BJ172" s="253" t="s">
        <v>166</v>
      </c>
      <c r="BK172" s="254" t="s">
        <v>462</v>
      </c>
      <c r="BL172" s="255">
        <v>0.8</v>
      </c>
      <c r="BM172" s="255">
        <v>0.91</v>
      </c>
      <c r="BN172" s="255">
        <v>0.88</v>
      </c>
      <c r="BO172" s="256">
        <v>0.82</v>
      </c>
    </row>
    <row r="173" spans="1:67" ht="18.75" hidden="1" customHeight="1">
      <c r="A173" s="228" t="s">
        <v>1267</v>
      </c>
      <c r="B173" s="229" t="s">
        <v>1268</v>
      </c>
      <c r="C173" s="229" t="s">
        <v>1269</v>
      </c>
      <c r="D173" s="230" t="s">
        <v>1057</v>
      </c>
      <c r="E173" s="231" t="s">
        <v>448</v>
      </c>
      <c r="F173" s="271" t="s">
        <v>477</v>
      </c>
      <c r="G173" s="233" t="s">
        <v>587</v>
      </c>
      <c r="H173" s="259">
        <v>106</v>
      </c>
      <c r="I173" s="260" t="s">
        <v>451</v>
      </c>
      <c r="J173" s="260">
        <v>146</v>
      </c>
      <c r="K173" s="261">
        <v>87</v>
      </c>
      <c r="L173" s="262">
        <v>7411</v>
      </c>
      <c r="M173" s="238">
        <v>0.61</v>
      </c>
      <c r="N173" s="229">
        <v>550</v>
      </c>
      <c r="O173" s="229">
        <v>53</v>
      </c>
      <c r="P173" s="239">
        <v>7.3999999999999996E-2</v>
      </c>
      <c r="Q173" s="229">
        <v>150</v>
      </c>
      <c r="R173" s="240">
        <v>63200</v>
      </c>
      <c r="S173" s="241" t="s">
        <v>452</v>
      </c>
      <c r="T173" s="242">
        <v>0.27300000000000002</v>
      </c>
      <c r="U173" s="243">
        <v>22054</v>
      </c>
      <c r="V173" s="244">
        <v>0.35</v>
      </c>
      <c r="W173" s="243">
        <v>41146</v>
      </c>
      <c r="X173" s="241" t="s">
        <v>1270</v>
      </c>
      <c r="Y173" s="241" t="s">
        <v>1271</v>
      </c>
      <c r="Z173" s="245" t="s">
        <v>521</v>
      </c>
      <c r="AA173" s="286" t="s">
        <v>456</v>
      </c>
      <c r="AB173" s="241">
        <v>590</v>
      </c>
      <c r="AC173" s="241">
        <v>690</v>
      </c>
      <c r="AD173" s="241">
        <v>580</v>
      </c>
      <c r="AE173" s="241">
        <v>700</v>
      </c>
      <c r="AF173" s="241">
        <v>25</v>
      </c>
      <c r="AG173" s="241">
        <v>31</v>
      </c>
      <c r="AH173" s="241">
        <v>25</v>
      </c>
      <c r="AI173" s="241">
        <v>33</v>
      </c>
      <c r="AJ173" s="241">
        <v>24</v>
      </c>
      <c r="AK173" s="241">
        <v>29</v>
      </c>
      <c r="AL173" s="242">
        <v>0.64400000000000002</v>
      </c>
      <c r="AM173" s="277">
        <v>1332</v>
      </c>
      <c r="AN173" s="242">
        <v>0.58299999999999996</v>
      </c>
      <c r="AO173" s="242">
        <v>9.8000000000000004E-2</v>
      </c>
      <c r="AP173" s="241" t="s">
        <v>491</v>
      </c>
      <c r="AQ173" s="241" t="s">
        <v>460</v>
      </c>
      <c r="AR173" s="241" t="s">
        <v>471</v>
      </c>
      <c r="AS173" s="344"/>
      <c r="AT173" s="344"/>
      <c r="AU173" s="344"/>
      <c r="AV173" s="247">
        <v>44531</v>
      </c>
      <c r="AW173" s="247">
        <v>44423</v>
      </c>
      <c r="AX173" s="344"/>
      <c r="AY173" s="241">
        <v>80</v>
      </c>
      <c r="AZ173" s="344"/>
      <c r="BA173" s="241">
        <v>6.5</v>
      </c>
      <c r="BB173" s="344"/>
      <c r="BC173" s="241" t="s">
        <v>1272</v>
      </c>
      <c r="BD173" s="248" t="s">
        <v>1273</v>
      </c>
      <c r="BE173" s="266" t="s">
        <v>126</v>
      </c>
      <c r="BF173" s="278" t="s">
        <v>166</v>
      </c>
      <c r="BG173" s="267" t="s">
        <v>126</v>
      </c>
      <c r="BH173" s="268" t="s">
        <v>126</v>
      </c>
      <c r="BI173" s="269" t="s">
        <v>166</v>
      </c>
      <c r="BJ173" s="253" t="s">
        <v>166</v>
      </c>
      <c r="BK173" s="243">
        <v>1550</v>
      </c>
      <c r="BL173" s="255">
        <v>0.8</v>
      </c>
      <c r="BM173" s="255">
        <v>0.9</v>
      </c>
      <c r="BN173" s="255">
        <v>0.66</v>
      </c>
      <c r="BO173" s="256">
        <v>0.77</v>
      </c>
    </row>
    <row r="174" spans="1:67" ht="18.75" hidden="1" customHeight="1">
      <c r="A174" s="228" t="s">
        <v>1274</v>
      </c>
      <c r="B174" s="229" t="s">
        <v>1275</v>
      </c>
      <c r="C174" s="229" t="s">
        <v>1276</v>
      </c>
      <c r="D174" s="230" t="s">
        <v>630</v>
      </c>
      <c r="E174" s="281" t="s">
        <v>507</v>
      </c>
      <c r="F174" s="271" t="s">
        <v>477</v>
      </c>
      <c r="G174" s="258"/>
      <c r="H174" s="259">
        <v>127</v>
      </c>
      <c r="I174" s="260" t="s">
        <v>451</v>
      </c>
      <c r="J174" s="260">
        <v>116</v>
      </c>
      <c r="K174" s="261">
        <v>87</v>
      </c>
      <c r="L174" s="262">
        <v>30165</v>
      </c>
      <c r="M174" s="238">
        <v>0.87</v>
      </c>
      <c r="N174" s="229">
        <v>2131</v>
      </c>
      <c r="O174" s="229">
        <v>95</v>
      </c>
      <c r="P174" s="239">
        <v>7.0999999999999994E-2</v>
      </c>
      <c r="Q174" s="229">
        <v>81</v>
      </c>
      <c r="R174" s="240">
        <v>45300</v>
      </c>
      <c r="S174" s="241" t="s">
        <v>452</v>
      </c>
      <c r="T174" s="242">
        <v>3.7999999999999999E-2</v>
      </c>
      <c r="U174" s="243">
        <v>20000</v>
      </c>
      <c r="V174" s="244">
        <v>0.44</v>
      </c>
      <c r="W174" s="243">
        <v>25300</v>
      </c>
      <c r="X174" s="241" t="s">
        <v>727</v>
      </c>
      <c r="Y174" s="241" t="s">
        <v>490</v>
      </c>
      <c r="Z174" s="263"/>
      <c r="AA174" s="286" t="s">
        <v>456</v>
      </c>
      <c r="AB174" s="241">
        <v>550</v>
      </c>
      <c r="AC174" s="241">
        <v>640</v>
      </c>
      <c r="AD174" s="241">
        <v>540</v>
      </c>
      <c r="AE174" s="241">
        <v>650</v>
      </c>
      <c r="AF174" s="241">
        <v>23</v>
      </c>
      <c r="AG174" s="241">
        <v>28</v>
      </c>
      <c r="AH174" s="241">
        <v>22</v>
      </c>
      <c r="AI174" s="241">
        <v>28</v>
      </c>
      <c r="AJ174" s="241">
        <v>22</v>
      </c>
      <c r="AK174" s="241">
        <v>28</v>
      </c>
      <c r="AL174" s="242">
        <v>0.35199999999999998</v>
      </c>
      <c r="AM174" s="277">
        <v>2667</v>
      </c>
      <c r="AN174" s="242">
        <v>0.4</v>
      </c>
      <c r="AO174" s="242">
        <v>0.34599999999999997</v>
      </c>
      <c r="AP174" s="241" t="s">
        <v>491</v>
      </c>
      <c r="AQ174" s="241" t="s">
        <v>460</v>
      </c>
      <c r="AR174" s="241" t="s">
        <v>472</v>
      </c>
      <c r="AS174" s="344"/>
      <c r="AT174" s="344"/>
      <c r="AU174" s="344"/>
      <c r="AV174" s="344"/>
      <c r="AW174" s="247">
        <v>44530</v>
      </c>
      <c r="AX174" s="344"/>
      <c r="AY174" s="241">
        <v>80</v>
      </c>
      <c r="AZ174" s="241" t="s">
        <v>1277</v>
      </c>
      <c r="BA174" s="241">
        <v>6.5</v>
      </c>
      <c r="BB174" s="344"/>
      <c r="BC174" s="344"/>
      <c r="BD174" s="265"/>
      <c r="BE174" s="266" t="s">
        <v>126</v>
      </c>
      <c r="BF174" s="267" t="s">
        <v>126</v>
      </c>
      <c r="BG174" s="267" t="s">
        <v>126</v>
      </c>
      <c r="BH174" s="268" t="s">
        <v>126</v>
      </c>
      <c r="BI174" s="269" t="s">
        <v>166</v>
      </c>
      <c r="BJ174" s="344"/>
      <c r="BK174" s="344"/>
      <c r="BL174" s="255">
        <v>0.87</v>
      </c>
      <c r="BM174" s="255">
        <v>0.89</v>
      </c>
      <c r="BN174" s="255">
        <v>0.75</v>
      </c>
      <c r="BO174" s="256">
        <v>0.75</v>
      </c>
    </row>
    <row r="175" spans="1:67" ht="18.75" hidden="1" customHeight="1">
      <c r="A175" s="228" t="s">
        <v>1278</v>
      </c>
      <c r="B175" s="229" t="s">
        <v>1279</v>
      </c>
      <c r="C175" s="229" t="s">
        <v>1280</v>
      </c>
      <c r="D175" s="230" t="s">
        <v>630</v>
      </c>
      <c r="E175" s="281" t="s">
        <v>507</v>
      </c>
      <c r="F175" s="271" t="s">
        <v>477</v>
      </c>
      <c r="G175" s="258"/>
      <c r="H175" s="259" t="s">
        <v>468</v>
      </c>
      <c r="I175" s="260" t="s">
        <v>451</v>
      </c>
      <c r="J175" s="260" t="s">
        <v>451</v>
      </c>
      <c r="K175" s="261">
        <v>172</v>
      </c>
      <c r="L175" s="262">
        <v>26617</v>
      </c>
      <c r="M175" s="238">
        <v>0.9</v>
      </c>
      <c r="N175" s="229">
        <v>1904</v>
      </c>
      <c r="O175" s="229">
        <v>82</v>
      </c>
      <c r="P175" s="239">
        <v>7.1999999999999995E-2</v>
      </c>
      <c r="Q175" s="272"/>
      <c r="R175" s="240">
        <v>43600</v>
      </c>
      <c r="S175" s="241" t="s">
        <v>515</v>
      </c>
      <c r="T175" s="344"/>
      <c r="U175" s="344"/>
      <c r="V175" s="344"/>
      <c r="W175" s="243">
        <v>43600</v>
      </c>
      <c r="X175" s="344"/>
      <c r="Y175" s="241" t="s">
        <v>490</v>
      </c>
      <c r="Z175" s="263"/>
      <c r="AA175" s="264"/>
      <c r="AB175" s="241">
        <v>480</v>
      </c>
      <c r="AC175" s="241">
        <v>580</v>
      </c>
      <c r="AD175" s="241">
        <v>470</v>
      </c>
      <c r="AE175" s="241">
        <v>570</v>
      </c>
      <c r="AF175" s="241">
        <v>18</v>
      </c>
      <c r="AG175" s="241">
        <v>24</v>
      </c>
      <c r="AH175" s="241">
        <v>16</v>
      </c>
      <c r="AI175" s="241">
        <v>24</v>
      </c>
      <c r="AJ175" s="241">
        <v>17</v>
      </c>
      <c r="AK175" s="241">
        <v>24</v>
      </c>
      <c r="AL175" s="242">
        <v>0.70499999999999996</v>
      </c>
      <c r="AM175" s="344"/>
      <c r="AN175" s="344"/>
      <c r="AO175" s="344"/>
      <c r="AP175" s="241" t="s">
        <v>491</v>
      </c>
      <c r="AQ175" s="241" t="s">
        <v>460</v>
      </c>
      <c r="AR175" s="241" t="s">
        <v>471</v>
      </c>
      <c r="AS175" s="344"/>
      <c r="AT175" s="344"/>
      <c r="AU175" s="344"/>
      <c r="AV175" s="247">
        <v>44470</v>
      </c>
      <c r="AW175" s="247">
        <v>44530</v>
      </c>
      <c r="AX175" s="344"/>
      <c r="AY175" s="241">
        <v>61</v>
      </c>
      <c r="AZ175" s="344"/>
      <c r="BA175" s="241">
        <v>6</v>
      </c>
      <c r="BB175" s="344"/>
      <c r="BC175" s="344"/>
      <c r="BD175" s="265"/>
      <c r="BE175" s="273" t="s">
        <v>462</v>
      </c>
      <c r="BF175" s="274" t="s">
        <v>462</v>
      </c>
      <c r="BG175" s="274" t="s">
        <v>462</v>
      </c>
      <c r="BH175" s="275" t="s">
        <v>462</v>
      </c>
      <c r="BI175" s="252"/>
      <c r="BJ175" s="344"/>
      <c r="BK175" s="344"/>
      <c r="BL175" s="289" t="s">
        <v>177</v>
      </c>
      <c r="BM175" s="255">
        <v>0.79</v>
      </c>
      <c r="BN175" s="255">
        <v>0.43</v>
      </c>
      <c r="BO175" s="256">
        <v>0.54</v>
      </c>
    </row>
    <row r="176" spans="1:67" ht="18.75" hidden="1" customHeight="1">
      <c r="A176" s="228" t="s">
        <v>1281</v>
      </c>
      <c r="B176" s="229" t="s">
        <v>1282</v>
      </c>
      <c r="C176" s="229" t="s">
        <v>1283</v>
      </c>
      <c r="D176" s="230" t="s">
        <v>630</v>
      </c>
      <c r="E176" s="281" t="s">
        <v>507</v>
      </c>
      <c r="F176" s="257" t="s">
        <v>467</v>
      </c>
      <c r="G176" s="258"/>
      <c r="H176" s="259" t="s">
        <v>451</v>
      </c>
      <c r="I176" s="260" t="s">
        <v>451</v>
      </c>
      <c r="J176" s="260">
        <v>18</v>
      </c>
      <c r="K176" s="261">
        <v>147</v>
      </c>
      <c r="L176" s="262">
        <v>27778</v>
      </c>
      <c r="M176" s="238">
        <v>0.79</v>
      </c>
      <c r="N176" s="229">
        <v>2097</v>
      </c>
      <c r="O176" s="229">
        <v>89</v>
      </c>
      <c r="P176" s="239">
        <v>7.4999999999999997E-2</v>
      </c>
      <c r="Q176" s="229">
        <v>442</v>
      </c>
      <c r="R176" s="240">
        <v>45200</v>
      </c>
      <c r="S176" s="241" t="s">
        <v>452</v>
      </c>
      <c r="T176" s="242">
        <v>0.21099999999999999</v>
      </c>
      <c r="U176" s="243">
        <v>9805</v>
      </c>
      <c r="V176" s="244">
        <v>0.22</v>
      </c>
      <c r="W176" s="243">
        <v>35395</v>
      </c>
      <c r="X176" s="241" t="s">
        <v>1213</v>
      </c>
      <c r="Y176" s="241" t="s">
        <v>490</v>
      </c>
      <c r="Z176" s="263"/>
      <c r="AA176" s="286" t="s">
        <v>456</v>
      </c>
      <c r="AB176" s="241">
        <v>510</v>
      </c>
      <c r="AC176" s="241">
        <v>610</v>
      </c>
      <c r="AD176" s="241">
        <v>520</v>
      </c>
      <c r="AE176" s="241">
        <v>620</v>
      </c>
      <c r="AF176" s="241">
        <v>19</v>
      </c>
      <c r="AG176" s="241">
        <v>26</v>
      </c>
      <c r="AH176" s="241">
        <v>18</v>
      </c>
      <c r="AI176" s="241">
        <v>25</v>
      </c>
      <c r="AJ176" s="241">
        <v>18</v>
      </c>
      <c r="AK176" s="241">
        <v>27</v>
      </c>
      <c r="AL176" s="242">
        <v>0.66900000000000004</v>
      </c>
      <c r="AM176" s="277">
        <v>2376</v>
      </c>
      <c r="AN176" s="242">
        <v>0.47399999999999998</v>
      </c>
      <c r="AO176" s="242">
        <v>0.20899999999999999</v>
      </c>
      <c r="AP176" s="241" t="s">
        <v>491</v>
      </c>
      <c r="AQ176" s="241" t="s">
        <v>460</v>
      </c>
      <c r="AR176" s="241" t="s">
        <v>471</v>
      </c>
      <c r="AS176" s="344"/>
      <c r="AT176" s="344"/>
      <c r="AU176" s="344"/>
      <c r="AV176" s="344"/>
      <c r="AW176" s="247">
        <v>44530</v>
      </c>
      <c r="AX176" s="344"/>
      <c r="AY176" s="241">
        <v>61</v>
      </c>
      <c r="AZ176" s="241" t="s">
        <v>1284</v>
      </c>
      <c r="BA176" s="241">
        <v>6</v>
      </c>
      <c r="BB176" s="344"/>
      <c r="BC176" s="344"/>
      <c r="BD176" s="265"/>
      <c r="BE176" s="266" t="s">
        <v>126</v>
      </c>
      <c r="BF176" s="278" t="s">
        <v>166</v>
      </c>
      <c r="BG176" s="267" t="s">
        <v>126</v>
      </c>
      <c r="BH176" s="268" t="s">
        <v>126</v>
      </c>
      <c r="BI176" s="252"/>
      <c r="BJ176" s="344"/>
      <c r="BK176" s="344"/>
      <c r="BL176" s="255">
        <v>0.88</v>
      </c>
      <c r="BM176" s="255">
        <v>0.81</v>
      </c>
      <c r="BN176" s="255">
        <v>0.71</v>
      </c>
      <c r="BO176" s="256">
        <v>0.56999999999999995</v>
      </c>
    </row>
    <row r="177" spans="1:67" ht="18.75" hidden="1" customHeight="1">
      <c r="A177" s="228" t="s">
        <v>1285</v>
      </c>
      <c r="B177" s="229" t="s">
        <v>1286</v>
      </c>
      <c r="C177" s="229" t="s">
        <v>1286</v>
      </c>
      <c r="D177" s="230" t="s">
        <v>630</v>
      </c>
      <c r="E177" s="231" t="s">
        <v>448</v>
      </c>
      <c r="F177" s="271" t="s">
        <v>477</v>
      </c>
      <c r="G177" s="233" t="s">
        <v>587</v>
      </c>
      <c r="H177" s="259" t="s">
        <v>451</v>
      </c>
      <c r="I177" s="260" t="s">
        <v>451</v>
      </c>
      <c r="J177" s="260">
        <v>132</v>
      </c>
      <c r="K177" s="261">
        <v>62</v>
      </c>
      <c r="L177" s="262">
        <v>5499</v>
      </c>
      <c r="M177" s="238">
        <v>0.64</v>
      </c>
      <c r="N177" s="229">
        <v>217</v>
      </c>
      <c r="O177" s="229">
        <v>24</v>
      </c>
      <c r="P177" s="239">
        <v>3.9E-2</v>
      </c>
      <c r="Q177" s="229">
        <v>18</v>
      </c>
      <c r="R177" s="240">
        <v>74300</v>
      </c>
      <c r="S177" s="241" t="s">
        <v>452</v>
      </c>
      <c r="T177" s="242">
        <v>8.3000000000000004E-2</v>
      </c>
      <c r="U177" s="243">
        <v>42243</v>
      </c>
      <c r="V177" s="244">
        <v>0.56999999999999995</v>
      </c>
      <c r="W177" s="243">
        <v>32057</v>
      </c>
      <c r="X177" s="241" t="s">
        <v>920</v>
      </c>
      <c r="Y177" s="241" t="s">
        <v>490</v>
      </c>
      <c r="Z177" s="263"/>
      <c r="AA177" s="286" t="s">
        <v>456</v>
      </c>
      <c r="AB177" s="241">
        <v>630</v>
      </c>
      <c r="AC177" s="241">
        <v>710</v>
      </c>
      <c r="AD177" s="241">
        <v>640</v>
      </c>
      <c r="AE177" s="241">
        <v>730</v>
      </c>
      <c r="AF177" s="241">
        <v>28</v>
      </c>
      <c r="AG177" s="241">
        <v>32</v>
      </c>
      <c r="AH177" s="241">
        <v>27</v>
      </c>
      <c r="AI177" s="241" t="s">
        <v>539</v>
      </c>
      <c r="AJ177" s="241">
        <v>27</v>
      </c>
      <c r="AK177" s="241">
        <v>32</v>
      </c>
      <c r="AL177" s="242">
        <v>0.53600000000000003</v>
      </c>
      <c r="AM177" s="277">
        <v>1061</v>
      </c>
      <c r="AN177" s="242">
        <v>0.33700000000000002</v>
      </c>
      <c r="AO177" s="242">
        <v>0.14499999999999999</v>
      </c>
      <c r="AP177" s="241" t="s">
        <v>491</v>
      </c>
      <c r="AQ177" s="241" t="s">
        <v>460</v>
      </c>
      <c r="AR177" s="241" t="s">
        <v>471</v>
      </c>
      <c r="AS177" s="247">
        <v>44501</v>
      </c>
      <c r="AT177" s="344"/>
      <c r="AU177" s="247">
        <v>44501</v>
      </c>
      <c r="AV177" s="344"/>
      <c r="AW177" s="247">
        <v>44203</v>
      </c>
      <c r="AX177" s="242">
        <v>0.74099999999999999</v>
      </c>
      <c r="AY177" s="241">
        <v>90</v>
      </c>
      <c r="AZ177" s="241" t="s">
        <v>818</v>
      </c>
      <c r="BA177" s="241">
        <v>6.5</v>
      </c>
      <c r="BB177" s="344"/>
      <c r="BC177" s="241" t="s">
        <v>1287</v>
      </c>
      <c r="BD177" s="248" t="s">
        <v>1288</v>
      </c>
      <c r="BE177" s="279" t="s">
        <v>166</v>
      </c>
      <c r="BF177" s="278" t="s">
        <v>166</v>
      </c>
      <c r="BG177" s="267" t="s">
        <v>126</v>
      </c>
      <c r="BH177" s="268" t="s">
        <v>126</v>
      </c>
      <c r="BI177" s="269" t="s">
        <v>166</v>
      </c>
      <c r="BJ177" s="253" t="s">
        <v>166</v>
      </c>
      <c r="BK177" s="243">
        <v>2186</v>
      </c>
      <c r="BL177" s="255">
        <v>0.93</v>
      </c>
      <c r="BM177" s="255">
        <v>0.94</v>
      </c>
      <c r="BN177" s="255">
        <v>0.86</v>
      </c>
      <c r="BO177" s="256">
        <v>0.9</v>
      </c>
    </row>
    <row r="178" spans="1:67" ht="18.75" hidden="1" customHeight="1">
      <c r="A178" s="228" t="s">
        <v>1289</v>
      </c>
      <c r="B178" s="229" t="s">
        <v>1290</v>
      </c>
      <c r="C178" s="229" t="s">
        <v>1291</v>
      </c>
      <c r="D178" s="230" t="s">
        <v>537</v>
      </c>
      <c r="E178" s="231" t="s">
        <v>448</v>
      </c>
      <c r="F178" s="276" t="s">
        <v>487</v>
      </c>
      <c r="G178" s="258"/>
      <c r="H178" s="259" t="s">
        <v>451</v>
      </c>
      <c r="I178" s="260">
        <v>65</v>
      </c>
      <c r="J178" s="260" t="s">
        <v>451</v>
      </c>
      <c r="K178" s="261" t="s">
        <v>451</v>
      </c>
      <c r="L178" s="262">
        <v>1399</v>
      </c>
      <c r="M178" s="238">
        <v>0.82</v>
      </c>
      <c r="N178" s="229">
        <v>218</v>
      </c>
      <c r="O178" s="229">
        <v>50</v>
      </c>
      <c r="P178" s="239">
        <v>0.156</v>
      </c>
      <c r="Q178" s="229">
        <v>218</v>
      </c>
      <c r="R178" s="240">
        <v>78900</v>
      </c>
      <c r="S178" s="241" t="s">
        <v>452</v>
      </c>
      <c r="T178" s="242">
        <v>1</v>
      </c>
      <c r="U178" s="243">
        <v>26411</v>
      </c>
      <c r="V178" s="244">
        <v>0.33</v>
      </c>
      <c r="W178" s="243">
        <v>52489</v>
      </c>
      <c r="X178" s="241" t="s">
        <v>1108</v>
      </c>
      <c r="Y178" s="241" t="s">
        <v>1292</v>
      </c>
      <c r="Z178" s="263"/>
      <c r="AA178" s="286" t="s">
        <v>456</v>
      </c>
      <c r="AB178" s="241">
        <v>650</v>
      </c>
      <c r="AC178" s="241">
        <v>730</v>
      </c>
      <c r="AD178" s="241">
        <v>590</v>
      </c>
      <c r="AE178" s="241">
        <v>680</v>
      </c>
      <c r="AF178" s="241">
        <v>27</v>
      </c>
      <c r="AG178" s="241">
        <v>31</v>
      </c>
      <c r="AH178" s="241">
        <v>28</v>
      </c>
      <c r="AI178" s="241">
        <v>35</v>
      </c>
      <c r="AJ178" s="241">
        <v>23</v>
      </c>
      <c r="AK178" s="241">
        <v>28</v>
      </c>
      <c r="AL178" s="242">
        <v>0.53200000000000003</v>
      </c>
      <c r="AM178" s="344"/>
      <c r="AN178" s="344"/>
      <c r="AO178" s="344"/>
      <c r="AP178" s="241" t="s">
        <v>471</v>
      </c>
      <c r="AQ178" s="241" t="s">
        <v>460</v>
      </c>
      <c r="AR178" s="241" t="s">
        <v>471</v>
      </c>
      <c r="AS178" s="247">
        <v>44501</v>
      </c>
      <c r="AT178" s="247">
        <v>44198</v>
      </c>
      <c r="AU178" s="247">
        <v>44501</v>
      </c>
      <c r="AV178" s="344"/>
      <c r="AW178" s="247">
        <v>44211</v>
      </c>
      <c r="AX178" s="242">
        <v>0.69399999999999995</v>
      </c>
      <c r="AY178" s="344"/>
      <c r="AZ178" s="241" t="s">
        <v>524</v>
      </c>
      <c r="BA178" s="344"/>
      <c r="BB178" s="344"/>
      <c r="BC178" s="344"/>
      <c r="BD178" s="265"/>
      <c r="BE178" s="266" t="s">
        <v>126</v>
      </c>
      <c r="BF178" s="267" t="s">
        <v>126</v>
      </c>
      <c r="BG178" s="267" t="s">
        <v>126</v>
      </c>
      <c r="BH178" s="268" t="s">
        <v>126</v>
      </c>
      <c r="BI178" s="252"/>
      <c r="BJ178" s="253" t="s">
        <v>166</v>
      </c>
      <c r="BK178" s="243">
        <v>1800</v>
      </c>
      <c r="BL178" s="255">
        <v>0.81</v>
      </c>
      <c r="BM178" s="255">
        <v>0.82</v>
      </c>
      <c r="BN178" s="255">
        <v>0.93</v>
      </c>
      <c r="BO178" s="256">
        <v>0.79</v>
      </c>
    </row>
    <row r="179" spans="1:67" ht="18.75" hidden="1" customHeight="1">
      <c r="A179" s="228" t="s">
        <v>1293</v>
      </c>
      <c r="B179" s="229" t="s">
        <v>1294</v>
      </c>
      <c r="C179" s="229" t="s">
        <v>702</v>
      </c>
      <c r="D179" s="230" t="s">
        <v>630</v>
      </c>
      <c r="E179" s="231" t="s">
        <v>448</v>
      </c>
      <c r="F179" s="232" t="s">
        <v>449</v>
      </c>
      <c r="G179" s="258"/>
      <c r="H179" s="259" t="s">
        <v>451</v>
      </c>
      <c r="I179" s="260">
        <v>30</v>
      </c>
      <c r="J179" s="260" t="s">
        <v>451</v>
      </c>
      <c r="K179" s="261" t="s">
        <v>451</v>
      </c>
      <c r="L179" s="262">
        <v>1059</v>
      </c>
      <c r="M179" s="238">
        <v>0.98</v>
      </c>
      <c r="N179" s="229">
        <v>59</v>
      </c>
      <c r="O179" s="272"/>
      <c r="P179" s="239">
        <v>5.6000000000000001E-2</v>
      </c>
      <c r="Q179" s="229">
        <v>14</v>
      </c>
      <c r="R179" s="240">
        <v>79300</v>
      </c>
      <c r="S179" s="241" t="s">
        <v>497</v>
      </c>
      <c r="T179" s="242">
        <v>0.23699999999999999</v>
      </c>
      <c r="U179" s="243">
        <v>34718</v>
      </c>
      <c r="V179" s="244">
        <v>0.44</v>
      </c>
      <c r="W179" s="243">
        <v>44582</v>
      </c>
      <c r="X179" s="241" t="s">
        <v>654</v>
      </c>
      <c r="Y179" s="241" t="s">
        <v>462</v>
      </c>
      <c r="Z179" s="263"/>
      <c r="AA179" s="282" t="s">
        <v>456</v>
      </c>
      <c r="AB179" s="241">
        <v>660</v>
      </c>
      <c r="AC179" s="241">
        <v>730</v>
      </c>
      <c r="AD179" s="241">
        <v>630</v>
      </c>
      <c r="AE179" s="241">
        <v>730</v>
      </c>
      <c r="AF179" s="241">
        <v>29</v>
      </c>
      <c r="AG179" s="241">
        <v>33</v>
      </c>
      <c r="AH179" s="241">
        <v>31</v>
      </c>
      <c r="AI179" s="241">
        <v>35</v>
      </c>
      <c r="AJ179" s="241">
        <v>27</v>
      </c>
      <c r="AK179" s="241">
        <v>32</v>
      </c>
      <c r="AL179" s="242">
        <v>0.23799999999999999</v>
      </c>
      <c r="AM179" s="344"/>
      <c r="AN179" s="344"/>
      <c r="AO179" s="344"/>
      <c r="AP179" s="241" t="s">
        <v>491</v>
      </c>
      <c r="AQ179" s="241" t="s">
        <v>460</v>
      </c>
      <c r="AR179" s="241" t="s">
        <v>472</v>
      </c>
      <c r="AS179" s="247">
        <v>44515</v>
      </c>
      <c r="AT179" s="247">
        <v>44197</v>
      </c>
      <c r="AU179" s="344"/>
      <c r="AV179" s="344"/>
      <c r="AW179" s="247">
        <v>44197</v>
      </c>
      <c r="AX179" s="242">
        <v>0.38700000000000001</v>
      </c>
      <c r="AY179" s="241">
        <v>100</v>
      </c>
      <c r="AZ179" s="344"/>
      <c r="BA179" s="241">
        <v>7</v>
      </c>
      <c r="BB179" s="344"/>
      <c r="BC179" s="344"/>
      <c r="BD179" s="265"/>
      <c r="BE179" s="273" t="s">
        <v>462</v>
      </c>
      <c r="BF179" s="274" t="s">
        <v>462</v>
      </c>
      <c r="BG179" s="274" t="s">
        <v>462</v>
      </c>
      <c r="BH179" s="275" t="s">
        <v>462</v>
      </c>
      <c r="BI179" s="252"/>
      <c r="BJ179" s="344"/>
      <c r="BK179" s="344"/>
      <c r="BL179" s="270"/>
      <c r="BM179" s="255">
        <v>0.92</v>
      </c>
      <c r="BN179" s="270"/>
      <c r="BO179" s="256">
        <v>0.88</v>
      </c>
    </row>
    <row r="180" spans="1:67" ht="18.75" hidden="1" customHeight="1">
      <c r="A180" s="228" t="s">
        <v>1295</v>
      </c>
      <c r="B180" s="229" t="s">
        <v>1296</v>
      </c>
      <c r="C180" s="229" t="s">
        <v>1297</v>
      </c>
      <c r="D180" s="230" t="s">
        <v>931</v>
      </c>
      <c r="E180" s="231" t="s">
        <v>448</v>
      </c>
      <c r="F180" s="257" t="s">
        <v>467</v>
      </c>
      <c r="G180" s="233" t="s">
        <v>587</v>
      </c>
      <c r="H180" s="259" t="s">
        <v>451</v>
      </c>
      <c r="I180" s="260" t="s">
        <v>451</v>
      </c>
      <c r="J180" s="260">
        <v>26</v>
      </c>
      <c r="K180" s="261">
        <v>128</v>
      </c>
      <c r="L180" s="262">
        <v>4647</v>
      </c>
      <c r="M180" s="238">
        <v>0.64</v>
      </c>
      <c r="N180" s="229">
        <v>474</v>
      </c>
      <c r="O180" s="272"/>
      <c r="P180" s="239">
        <v>0.10199999999999999</v>
      </c>
      <c r="Q180" s="229">
        <v>238</v>
      </c>
      <c r="R180" s="240">
        <v>65000</v>
      </c>
      <c r="S180" s="241" t="s">
        <v>452</v>
      </c>
      <c r="T180" s="242">
        <v>0.502</v>
      </c>
      <c r="U180" s="243">
        <v>17451</v>
      </c>
      <c r="V180" s="244">
        <v>0.27</v>
      </c>
      <c r="W180" s="243">
        <v>47549</v>
      </c>
      <c r="X180" s="241" t="s">
        <v>1046</v>
      </c>
      <c r="Y180" s="243">
        <v>25000</v>
      </c>
      <c r="Z180" s="245" t="s">
        <v>593</v>
      </c>
      <c r="AA180" s="286" t="s">
        <v>456</v>
      </c>
      <c r="AB180" s="241">
        <v>570</v>
      </c>
      <c r="AC180" s="241">
        <v>670</v>
      </c>
      <c r="AD180" s="241">
        <v>560</v>
      </c>
      <c r="AE180" s="241">
        <v>660</v>
      </c>
      <c r="AF180" s="241">
        <v>24</v>
      </c>
      <c r="AG180" s="241">
        <v>29</v>
      </c>
      <c r="AH180" s="241">
        <v>23</v>
      </c>
      <c r="AI180" s="241">
        <v>31</v>
      </c>
      <c r="AJ180" s="241">
        <v>24</v>
      </c>
      <c r="AK180" s="241">
        <v>28</v>
      </c>
      <c r="AL180" s="242">
        <v>0.73799999999999999</v>
      </c>
      <c r="AM180" s="241">
        <v>472</v>
      </c>
      <c r="AN180" s="242">
        <v>0.67800000000000005</v>
      </c>
      <c r="AO180" s="242">
        <v>9.7000000000000003E-2</v>
      </c>
      <c r="AP180" s="241" t="s">
        <v>491</v>
      </c>
      <c r="AQ180" s="241" t="s">
        <v>460</v>
      </c>
      <c r="AR180" s="241" t="s">
        <v>472</v>
      </c>
      <c r="AS180" s="344"/>
      <c r="AT180" s="344"/>
      <c r="AU180" s="247">
        <v>44515</v>
      </c>
      <c r="AV180" s="247">
        <v>44211</v>
      </c>
      <c r="AW180" s="241" t="s">
        <v>501</v>
      </c>
      <c r="AX180" s="344"/>
      <c r="AY180" s="241">
        <v>92</v>
      </c>
      <c r="AZ180" s="241" t="s">
        <v>906</v>
      </c>
      <c r="BA180" s="241">
        <v>7</v>
      </c>
      <c r="BB180" s="344"/>
      <c r="BC180" s="241" t="s">
        <v>907</v>
      </c>
      <c r="BD180" s="248" t="s">
        <v>908</v>
      </c>
      <c r="BE180" s="266" t="s">
        <v>126</v>
      </c>
      <c r="BF180" s="267" t="s">
        <v>126</v>
      </c>
      <c r="BG180" s="267" t="s">
        <v>126</v>
      </c>
      <c r="BH180" s="268" t="s">
        <v>126</v>
      </c>
      <c r="BI180" s="269" t="s">
        <v>166</v>
      </c>
      <c r="BJ180" s="344"/>
      <c r="BK180" s="344"/>
      <c r="BL180" s="255">
        <v>0.81</v>
      </c>
      <c r="BM180" s="255">
        <v>0.84</v>
      </c>
      <c r="BN180" s="255">
        <v>0.63</v>
      </c>
      <c r="BO180" s="256">
        <v>0.74</v>
      </c>
    </row>
    <row r="181" spans="1:67" ht="18.75" hidden="1" customHeight="1">
      <c r="A181" s="228" t="s">
        <v>1298</v>
      </c>
      <c r="B181" s="229" t="s">
        <v>1299</v>
      </c>
      <c r="C181" s="229" t="s">
        <v>1300</v>
      </c>
      <c r="D181" s="230" t="s">
        <v>537</v>
      </c>
      <c r="E181" s="231" t="s">
        <v>448</v>
      </c>
      <c r="F181" s="276" t="s">
        <v>487</v>
      </c>
      <c r="G181" s="258"/>
      <c r="H181" s="259" t="s">
        <v>451</v>
      </c>
      <c r="I181" s="260">
        <v>41</v>
      </c>
      <c r="J181" s="260" t="s">
        <v>451</v>
      </c>
      <c r="K181" s="261" t="s">
        <v>451</v>
      </c>
      <c r="L181" s="262">
        <v>2680</v>
      </c>
      <c r="M181" s="238">
        <v>1</v>
      </c>
      <c r="N181" s="229">
        <v>303</v>
      </c>
      <c r="O181" s="229">
        <v>57</v>
      </c>
      <c r="P181" s="239">
        <v>0.113</v>
      </c>
      <c r="Q181" s="229">
        <v>83</v>
      </c>
      <c r="R181" s="240">
        <v>76600</v>
      </c>
      <c r="S181" s="241" t="s">
        <v>488</v>
      </c>
      <c r="T181" s="242">
        <v>0.27400000000000002</v>
      </c>
      <c r="U181" s="243">
        <v>63855</v>
      </c>
      <c r="V181" s="244">
        <v>0.83</v>
      </c>
      <c r="W181" s="243">
        <v>12745</v>
      </c>
      <c r="X181" s="241" t="s">
        <v>1301</v>
      </c>
      <c r="Y181" s="241" t="s">
        <v>490</v>
      </c>
      <c r="Z181" s="263"/>
      <c r="AA181" s="264"/>
      <c r="AB181" s="241">
        <v>610</v>
      </c>
      <c r="AC181" s="241">
        <v>700</v>
      </c>
      <c r="AD181" s="241">
        <v>595</v>
      </c>
      <c r="AE181" s="241">
        <v>700</v>
      </c>
      <c r="AF181" s="241">
        <v>27</v>
      </c>
      <c r="AG181" s="241">
        <v>31</v>
      </c>
      <c r="AH181" s="241">
        <v>27</v>
      </c>
      <c r="AI181" s="241">
        <v>34</v>
      </c>
      <c r="AJ181" s="241">
        <v>26</v>
      </c>
      <c r="AK181" s="241">
        <v>30</v>
      </c>
      <c r="AL181" s="242">
        <v>0.245</v>
      </c>
      <c r="AM181" s="277">
        <v>2928</v>
      </c>
      <c r="AN181" s="242">
        <v>0.108</v>
      </c>
      <c r="AO181" s="242">
        <v>0.25700000000000001</v>
      </c>
      <c r="AP181" s="241" t="s">
        <v>1302</v>
      </c>
      <c r="AQ181" s="241" t="s">
        <v>460</v>
      </c>
      <c r="AR181" s="241" t="s">
        <v>471</v>
      </c>
      <c r="AS181" s="247">
        <v>44515</v>
      </c>
      <c r="AT181" s="247">
        <v>44211</v>
      </c>
      <c r="AU181" s="344"/>
      <c r="AV181" s="344"/>
      <c r="AW181" s="247">
        <v>44211</v>
      </c>
      <c r="AX181" s="242">
        <v>0.54800000000000004</v>
      </c>
      <c r="AY181" s="241">
        <v>96</v>
      </c>
      <c r="AZ181" s="344"/>
      <c r="BA181" s="241">
        <v>7</v>
      </c>
      <c r="BB181" s="344"/>
      <c r="BC181" s="344"/>
      <c r="BD181" s="265"/>
      <c r="BE181" s="266" t="s">
        <v>126</v>
      </c>
      <c r="BF181" s="267" t="s">
        <v>126</v>
      </c>
      <c r="BG181" s="267" t="s">
        <v>126</v>
      </c>
      <c r="BH181" s="268" t="s">
        <v>126</v>
      </c>
      <c r="BI181" s="252"/>
      <c r="BJ181" s="253" t="s">
        <v>166</v>
      </c>
      <c r="BK181" s="243">
        <v>1300</v>
      </c>
      <c r="BL181" s="255">
        <v>0.94</v>
      </c>
      <c r="BM181" s="255">
        <v>0.93</v>
      </c>
      <c r="BN181" s="255">
        <v>0.98</v>
      </c>
      <c r="BO181" s="256">
        <v>0.87</v>
      </c>
    </row>
    <row r="182" spans="1:67" ht="18.75" hidden="1" customHeight="1">
      <c r="A182" s="228" t="s">
        <v>1303</v>
      </c>
      <c r="B182" s="229" t="s">
        <v>1304</v>
      </c>
      <c r="C182" s="229" t="s">
        <v>1305</v>
      </c>
      <c r="D182" s="230" t="s">
        <v>466</v>
      </c>
      <c r="E182" s="231" t="s">
        <v>448</v>
      </c>
      <c r="F182" s="232" t="s">
        <v>449</v>
      </c>
      <c r="G182" s="258"/>
      <c r="H182" s="259" t="s">
        <v>451</v>
      </c>
      <c r="I182" s="260">
        <v>11</v>
      </c>
      <c r="J182" s="260">
        <v>15</v>
      </c>
      <c r="K182" s="261" t="s">
        <v>451</v>
      </c>
      <c r="L182" s="262">
        <v>2521</v>
      </c>
      <c r="M182" s="238">
        <v>0.86</v>
      </c>
      <c r="N182" s="229">
        <v>350</v>
      </c>
      <c r="O182" s="229">
        <v>68</v>
      </c>
      <c r="P182" s="239">
        <v>0.13900000000000001</v>
      </c>
      <c r="Q182" s="229">
        <v>154</v>
      </c>
      <c r="R182" s="240">
        <v>76800</v>
      </c>
      <c r="S182" s="241" t="s">
        <v>452</v>
      </c>
      <c r="T182" s="242">
        <v>0.44</v>
      </c>
      <c r="U182" s="243">
        <v>56117</v>
      </c>
      <c r="V182" s="244">
        <v>0.73</v>
      </c>
      <c r="W182" s="243">
        <v>20683</v>
      </c>
      <c r="X182" s="241" t="s">
        <v>1306</v>
      </c>
      <c r="Y182" s="243">
        <v>20000</v>
      </c>
      <c r="Z182" s="245" t="s">
        <v>1307</v>
      </c>
      <c r="AA182" s="286" t="s">
        <v>456</v>
      </c>
      <c r="AB182" s="241">
        <v>650</v>
      </c>
      <c r="AC182" s="241">
        <v>740</v>
      </c>
      <c r="AD182" s="241">
        <v>640</v>
      </c>
      <c r="AE182" s="241">
        <v>750</v>
      </c>
      <c r="AF182" s="241">
        <v>30</v>
      </c>
      <c r="AG182" s="241">
        <v>33</v>
      </c>
      <c r="AH182" s="241">
        <v>30</v>
      </c>
      <c r="AI182" s="241">
        <v>35</v>
      </c>
      <c r="AJ182" s="241">
        <v>27</v>
      </c>
      <c r="AK182" s="241">
        <v>32</v>
      </c>
      <c r="AL182" s="242">
        <v>0.31900000000000001</v>
      </c>
      <c r="AM182" s="277">
        <v>1407</v>
      </c>
      <c r="AN182" s="242">
        <v>0.161</v>
      </c>
      <c r="AO182" s="242">
        <v>0.42</v>
      </c>
      <c r="AP182" s="241" t="s">
        <v>1308</v>
      </c>
      <c r="AQ182" s="241" t="s">
        <v>460</v>
      </c>
      <c r="AR182" s="241" t="s">
        <v>472</v>
      </c>
      <c r="AS182" s="247">
        <v>44515</v>
      </c>
      <c r="AT182" s="344"/>
      <c r="AU182" s="344"/>
      <c r="AV182" s="344"/>
      <c r="AW182" s="247">
        <v>44211</v>
      </c>
      <c r="AX182" s="242">
        <v>0.54500000000000004</v>
      </c>
      <c r="AY182" s="241" t="s">
        <v>462</v>
      </c>
      <c r="AZ182" s="241" t="s">
        <v>1225</v>
      </c>
      <c r="BA182" s="344"/>
      <c r="BB182" s="344"/>
      <c r="BC182" s="344"/>
      <c r="BD182" s="265"/>
      <c r="BE182" s="266" t="s">
        <v>126</v>
      </c>
      <c r="BF182" s="267" t="s">
        <v>126</v>
      </c>
      <c r="BG182" s="267" t="s">
        <v>126</v>
      </c>
      <c r="BH182" s="268" t="s">
        <v>126</v>
      </c>
      <c r="BI182" s="252"/>
      <c r="BJ182" s="344"/>
      <c r="BK182" s="344"/>
      <c r="BL182" s="255">
        <v>0.98</v>
      </c>
      <c r="BM182" s="255">
        <v>0.93</v>
      </c>
      <c r="BN182" s="255">
        <v>0.95</v>
      </c>
      <c r="BO182" s="284"/>
    </row>
    <row r="183" spans="1:67" ht="18.75" hidden="1" customHeight="1">
      <c r="A183" s="228" t="s">
        <v>1309</v>
      </c>
      <c r="B183" s="229" t="s">
        <v>1310</v>
      </c>
      <c r="C183" s="229" t="s">
        <v>1311</v>
      </c>
      <c r="D183" s="230" t="s">
        <v>630</v>
      </c>
      <c r="E183" s="231" t="s">
        <v>448</v>
      </c>
      <c r="F183" s="276" t="s">
        <v>487</v>
      </c>
      <c r="G183" s="258"/>
      <c r="H183" s="259" t="s">
        <v>451</v>
      </c>
      <c r="I183" s="260">
        <v>22</v>
      </c>
      <c r="J183" s="260" t="s">
        <v>451</v>
      </c>
      <c r="K183" s="261" t="s">
        <v>451</v>
      </c>
      <c r="L183" s="237">
        <v>412</v>
      </c>
      <c r="M183" s="238">
        <v>0.96</v>
      </c>
      <c r="N183" s="229">
        <v>177</v>
      </c>
      <c r="O183" s="229">
        <v>32</v>
      </c>
      <c r="P183" s="239">
        <v>0.43</v>
      </c>
      <c r="Q183" s="229">
        <v>177</v>
      </c>
      <c r="R183" s="240">
        <v>53900</v>
      </c>
      <c r="S183" s="241" t="s">
        <v>452</v>
      </c>
      <c r="T183" s="242">
        <v>1</v>
      </c>
      <c r="U183" s="243">
        <v>48368</v>
      </c>
      <c r="V183" s="244">
        <v>0.9</v>
      </c>
      <c r="W183" s="243">
        <v>5532</v>
      </c>
      <c r="X183" s="241" t="s">
        <v>1306</v>
      </c>
      <c r="Y183" s="241" t="s">
        <v>490</v>
      </c>
      <c r="Z183" s="263"/>
      <c r="AA183" s="286" t="s">
        <v>456</v>
      </c>
      <c r="AB183" s="241">
        <v>590</v>
      </c>
      <c r="AC183" s="241">
        <v>670</v>
      </c>
      <c r="AD183" s="241">
        <v>610</v>
      </c>
      <c r="AE183" s="241">
        <v>720</v>
      </c>
      <c r="AF183" s="241">
        <v>27</v>
      </c>
      <c r="AG183" s="241">
        <v>31</v>
      </c>
      <c r="AH183" s="241">
        <v>28</v>
      </c>
      <c r="AI183" s="241">
        <v>35</v>
      </c>
      <c r="AJ183" s="241">
        <v>25</v>
      </c>
      <c r="AK183" s="241">
        <v>29</v>
      </c>
      <c r="AL183" s="242">
        <v>0.372</v>
      </c>
      <c r="AM183" s="241">
        <v>154</v>
      </c>
      <c r="AN183" s="242">
        <v>0.39</v>
      </c>
      <c r="AO183" s="242">
        <v>0.68300000000000005</v>
      </c>
      <c r="AP183" s="241" t="s">
        <v>491</v>
      </c>
      <c r="AQ183" s="241" t="s">
        <v>491</v>
      </c>
      <c r="AR183" s="241" t="s">
        <v>472</v>
      </c>
      <c r="AS183" s="344"/>
      <c r="AT183" s="344"/>
      <c r="AU183" s="247">
        <v>44501</v>
      </c>
      <c r="AV183" s="247">
        <v>44501</v>
      </c>
      <c r="AW183" s="247">
        <v>44211</v>
      </c>
      <c r="AX183" s="344"/>
      <c r="AY183" s="344"/>
      <c r="AZ183" s="344"/>
      <c r="BA183" s="344"/>
      <c r="BB183" s="344"/>
      <c r="BC183" s="344"/>
      <c r="BD183" s="265"/>
      <c r="BE183" s="273" t="s">
        <v>462</v>
      </c>
      <c r="BF183" s="274" t="s">
        <v>462</v>
      </c>
      <c r="BG183" s="274" t="s">
        <v>462</v>
      </c>
      <c r="BH183" s="275" t="s">
        <v>462</v>
      </c>
      <c r="BI183" s="269" t="s">
        <v>166</v>
      </c>
      <c r="BJ183" s="253" t="s">
        <v>166</v>
      </c>
      <c r="BK183" s="243">
        <v>2689</v>
      </c>
      <c r="BL183" s="255">
        <v>0.96</v>
      </c>
      <c r="BM183" s="255">
        <v>0.94</v>
      </c>
      <c r="BN183" s="255">
        <v>0.94</v>
      </c>
      <c r="BO183" s="256">
        <v>0.94</v>
      </c>
    </row>
    <row r="184" spans="1:67" ht="18.75" hidden="1" customHeight="1">
      <c r="A184" s="228" t="s">
        <v>1312</v>
      </c>
      <c r="B184" s="229" t="s">
        <v>1313</v>
      </c>
      <c r="C184" s="229" t="s">
        <v>1314</v>
      </c>
      <c r="D184" s="230" t="s">
        <v>808</v>
      </c>
      <c r="E184" s="281" t="s">
        <v>507</v>
      </c>
      <c r="F184" s="271" t="s">
        <v>477</v>
      </c>
      <c r="G184" s="258"/>
      <c r="H184" s="259">
        <v>226</v>
      </c>
      <c r="I184" s="260" t="s">
        <v>451</v>
      </c>
      <c r="J184" s="260" t="s">
        <v>451</v>
      </c>
      <c r="K184" s="261">
        <v>199</v>
      </c>
      <c r="L184" s="262">
        <v>10987</v>
      </c>
      <c r="M184" s="238">
        <v>0.75</v>
      </c>
      <c r="N184" s="229">
        <v>429</v>
      </c>
      <c r="O184" s="229">
        <v>47</v>
      </c>
      <c r="P184" s="239">
        <v>3.9E-2</v>
      </c>
      <c r="Q184" s="229">
        <v>70</v>
      </c>
      <c r="R184" s="240">
        <v>48700</v>
      </c>
      <c r="S184" s="241" t="s">
        <v>452</v>
      </c>
      <c r="T184" s="242">
        <v>0.16300000000000001</v>
      </c>
      <c r="U184" s="243">
        <v>18982</v>
      </c>
      <c r="V184" s="244">
        <v>0.39</v>
      </c>
      <c r="W184" s="243">
        <v>29718</v>
      </c>
      <c r="X184" s="241" t="s">
        <v>712</v>
      </c>
      <c r="Y184" s="243">
        <v>9500</v>
      </c>
      <c r="Z184" s="245" t="s">
        <v>1315</v>
      </c>
      <c r="AA184" s="286" t="s">
        <v>456</v>
      </c>
      <c r="AB184" s="241">
        <v>440</v>
      </c>
      <c r="AC184" s="241">
        <v>530</v>
      </c>
      <c r="AD184" s="241">
        <v>480</v>
      </c>
      <c r="AE184" s="241">
        <v>600</v>
      </c>
      <c r="AF184" s="241">
        <v>20</v>
      </c>
      <c r="AG184" s="241">
        <v>26</v>
      </c>
      <c r="AH184" s="241">
        <v>19</v>
      </c>
      <c r="AI184" s="241">
        <v>26</v>
      </c>
      <c r="AJ184" s="241">
        <v>18</v>
      </c>
      <c r="AK184" s="241">
        <v>26</v>
      </c>
      <c r="AL184" s="242">
        <v>0.76200000000000001</v>
      </c>
      <c r="AM184" s="241">
        <v>60</v>
      </c>
      <c r="AN184" s="242">
        <v>0.98299999999999998</v>
      </c>
      <c r="AO184" s="242">
        <v>0.39</v>
      </c>
      <c r="AP184" s="241" t="s">
        <v>491</v>
      </c>
      <c r="AQ184" s="241" t="s">
        <v>492</v>
      </c>
      <c r="AR184" s="241" t="s">
        <v>472</v>
      </c>
      <c r="AS184" s="344"/>
      <c r="AT184" s="344"/>
      <c r="AU184" s="344"/>
      <c r="AV184" s="247">
        <v>44317</v>
      </c>
      <c r="AW184" s="247">
        <v>44317</v>
      </c>
      <c r="AX184" s="344"/>
      <c r="AY184" s="241">
        <v>68</v>
      </c>
      <c r="AZ184" s="344"/>
      <c r="BA184" s="241">
        <v>6</v>
      </c>
      <c r="BB184" s="241" t="s">
        <v>166</v>
      </c>
      <c r="BC184" s="344"/>
      <c r="BD184" s="265"/>
      <c r="BE184" s="279" t="s">
        <v>166</v>
      </c>
      <c r="BF184" s="278" t="s">
        <v>166</v>
      </c>
      <c r="BG184" s="278" t="s">
        <v>166</v>
      </c>
      <c r="BH184" s="280" t="s">
        <v>166</v>
      </c>
      <c r="BI184" s="269" t="s">
        <v>166</v>
      </c>
      <c r="BJ184" s="253" t="s">
        <v>166</v>
      </c>
      <c r="BK184" s="243">
        <v>8000</v>
      </c>
      <c r="BL184" s="255">
        <v>0.78</v>
      </c>
      <c r="BM184" s="255">
        <v>0.68</v>
      </c>
      <c r="BN184" s="255">
        <v>0.54</v>
      </c>
      <c r="BO184" s="256">
        <v>0.4</v>
      </c>
    </row>
    <row r="185" spans="1:67" ht="18.75" hidden="1" customHeight="1">
      <c r="A185" s="228" t="s">
        <v>1316</v>
      </c>
      <c r="B185" s="229" t="s">
        <v>1317</v>
      </c>
      <c r="C185" s="229" t="s">
        <v>1318</v>
      </c>
      <c r="D185" s="230" t="s">
        <v>519</v>
      </c>
      <c r="E185" s="231" t="s">
        <v>448</v>
      </c>
      <c r="F185" s="271" t="s">
        <v>477</v>
      </c>
      <c r="G185" s="233" t="s">
        <v>478</v>
      </c>
      <c r="H185" s="259">
        <v>59</v>
      </c>
      <c r="I185" s="260" t="s">
        <v>451</v>
      </c>
      <c r="J185" s="260">
        <v>104</v>
      </c>
      <c r="K185" s="261">
        <v>44</v>
      </c>
      <c r="L185" s="262">
        <v>6452</v>
      </c>
      <c r="M185" s="238">
        <v>0.55000000000000004</v>
      </c>
      <c r="N185" s="229">
        <v>555</v>
      </c>
      <c r="O185" s="229">
        <v>62</v>
      </c>
      <c r="P185" s="239">
        <v>8.5999999999999993E-2</v>
      </c>
      <c r="Q185" s="229">
        <v>230</v>
      </c>
      <c r="R185" s="240">
        <v>79000</v>
      </c>
      <c r="S185" s="241" t="s">
        <v>497</v>
      </c>
      <c r="T185" s="242">
        <v>0.41399999999999998</v>
      </c>
      <c r="U185" s="243">
        <v>27296</v>
      </c>
      <c r="V185" s="244">
        <v>0.35</v>
      </c>
      <c r="W185" s="243">
        <v>51704</v>
      </c>
      <c r="X185" s="241" t="s">
        <v>1319</v>
      </c>
      <c r="Y185" s="241" t="s">
        <v>592</v>
      </c>
      <c r="Z185" s="245" t="s">
        <v>1320</v>
      </c>
      <c r="AA185" s="282" t="s">
        <v>456</v>
      </c>
      <c r="AB185" s="241">
        <v>630</v>
      </c>
      <c r="AC185" s="241">
        <v>710</v>
      </c>
      <c r="AD185" s="241">
        <v>640</v>
      </c>
      <c r="AE185" s="241">
        <v>730</v>
      </c>
      <c r="AF185" s="241">
        <v>28</v>
      </c>
      <c r="AG185" s="241">
        <v>32</v>
      </c>
      <c r="AH185" s="241">
        <v>28</v>
      </c>
      <c r="AI185" s="241">
        <v>34</v>
      </c>
      <c r="AJ185" s="241">
        <v>27</v>
      </c>
      <c r="AK185" s="241">
        <v>31</v>
      </c>
      <c r="AL185" s="242">
        <v>0.48799999999999999</v>
      </c>
      <c r="AM185" s="344"/>
      <c r="AN185" s="344"/>
      <c r="AO185" s="344"/>
      <c r="AP185" s="241" t="s">
        <v>491</v>
      </c>
      <c r="AQ185" s="241" t="s">
        <v>460</v>
      </c>
      <c r="AR185" s="241" t="s">
        <v>510</v>
      </c>
      <c r="AS185" s="247">
        <v>44501</v>
      </c>
      <c r="AT185" s="247">
        <v>44211</v>
      </c>
      <c r="AU185" s="247">
        <v>44501</v>
      </c>
      <c r="AV185" s="247">
        <v>44211</v>
      </c>
      <c r="AW185" s="247">
        <v>44211</v>
      </c>
      <c r="AX185" s="242">
        <v>0.36</v>
      </c>
      <c r="AY185" s="241">
        <v>90</v>
      </c>
      <c r="AZ185" s="344"/>
      <c r="BA185" s="241">
        <v>6.5</v>
      </c>
      <c r="BB185" s="241" t="s">
        <v>166</v>
      </c>
      <c r="BC185" s="344"/>
      <c r="BD185" s="265"/>
      <c r="BE185" s="279" t="s">
        <v>166</v>
      </c>
      <c r="BF185" s="278" t="s">
        <v>166</v>
      </c>
      <c r="BG185" s="267" t="s">
        <v>126</v>
      </c>
      <c r="BH185" s="268" t="s">
        <v>126</v>
      </c>
      <c r="BI185" s="269" t="s">
        <v>166</v>
      </c>
      <c r="BJ185" s="253" t="s">
        <v>166</v>
      </c>
      <c r="BK185" s="254" t="s">
        <v>462</v>
      </c>
      <c r="BL185" s="255">
        <v>0.94</v>
      </c>
      <c r="BM185" s="255">
        <v>0.91</v>
      </c>
      <c r="BN185" s="255">
        <v>0.83</v>
      </c>
      <c r="BO185" s="256">
        <v>0.81</v>
      </c>
    </row>
    <row r="186" spans="1:67" ht="18.75" hidden="1" customHeight="1">
      <c r="A186" s="228" t="s">
        <v>1321</v>
      </c>
      <c r="B186" s="229" t="s">
        <v>1322</v>
      </c>
      <c r="C186" s="229" t="s">
        <v>914</v>
      </c>
      <c r="D186" s="230" t="s">
        <v>519</v>
      </c>
      <c r="E186" s="231" t="s">
        <v>448</v>
      </c>
      <c r="F186" s="276" t="s">
        <v>487</v>
      </c>
      <c r="G186" s="233" t="s">
        <v>478</v>
      </c>
      <c r="H186" s="259" t="s">
        <v>451</v>
      </c>
      <c r="I186" s="260">
        <v>90</v>
      </c>
      <c r="J186" s="260" t="s">
        <v>451</v>
      </c>
      <c r="K186" s="261" t="s">
        <v>451</v>
      </c>
      <c r="L186" s="262">
        <v>1387</v>
      </c>
      <c r="M186" s="238">
        <v>1</v>
      </c>
      <c r="N186" s="229">
        <v>16</v>
      </c>
      <c r="O186" s="229">
        <v>12</v>
      </c>
      <c r="P186" s="239">
        <v>1.2E-2</v>
      </c>
      <c r="Q186" s="229">
        <v>12</v>
      </c>
      <c r="R186" s="240">
        <v>61700</v>
      </c>
      <c r="S186" s="241" t="s">
        <v>497</v>
      </c>
      <c r="T186" s="242">
        <v>0.75</v>
      </c>
      <c r="U186" s="243">
        <v>19554</v>
      </c>
      <c r="V186" s="244">
        <v>0.32</v>
      </c>
      <c r="W186" s="243">
        <v>42146</v>
      </c>
      <c r="X186" s="241" t="s">
        <v>1181</v>
      </c>
      <c r="Y186" s="243">
        <v>27500</v>
      </c>
      <c r="Z186" s="263"/>
      <c r="AA186" s="286" t="s">
        <v>456</v>
      </c>
      <c r="AB186" s="241">
        <v>570</v>
      </c>
      <c r="AC186" s="241">
        <v>670</v>
      </c>
      <c r="AD186" s="241">
        <v>540</v>
      </c>
      <c r="AE186" s="241">
        <v>650</v>
      </c>
      <c r="AF186" s="241">
        <v>23</v>
      </c>
      <c r="AG186" s="241">
        <v>29</v>
      </c>
      <c r="AH186" s="241">
        <v>22</v>
      </c>
      <c r="AI186" s="241">
        <v>30</v>
      </c>
      <c r="AJ186" s="241">
        <v>22</v>
      </c>
      <c r="AK186" s="241">
        <v>27</v>
      </c>
      <c r="AL186" s="242">
        <v>0.43099999999999999</v>
      </c>
      <c r="AM186" s="241">
        <v>333</v>
      </c>
      <c r="AN186" s="242">
        <v>9.6000000000000002E-2</v>
      </c>
      <c r="AO186" s="242">
        <v>9.4E-2</v>
      </c>
      <c r="AP186" s="241" t="s">
        <v>491</v>
      </c>
      <c r="AQ186" s="241" t="s">
        <v>460</v>
      </c>
      <c r="AR186" s="241" t="s">
        <v>472</v>
      </c>
      <c r="AS186" s="247">
        <v>44501</v>
      </c>
      <c r="AT186" s="344"/>
      <c r="AU186" s="247">
        <v>44531</v>
      </c>
      <c r="AV186" s="247">
        <v>44228</v>
      </c>
      <c r="AW186" s="247">
        <v>44228</v>
      </c>
      <c r="AX186" s="242">
        <v>0.247</v>
      </c>
      <c r="AY186" s="241">
        <v>88</v>
      </c>
      <c r="AZ186" s="241" t="s">
        <v>1093</v>
      </c>
      <c r="BA186" s="241">
        <v>6.5</v>
      </c>
      <c r="BB186" s="344"/>
      <c r="BC186" s="344"/>
      <c r="BD186" s="265"/>
      <c r="BE186" s="266" t="s">
        <v>126</v>
      </c>
      <c r="BF186" s="278" t="s">
        <v>166</v>
      </c>
      <c r="BG186" s="267" t="s">
        <v>126</v>
      </c>
      <c r="BH186" s="268" t="s">
        <v>126</v>
      </c>
      <c r="BI186" s="252"/>
      <c r="BJ186" s="344"/>
      <c r="BK186" s="344"/>
      <c r="BL186" s="255">
        <v>0.85</v>
      </c>
      <c r="BM186" s="255">
        <v>0.86</v>
      </c>
      <c r="BN186" s="270"/>
      <c r="BO186" s="256">
        <v>0.74</v>
      </c>
    </row>
    <row r="187" spans="1:67" ht="18.75" hidden="1" customHeight="1">
      <c r="A187" s="228" t="s">
        <v>1323</v>
      </c>
      <c r="B187" s="229" t="s">
        <v>1324</v>
      </c>
      <c r="C187" s="229" t="s">
        <v>1325</v>
      </c>
      <c r="D187" s="230" t="s">
        <v>537</v>
      </c>
      <c r="E187" s="231" t="s">
        <v>448</v>
      </c>
      <c r="F187" s="271" t="s">
        <v>477</v>
      </c>
      <c r="G187" s="233" t="s">
        <v>726</v>
      </c>
      <c r="H187" s="259">
        <v>152</v>
      </c>
      <c r="I187" s="260" t="s">
        <v>451</v>
      </c>
      <c r="J187" s="260" t="s">
        <v>451</v>
      </c>
      <c r="K187" s="261">
        <v>172</v>
      </c>
      <c r="L187" s="262">
        <v>16766</v>
      </c>
      <c r="M187" s="238">
        <v>0.79</v>
      </c>
      <c r="N187" s="229">
        <v>612</v>
      </c>
      <c r="O187" s="229">
        <v>83</v>
      </c>
      <c r="P187" s="239">
        <v>3.6999999999999998E-2</v>
      </c>
      <c r="Q187" s="229">
        <v>494</v>
      </c>
      <c r="R187" s="240">
        <v>67200</v>
      </c>
      <c r="S187" s="241" t="s">
        <v>452</v>
      </c>
      <c r="T187" s="242">
        <v>0.80700000000000005</v>
      </c>
      <c r="U187" s="243">
        <v>18668</v>
      </c>
      <c r="V187" s="244">
        <v>0.28000000000000003</v>
      </c>
      <c r="W187" s="243">
        <v>48532</v>
      </c>
      <c r="X187" s="241" t="s">
        <v>1326</v>
      </c>
      <c r="Y187" s="241" t="s">
        <v>490</v>
      </c>
      <c r="Z187" s="263"/>
      <c r="AA187" s="286" t="s">
        <v>456</v>
      </c>
      <c r="AB187" s="241">
        <v>540</v>
      </c>
      <c r="AC187" s="241">
        <v>620</v>
      </c>
      <c r="AD187" s="241">
        <v>520</v>
      </c>
      <c r="AE187" s="241">
        <v>630</v>
      </c>
      <c r="AF187" s="241">
        <v>22</v>
      </c>
      <c r="AG187" s="241">
        <v>29</v>
      </c>
      <c r="AH187" s="241">
        <v>21</v>
      </c>
      <c r="AI187" s="241" t="s">
        <v>458</v>
      </c>
      <c r="AJ187" s="241">
        <v>20</v>
      </c>
      <c r="AK187" s="241">
        <v>27</v>
      </c>
      <c r="AL187" s="242">
        <v>0.67700000000000005</v>
      </c>
      <c r="AM187" s="277">
        <v>2153</v>
      </c>
      <c r="AN187" s="242">
        <v>0.44500000000000001</v>
      </c>
      <c r="AO187" s="242">
        <v>0.12</v>
      </c>
      <c r="AP187" s="241" t="s">
        <v>1327</v>
      </c>
      <c r="AQ187" s="241" t="s">
        <v>460</v>
      </c>
      <c r="AR187" s="241" t="s">
        <v>471</v>
      </c>
      <c r="AS187" s="247">
        <v>44515</v>
      </c>
      <c r="AT187" s="344"/>
      <c r="AU187" s="247">
        <v>44545</v>
      </c>
      <c r="AV187" s="247">
        <v>44228</v>
      </c>
      <c r="AW187" s="241" t="s">
        <v>501</v>
      </c>
      <c r="AX187" s="344"/>
      <c r="AY187" s="241">
        <v>80</v>
      </c>
      <c r="AZ187" s="344"/>
      <c r="BA187" s="241">
        <v>6.5</v>
      </c>
      <c r="BB187" s="344"/>
      <c r="BC187" s="241" t="s">
        <v>1328</v>
      </c>
      <c r="BD187" s="265"/>
      <c r="BE187" s="266" t="s">
        <v>126</v>
      </c>
      <c r="BF187" s="267" t="s">
        <v>126</v>
      </c>
      <c r="BG187" s="267" t="s">
        <v>126</v>
      </c>
      <c r="BH187" s="268" t="s">
        <v>126</v>
      </c>
      <c r="BI187" s="269" t="s">
        <v>166</v>
      </c>
      <c r="BJ187" s="253" t="s">
        <v>166</v>
      </c>
      <c r="BK187" s="243">
        <v>3500</v>
      </c>
      <c r="BL187" s="255">
        <v>0.83</v>
      </c>
      <c r="BM187" s="255">
        <v>0.84</v>
      </c>
      <c r="BN187" s="255">
        <v>0.61</v>
      </c>
      <c r="BO187" s="256">
        <v>0.57999999999999996</v>
      </c>
    </row>
    <row r="188" spans="1:67" ht="18.75" hidden="1" customHeight="1">
      <c r="A188" s="228" t="s">
        <v>1329</v>
      </c>
      <c r="B188" s="229" t="s">
        <v>1330</v>
      </c>
      <c r="C188" s="229" t="s">
        <v>1331</v>
      </c>
      <c r="D188" s="230" t="s">
        <v>537</v>
      </c>
      <c r="E188" s="231" t="s">
        <v>448</v>
      </c>
      <c r="F188" s="276" t="s">
        <v>487</v>
      </c>
      <c r="G188" s="258"/>
      <c r="H188" s="259" t="s">
        <v>451</v>
      </c>
      <c r="I188" s="260">
        <v>56</v>
      </c>
      <c r="J188" s="260" t="s">
        <v>451</v>
      </c>
      <c r="K188" s="261" t="s">
        <v>451</v>
      </c>
      <c r="L188" s="262">
        <v>2414</v>
      </c>
      <c r="M188" s="238">
        <v>0.97</v>
      </c>
      <c r="N188" s="229">
        <v>218</v>
      </c>
      <c r="O188" s="229">
        <v>55</v>
      </c>
      <c r="P188" s="239">
        <v>0.09</v>
      </c>
      <c r="Q188" s="229">
        <v>210</v>
      </c>
      <c r="R188" s="240">
        <v>76600</v>
      </c>
      <c r="S188" s="241" t="s">
        <v>452</v>
      </c>
      <c r="T188" s="242">
        <v>0.96299999999999997</v>
      </c>
      <c r="U188" s="243">
        <v>36031</v>
      </c>
      <c r="V188" s="244">
        <v>0.47</v>
      </c>
      <c r="W188" s="243">
        <v>40569</v>
      </c>
      <c r="X188" s="241" t="s">
        <v>1332</v>
      </c>
      <c r="Y188" s="241" t="s">
        <v>490</v>
      </c>
      <c r="Z188" s="263"/>
      <c r="AA188" s="286" t="s">
        <v>456</v>
      </c>
      <c r="AB188" s="241">
        <v>590</v>
      </c>
      <c r="AC188" s="241">
        <v>680</v>
      </c>
      <c r="AD188" s="241">
        <v>580</v>
      </c>
      <c r="AE188" s="241">
        <v>675</v>
      </c>
      <c r="AF188" s="241">
        <v>25</v>
      </c>
      <c r="AG188" s="241">
        <v>30</v>
      </c>
      <c r="AH188" s="241">
        <v>24</v>
      </c>
      <c r="AI188" s="241" t="s">
        <v>522</v>
      </c>
      <c r="AJ188" s="241">
        <v>24</v>
      </c>
      <c r="AK188" s="241">
        <v>29</v>
      </c>
      <c r="AL188" s="242">
        <v>0.48299999999999998</v>
      </c>
      <c r="AM188" s="277">
        <v>1365</v>
      </c>
      <c r="AN188" s="242">
        <v>0.20499999999999999</v>
      </c>
      <c r="AO188" s="242">
        <v>0.218</v>
      </c>
      <c r="AP188" s="241" t="s">
        <v>491</v>
      </c>
      <c r="AQ188" s="241" t="s">
        <v>460</v>
      </c>
      <c r="AR188" s="241" t="s">
        <v>471</v>
      </c>
      <c r="AS188" s="247">
        <v>44501</v>
      </c>
      <c r="AT188" s="344"/>
      <c r="AU188" s="344"/>
      <c r="AV188" s="344"/>
      <c r="AW188" s="247">
        <v>44228</v>
      </c>
      <c r="AX188" s="242">
        <v>0.90300000000000002</v>
      </c>
      <c r="AY188" s="344"/>
      <c r="AZ188" s="344"/>
      <c r="BA188" s="344"/>
      <c r="BB188" s="344"/>
      <c r="BC188" s="344"/>
      <c r="BD188" s="265"/>
      <c r="BE188" s="266" t="s">
        <v>126</v>
      </c>
      <c r="BF188" s="267" t="s">
        <v>126</v>
      </c>
      <c r="BG188" s="267" t="s">
        <v>126</v>
      </c>
      <c r="BH188" s="268" t="s">
        <v>126</v>
      </c>
      <c r="BI188" s="269" t="s">
        <v>166</v>
      </c>
      <c r="BJ188" s="253" t="s">
        <v>166</v>
      </c>
      <c r="BK188" s="254" t="s">
        <v>462</v>
      </c>
      <c r="BL188" s="270"/>
      <c r="BM188" s="255">
        <v>0.92</v>
      </c>
      <c r="BN188" s="270"/>
      <c r="BO188" s="256">
        <v>0.85</v>
      </c>
    </row>
    <row r="189" spans="1:67" ht="18.75" hidden="1" customHeight="1">
      <c r="A189" s="228" t="s">
        <v>1333</v>
      </c>
      <c r="B189" s="229" t="s">
        <v>1334</v>
      </c>
      <c r="C189" s="229" t="s">
        <v>1335</v>
      </c>
      <c r="D189" s="230" t="s">
        <v>1001</v>
      </c>
      <c r="E189" s="231" t="s">
        <v>448</v>
      </c>
      <c r="F189" s="276" t="s">
        <v>487</v>
      </c>
      <c r="G189" s="258"/>
      <c r="H189" s="259" t="s">
        <v>451</v>
      </c>
      <c r="I189" s="260">
        <v>61</v>
      </c>
      <c r="J189" s="260" t="s">
        <v>451</v>
      </c>
      <c r="K189" s="261" t="s">
        <v>451</v>
      </c>
      <c r="L189" s="237">
        <v>458</v>
      </c>
      <c r="M189" s="238">
        <v>0.89</v>
      </c>
      <c r="N189" s="229">
        <v>101</v>
      </c>
      <c r="O189" s="272"/>
      <c r="P189" s="239">
        <v>0.221</v>
      </c>
      <c r="Q189" s="229">
        <v>99</v>
      </c>
      <c r="R189" s="240">
        <v>74000</v>
      </c>
      <c r="S189" s="241" t="s">
        <v>452</v>
      </c>
      <c r="T189" s="242">
        <v>0.98</v>
      </c>
      <c r="U189" s="243">
        <v>37568</v>
      </c>
      <c r="V189" s="244">
        <v>0.51</v>
      </c>
      <c r="W189" s="243">
        <v>36432</v>
      </c>
      <c r="X189" s="241" t="s">
        <v>1336</v>
      </c>
      <c r="Y189" s="241" t="s">
        <v>490</v>
      </c>
      <c r="Z189" s="263"/>
      <c r="AA189" s="286" t="s">
        <v>456</v>
      </c>
      <c r="AB189" s="241">
        <v>640</v>
      </c>
      <c r="AC189" s="241">
        <v>740</v>
      </c>
      <c r="AD189" s="241">
        <v>580</v>
      </c>
      <c r="AE189" s="241">
        <v>690</v>
      </c>
      <c r="AF189" s="241">
        <v>26</v>
      </c>
      <c r="AG189" s="241">
        <v>32</v>
      </c>
      <c r="AH189" s="241">
        <v>29</v>
      </c>
      <c r="AI189" s="241">
        <v>34</v>
      </c>
      <c r="AJ189" s="241">
        <v>22</v>
      </c>
      <c r="AK189" s="241">
        <v>31</v>
      </c>
      <c r="AL189" s="242">
        <v>0.54600000000000004</v>
      </c>
      <c r="AM189" s="241">
        <v>285</v>
      </c>
      <c r="AN189" s="242">
        <v>0.42099999999999999</v>
      </c>
      <c r="AO189" s="242">
        <v>0.25800000000000001</v>
      </c>
      <c r="AP189" s="241" t="s">
        <v>491</v>
      </c>
      <c r="AQ189" s="241" t="s">
        <v>460</v>
      </c>
      <c r="AR189" s="241" t="s">
        <v>471</v>
      </c>
      <c r="AS189" s="344"/>
      <c r="AT189" s="344"/>
      <c r="AU189" s="247">
        <v>44515</v>
      </c>
      <c r="AV189" s="247">
        <v>44211</v>
      </c>
      <c r="AW189" s="241" t="s">
        <v>501</v>
      </c>
      <c r="AX189" s="344"/>
      <c r="AY189" s="344"/>
      <c r="AZ189" s="241" t="s">
        <v>524</v>
      </c>
      <c r="BA189" s="344"/>
      <c r="BB189" s="344"/>
      <c r="BC189" s="344"/>
      <c r="BD189" s="265"/>
      <c r="BE189" s="266" t="s">
        <v>126</v>
      </c>
      <c r="BF189" s="267" t="s">
        <v>126</v>
      </c>
      <c r="BG189" s="267" t="s">
        <v>126</v>
      </c>
      <c r="BH189" s="268" t="s">
        <v>126</v>
      </c>
      <c r="BI189" s="252"/>
      <c r="BJ189" s="344"/>
      <c r="BK189" s="344"/>
      <c r="BL189" s="255">
        <v>0.86</v>
      </c>
      <c r="BM189" s="255">
        <v>0.87</v>
      </c>
      <c r="BN189" s="255">
        <v>0.6</v>
      </c>
      <c r="BO189" s="256">
        <v>0.67</v>
      </c>
    </row>
    <row r="190" spans="1:67" ht="18.75" hidden="1" customHeight="1">
      <c r="A190" s="228" t="s">
        <v>1337</v>
      </c>
      <c r="B190" s="229" t="s">
        <v>1338</v>
      </c>
      <c r="C190" s="229" t="s">
        <v>1339</v>
      </c>
      <c r="D190" s="230" t="s">
        <v>1340</v>
      </c>
      <c r="E190" s="231" t="s">
        <v>448</v>
      </c>
      <c r="F190" s="276" t="s">
        <v>487</v>
      </c>
      <c r="G190" s="258"/>
      <c r="H190" s="259" t="s">
        <v>451</v>
      </c>
      <c r="I190" s="260">
        <v>72</v>
      </c>
      <c r="J190" s="260" t="s">
        <v>451</v>
      </c>
      <c r="K190" s="261" t="s">
        <v>451</v>
      </c>
      <c r="L190" s="237">
        <v>322</v>
      </c>
      <c r="M190" s="238">
        <v>0.84</v>
      </c>
      <c r="N190" s="229">
        <v>97</v>
      </c>
      <c r="O190" s="229">
        <v>13</v>
      </c>
      <c r="P190" s="239">
        <v>0.30099999999999999</v>
      </c>
      <c r="Q190" s="229">
        <v>97</v>
      </c>
      <c r="R190" s="240">
        <v>73800</v>
      </c>
      <c r="S190" s="241" t="s">
        <v>452</v>
      </c>
      <c r="T190" s="242">
        <v>1</v>
      </c>
      <c r="U190" s="243">
        <v>53100</v>
      </c>
      <c r="V190" s="244">
        <v>0.72</v>
      </c>
      <c r="W190" s="243">
        <v>20700</v>
      </c>
      <c r="X190" s="241" t="s">
        <v>1241</v>
      </c>
      <c r="Y190" s="241" t="s">
        <v>490</v>
      </c>
      <c r="Z190" s="263"/>
      <c r="AA190" s="286" t="s">
        <v>456</v>
      </c>
      <c r="AB190" s="241">
        <v>580</v>
      </c>
      <c r="AC190" s="241">
        <v>720</v>
      </c>
      <c r="AD190" s="241">
        <v>540</v>
      </c>
      <c r="AE190" s="241">
        <v>690</v>
      </c>
      <c r="AF190" s="241">
        <v>23</v>
      </c>
      <c r="AG190" s="241">
        <v>32</v>
      </c>
      <c r="AH190" s="241">
        <v>22</v>
      </c>
      <c r="AI190" s="241">
        <v>34</v>
      </c>
      <c r="AJ190" s="241">
        <v>21</v>
      </c>
      <c r="AK190" s="241">
        <v>27</v>
      </c>
      <c r="AL190" s="242">
        <v>0.63200000000000001</v>
      </c>
      <c r="AM190" s="241">
        <v>125</v>
      </c>
      <c r="AN190" s="242">
        <v>0.56000000000000005</v>
      </c>
      <c r="AO190" s="242">
        <v>0.186</v>
      </c>
      <c r="AP190" s="241" t="s">
        <v>491</v>
      </c>
      <c r="AQ190" s="241" t="s">
        <v>460</v>
      </c>
      <c r="AR190" s="241" t="s">
        <v>471</v>
      </c>
      <c r="AS190" s="344"/>
      <c r="AT190" s="344"/>
      <c r="AU190" s="247">
        <v>44515</v>
      </c>
      <c r="AV190" s="247">
        <v>44211</v>
      </c>
      <c r="AW190" s="241" t="s">
        <v>501</v>
      </c>
      <c r="AX190" s="344"/>
      <c r="AY190" s="344"/>
      <c r="AZ190" s="241" t="s">
        <v>524</v>
      </c>
      <c r="BA190" s="344"/>
      <c r="BB190" s="344"/>
      <c r="BC190" s="344"/>
      <c r="BD190" s="265"/>
      <c r="BE190" s="266" t="s">
        <v>126</v>
      </c>
      <c r="BF190" s="267" t="s">
        <v>126</v>
      </c>
      <c r="BG190" s="267" t="s">
        <v>126</v>
      </c>
      <c r="BH190" s="268" t="s">
        <v>126</v>
      </c>
      <c r="BI190" s="252"/>
      <c r="BJ190" s="253" t="s">
        <v>166</v>
      </c>
      <c r="BK190" s="243">
        <v>3200</v>
      </c>
      <c r="BL190" s="255">
        <v>0.92</v>
      </c>
      <c r="BM190" s="255">
        <v>0.68</v>
      </c>
      <c r="BN190" s="255">
        <v>0.67</v>
      </c>
      <c r="BO190" s="256">
        <v>0.65</v>
      </c>
    </row>
    <row r="191" spans="1:67" ht="18.75" hidden="1" customHeight="1">
      <c r="A191" s="228" t="s">
        <v>1341</v>
      </c>
      <c r="B191" s="229" t="s">
        <v>1342</v>
      </c>
      <c r="C191" s="229" t="s">
        <v>672</v>
      </c>
      <c r="D191" s="230" t="s">
        <v>673</v>
      </c>
      <c r="E191" s="231" t="s">
        <v>448</v>
      </c>
      <c r="F191" s="276" t="s">
        <v>487</v>
      </c>
      <c r="G191" s="233" t="s">
        <v>1149</v>
      </c>
      <c r="H191" s="259" t="s">
        <v>451</v>
      </c>
      <c r="I191" s="260">
        <v>61</v>
      </c>
      <c r="J191" s="260" t="s">
        <v>451</v>
      </c>
      <c r="K191" s="261" t="s">
        <v>451</v>
      </c>
      <c r="L191" s="262">
        <v>3035</v>
      </c>
      <c r="M191" s="238">
        <v>1</v>
      </c>
      <c r="N191" s="229">
        <v>298</v>
      </c>
      <c r="O191" s="229">
        <v>76</v>
      </c>
      <c r="P191" s="239">
        <v>9.8000000000000004E-2</v>
      </c>
      <c r="Q191" s="229">
        <v>269</v>
      </c>
      <c r="R191" s="240">
        <v>66400</v>
      </c>
      <c r="S191" s="241" t="s">
        <v>452</v>
      </c>
      <c r="T191" s="242">
        <v>0.90300000000000002</v>
      </c>
      <c r="U191" s="243">
        <v>44021</v>
      </c>
      <c r="V191" s="244">
        <v>0.66</v>
      </c>
      <c r="W191" s="243">
        <v>22379</v>
      </c>
      <c r="X191" s="241" t="s">
        <v>1343</v>
      </c>
      <c r="Y191" s="243">
        <v>58690</v>
      </c>
      <c r="Z191" s="263"/>
      <c r="AA191" s="282" t="s">
        <v>456</v>
      </c>
      <c r="AB191" s="241">
        <v>580</v>
      </c>
      <c r="AC191" s="241">
        <v>690</v>
      </c>
      <c r="AD191" s="241">
        <v>570</v>
      </c>
      <c r="AE191" s="241">
        <v>710</v>
      </c>
      <c r="AF191" s="241">
        <v>25</v>
      </c>
      <c r="AG191" s="241">
        <v>31</v>
      </c>
      <c r="AH191" s="241">
        <v>25</v>
      </c>
      <c r="AI191" s="241">
        <v>34</v>
      </c>
      <c r="AJ191" s="241">
        <v>25</v>
      </c>
      <c r="AK191" s="241">
        <v>30</v>
      </c>
      <c r="AL191" s="242">
        <v>0.432</v>
      </c>
      <c r="AM191" s="241">
        <v>863</v>
      </c>
      <c r="AN191" s="242">
        <v>0.30099999999999999</v>
      </c>
      <c r="AO191" s="242">
        <v>0.35399999999999998</v>
      </c>
      <c r="AP191" s="241" t="s">
        <v>491</v>
      </c>
      <c r="AQ191" s="241" t="s">
        <v>460</v>
      </c>
      <c r="AR191" s="241" t="s">
        <v>471</v>
      </c>
      <c r="AS191" s="247">
        <v>44515</v>
      </c>
      <c r="AT191" s="247">
        <v>44204</v>
      </c>
      <c r="AU191" s="344"/>
      <c r="AV191" s="247">
        <v>44211</v>
      </c>
      <c r="AW191" s="247">
        <v>44211</v>
      </c>
      <c r="AX191" s="242">
        <v>0.80200000000000005</v>
      </c>
      <c r="AY191" s="241">
        <v>90</v>
      </c>
      <c r="AZ191" s="241" t="s">
        <v>693</v>
      </c>
      <c r="BA191" s="241">
        <v>6.5</v>
      </c>
      <c r="BB191" s="344"/>
      <c r="BC191" s="344"/>
      <c r="BD191" s="265"/>
      <c r="BE191" s="266" t="s">
        <v>126</v>
      </c>
      <c r="BF191" s="267" t="s">
        <v>126</v>
      </c>
      <c r="BG191" s="267" t="s">
        <v>126</v>
      </c>
      <c r="BH191" s="268" t="s">
        <v>126</v>
      </c>
      <c r="BI191" s="252"/>
      <c r="BJ191" s="344"/>
      <c r="BK191" s="344"/>
      <c r="BL191" s="255">
        <v>0.95</v>
      </c>
      <c r="BM191" s="255">
        <v>0.92</v>
      </c>
      <c r="BN191" s="270"/>
      <c r="BO191" s="256">
        <v>0.88</v>
      </c>
    </row>
    <row r="192" spans="1:67" ht="18.75" customHeight="1">
      <c r="A192" s="228" t="s">
        <v>312</v>
      </c>
      <c r="B192" s="229" t="s">
        <v>1344</v>
      </c>
      <c r="C192" s="229" t="s">
        <v>1344</v>
      </c>
      <c r="D192" s="230" t="s">
        <v>630</v>
      </c>
      <c r="E192" s="231" t="s">
        <v>448</v>
      </c>
      <c r="F192" s="271" t="s">
        <v>477</v>
      </c>
      <c r="G192" s="258"/>
      <c r="H192" s="259">
        <v>7</v>
      </c>
      <c r="I192" s="260" t="s">
        <v>451</v>
      </c>
      <c r="J192" s="260">
        <v>2</v>
      </c>
      <c r="K192" s="261" t="s">
        <v>451</v>
      </c>
      <c r="L192" s="262">
        <v>7062</v>
      </c>
      <c r="M192" s="238">
        <v>0.42</v>
      </c>
      <c r="N192" s="229">
        <v>647</v>
      </c>
      <c r="O192" s="229">
        <v>59</v>
      </c>
      <c r="P192" s="239">
        <v>9.1999999999999998E-2</v>
      </c>
      <c r="Q192" s="229">
        <v>188</v>
      </c>
      <c r="R192" s="240">
        <v>74700</v>
      </c>
      <c r="S192" s="241" t="s">
        <v>722</v>
      </c>
      <c r="T192" s="242">
        <v>0.29099999999999998</v>
      </c>
      <c r="U192" s="243">
        <v>60968</v>
      </c>
      <c r="V192" s="244">
        <v>0.82</v>
      </c>
      <c r="W192" s="243">
        <v>13732</v>
      </c>
      <c r="X192" s="241" t="s">
        <v>1345</v>
      </c>
      <c r="Y192" s="241" t="s">
        <v>490</v>
      </c>
      <c r="Z192" s="263"/>
      <c r="AA192" s="264"/>
      <c r="AB192" s="241">
        <v>690</v>
      </c>
      <c r="AC192" s="241">
        <v>760</v>
      </c>
      <c r="AD192" s="241">
        <v>700</v>
      </c>
      <c r="AE192" s="241">
        <v>780</v>
      </c>
      <c r="AF192" s="241">
        <v>32</v>
      </c>
      <c r="AG192" s="241">
        <v>35</v>
      </c>
      <c r="AH192" s="241">
        <v>33</v>
      </c>
      <c r="AI192" s="241">
        <v>36</v>
      </c>
      <c r="AJ192" s="241">
        <v>30</v>
      </c>
      <c r="AK192" s="241">
        <v>35</v>
      </c>
      <c r="AL192" s="242">
        <v>4.2999999999999997E-2</v>
      </c>
      <c r="AM192" s="277">
        <v>6709</v>
      </c>
      <c r="AN192" s="242">
        <v>3.5999999999999997E-2</v>
      </c>
      <c r="AO192" s="242">
        <v>0.76600000000000001</v>
      </c>
      <c r="AP192" s="241" t="s">
        <v>491</v>
      </c>
      <c r="AQ192" s="241" t="s">
        <v>492</v>
      </c>
      <c r="AR192" s="241" t="s">
        <v>948</v>
      </c>
      <c r="AS192" s="344"/>
      <c r="AT192" s="344"/>
      <c r="AU192" s="247">
        <v>44501</v>
      </c>
      <c r="AV192" s="344"/>
      <c r="AW192" s="247">
        <v>44198</v>
      </c>
      <c r="AX192" s="344"/>
      <c r="AY192" s="344"/>
      <c r="AZ192" s="344"/>
      <c r="BA192" s="344"/>
      <c r="BB192" s="344"/>
      <c r="BC192" s="344"/>
      <c r="BD192" s="265"/>
      <c r="BE192" s="266" t="s">
        <v>126</v>
      </c>
      <c r="BF192" s="267" t="s">
        <v>126</v>
      </c>
      <c r="BG192" s="267" t="s">
        <v>126</v>
      </c>
      <c r="BH192" s="268" t="s">
        <v>126</v>
      </c>
      <c r="BI192" s="269" t="s">
        <v>166</v>
      </c>
      <c r="BJ192" s="344"/>
      <c r="BK192" s="344"/>
      <c r="BL192" s="255">
        <v>0.98</v>
      </c>
      <c r="BM192" s="255">
        <v>0.98</v>
      </c>
      <c r="BN192" s="255">
        <v>0.92</v>
      </c>
      <c r="BO192" s="256">
        <v>0.94</v>
      </c>
    </row>
    <row r="193" spans="1:67" ht="18.75" hidden="1" customHeight="1">
      <c r="A193" s="228" t="s">
        <v>1346</v>
      </c>
      <c r="B193" s="229" t="s">
        <v>1347</v>
      </c>
      <c r="C193" s="229" t="s">
        <v>1348</v>
      </c>
      <c r="D193" s="230" t="s">
        <v>1138</v>
      </c>
      <c r="E193" s="231" t="s">
        <v>448</v>
      </c>
      <c r="F193" s="271" t="s">
        <v>477</v>
      </c>
      <c r="G193" s="258"/>
      <c r="H193" s="259">
        <v>70</v>
      </c>
      <c r="I193" s="260" t="s">
        <v>451</v>
      </c>
      <c r="J193" s="260" t="s">
        <v>451</v>
      </c>
      <c r="K193" s="261">
        <v>172</v>
      </c>
      <c r="L193" s="262">
        <v>2978</v>
      </c>
      <c r="M193" s="238">
        <v>0.43</v>
      </c>
      <c r="N193" s="229">
        <v>129</v>
      </c>
      <c r="O193" s="229">
        <v>23</v>
      </c>
      <c r="P193" s="239">
        <v>4.2999999999999997E-2</v>
      </c>
      <c r="Q193" s="229">
        <v>108</v>
      </c>
      <c r="R193" s="240">
        <v>75000</v>
      </c>
      <c r="S193" s="241" t="s">
        <v>452</v>
      </c>
      <c r="T193" s="242">
        <v>0.83699999999999997</v>
      </c>
      <c r="U193" s="243">
        <v>12144</v>
      </c>
      <c r="V193" s="244">
        <v>0.16</v>
      </c>
      <c r="W193" s="243">
        <v>62856</v>
      </c>
      <c r="X193" s="241" t="s">
        <v>712</v>
      </c>
      <c r="Y193" s="241" t="s">
        <v>462</v>
      </c>
      <c r="Z193" s="263"/>
      <c r="AA193" s="246" t="s">
        <v>456</v>
      </c>
      <c r="AB193" s="241">
        <v>640</v>
      </c>
      <c r="AC193" s="241">
        <v>710</v>
      </c>
      <c r="AD193" s="241">
        <v>680</v>
      </c>
      <c r="AE193" s="241">
        <v>760</v>
      </c>
      <c r="AF193" s="241">
        <v>29</v>
      </c>
      <c r="AG193" s="241">
        <v>33</v>
      </c>
      <c r="AH193" s="241">
        <v>27</v>
      </c>
      <c r="AI193" s="241">
        <v>34</v>
      </c>
      <c r="AJ193" s="241">
        <v>28</v>
      </c>
      <c r="AK193" s="241">
        <v>33</v>
      </c>
      <c r="AL193" s="242">
        <v>0.439</v>
      </c>
      <c r="AM193" s="277">
        <v>1149</v>
      </c>
      <c r="AN193" s="242">
        <v>0.316</v>
      </c>
      <c r="AO193" s="242">
        <v>5.1999999999999998E-2</v>
      </c>
      <c r="AP193" s="241" t="s">
        <v>1349</v>
      </c>
      <c r="AQ193" s="241" t="s">
        <v>460</v>
      </c>
      <c r="AR193" s="241" t="s">
        <v>1350</v>
      </c>
      <c r="AS193" s="247">
        <v>44515</v>
      </c>
      <c r="AT193" s="247">
        <v>44211</v>
      </c>
      <c r="AU193" s="344"/>
      <c r="AV193" s="344"/>
      <c r="AW193" s="247">
        <v>44211</v>
      </c>
      <c r="AX193" s="242">
        <v>0.56299999999999994</v>
      </c>
      <c r="AY193" s="241">
        <v>80</v>
      </c>
      <c r="AZ193" s="241" t="s">
        <v>1093</v>
      </c>
      <c r="BA193" s="241">
        <v>6</v>
      </c>
      <c r="BB193" s="344"/>
      <c r="BC193" s="241" t="s">
        <v>1351</v>
      </c>
      <c r="BD193" s="265"/>
      <c r="BE193" s="266" t="s">
        <v>126</v>
      </c>
      <c r="BF193" s="278" t="s">
        <v>166</v>
      </c>
      <c r="BG193" s="278" t="s">
        <v>166</v>
      </c>
      <c r="BH193" s="280" t="s">
        <v>166</v>
      </c>
      <c r="BI193" s="252"/>
      <c r="BJ193" s="344"/>
      <c r="BK193" s="344"/>
      <c r="BL193" s="255">
        <v>0.82</v>
      </c>
      <c r="BM193" s="255">
        <v>0.94</v>
      </c>
      <c r="BN193" s="255">
        <v>0.56000000000000005</v>
      </c>
      <c r="BO193" s="256">
        <v>0.83</v>
      </c>
    </row>
    <row r="194" spans="1:67" ht="18.75" hidden="1" customHeight="1">
      <c r="A194" s="228" t="s">
        <v>1352</v>
      </c>
      <c r="B194" s="229" t="s">
        <v>1353</v>
      </c>
      <c r="C194" s="229" t="s">
        <v>1354</v>
      </c>
      <c r="D194" s="230" t="s">
        <v>537</v>
      </c>
      <c r="E194" s="281" t="s">
        <v>507</v>
      </c>
      <c r="F194" s="271" t="s">
        <v>477</v>
      </c>
      <c r="G194" s="258"/>
      <c r="H194" s="259">
        <v>80</v>
      </c>
      <c r="I194" s="260" t="s">
        <v>451</v>
      </c>
      <c r="J194" s="260">
        <v>116</v>
      </c>
      <c r="K194" s="261">
        <v>108</v>
      </c>
      <c r="L194" s="262">
        <v>13708</v>
      </c>
      <c r="M194" s="238">
        <v>0.79</v>
      </c>
      <c r="N194" s="229">
        <v>1127</v>
      </c>
      <c r="O194" s="229">
        <v>104</v>
      </c>
      <c r="P194" s="239">
        <v>8.2000000000000003E-2</v>
      </c>
      <c r="Q194" s="229">
        <v>31</v>
      </c>
      <c r="R194" s="240">
        <v>49000</v>
      </c>
      <c r="S194" s="241" t="s">
        <v>452</v>
      </c>
      <c r="T194" s="242">
        <v>2.8000000000000001E-2</v>
      </c>
      <c r="U194" s="243">
        <v>15719</v>
      </c>
      <c r="V194" s="244">
        <v>0.32</v>
      </c>
      <c r="W194" s="243">
        <v>33281</v>
      </c>
      <c r="X194" s="241" t="s">
        <v>654</v>
      </c>
      <c r="Y194" s="241" t="s">
        <v>490</v>
      </c>
      <c r="Z194" s="263"/>
      <c r="AA194" s="286" t="s">
        <v>456</v>
      </c>
      <c r="AB194" s="241">
        <v>640</v>
      </c>
      <c r="AC194" s="241">
        <v>710</v>
      </c>
      <c r="AD194" s="241">
        <v>650</v>
      </c>
      <c r="AE194" s="241">
        <v>720</v>
      </c>
      <c r="AF194" s="241">
        <v>28</v>
      </c>
      <c r="AG194" s="241">
        <v>31</v>
      </c>
      <c r="AH194" s="241">
        <v>28</v>
      </c>
      <c r="AI194" s="241">
        <v>33</v>
      </c>
      <c r="AJ194" s="241">
        <v>27</v>
      </c>
      <c r="AK194" s="241">
        <v>31</v>
      </c>
      <c r="AL194" s="242">
        <v>0.40400000000000003</v>
      </c>
      <c r="AM194" s="277">
        <v>2535</v>
      </c>
      <c r="AN194" s="242">
        <v>0.59099999999999997</v>
      </c>
      <c r="AO194" s="242">
        <v>0.10299999999999999</v>
      </c>
      <c r="AP194" s="241" t="s">
        <v>491</v>
      </c>
      <c r="AQ194" s="241" t="s">
        <v>492</v>
      </c>
      <c r="AR194" s="241" t="s">
        <v>472</v>
      </c>
      <c r="AS194" s="344"/>
      <c r="AT194" s="344"/>
      <c r="AU194" s="247">
        <v>44501</v>
      </c>
      <c r="AV194" s="247">
        <v>44211</v>
      </c>
      <c r="AW194" s="241" t="s">
        <v>501</v>
      </c>
      <c r="AX194" s="344"/>
      <c r="AY194" s="241" t="s">
        <v>462</v>
      </c>
      <c r="AZ194" s="241" t="s">
        <v>1355</v>
      </c>
      <c r="BA194" s="241" t="s">
        <v>462</v>
      </c>
      <c r="BB194" s="344"/>
      <c r="BC194" s="241" t="s">
        <v>1099</v>
      </c>
      <c r="BD194" s="248" t="s">
        <v>1356</v>
      </c>
      <c r="BE194" s="266" t="s">
        <v>126</v>
      </c>
      <c r="BF194" s="267" t="s">
        <v>126</v>
      </c>
      <c r="BG194" s="267" t="s">
        <v>126</v>
      </c>
      <c r="BH194" s="268" t="s">
        <v>126</v>
      </c>
      <c r="BI194" s="269" t="s">
        <v>166</v>
      </c>
      <c r="BJ194" s="253" t="s">
        <v>166</v>
      </c>
      <c r="BK194" s="243">
        <v>1600</v>
      </c>
      <c r="BL194" s="255">
        <v>0.85</v>
      </c>
      <c r="BM194" s="255">
        <v>0.91</v>
      </c>
      <c r="BN194" s="255">
        <v>0.7</v>
      </c>
      <c r="BO194" s="256">
        <v>0.82</v>
      </c>
    </row>
    <row r="195" spans="1:67" ht="18.75" hidden="1" customHeight="1">
      <c r="A195" s="228" t="s">
        <v>1357</v>
      </c>
      <c r="B195" s="229" t="s">
        <v>1358</v>
      </c>
      <c r="C195" s="229" t="s">
        <v>942</v>
      </c>
      <c r="D195" s="230" t="s">
        <v>537</v>
      </c>
      <c r="E195" s="281" t="s">
        <v>507</v>
      </c>
      <c r="F195" s="276" t="s">
        <v>487</v>
      </c>
      <c r="G195" s="258"/>
      <c r="H195" s="259" t="s">
        <v>451</v>
      </c>
      <c r="I195" s="260" t="s">
        <v>451</v>
      </c>
      <c r="J195" s="260" t="s">
        <v>451</v>
      </c>
      <c r="K195" s="261">
        <v>350</v>
      </c>
      <c r="L195" s="262">
        <v>5940</v>
      </c>
      <c r="M195" s="238">
        <v>0.93</v>
      </c>
      <c r="N195" s="229">
        <v>45</v>
      </c>
      <c r="O195" s="272"/>
      <c r="P195" s="239">
        <v>8.0000000000000002E-3</v>
      </c>
      <c r="Q195" s="229">
        <v>1</v>
      </c>
      <c r="R195" s="240">
        <v>40600</v>
      </c>
      <c r="S195" s="241" t="s">
        <v>452</v>
      </c>
      <c r="T195" s="242">
        <v>2.1999999999999999E-2</v>
      </c>
      <c r="U195" s="243">
        <v>8000</v>
      </c>
      <c r="V195" s="244">
        <v>0.2</v>
      </c>
      <c r="W195" s="243">
        <v>32600</v>
      </c>
      <c r="X195" s="344"/>
      <c r="Y195" s="243">
        <v>5500</v>
      </c>
      <c r="Z195" s="245" t="s">
        <v>1359</v>
      </c>
      <c r="AA195" s="286" t="s">
        <v>456</v>
      </c>
      <c r="AB195" s="241">
        <v>520</v>
      </c>
      <c r="AC195" s="241">
        <v>600</v>
      </c>
      <c r="AD195" s="241">
        <v>520</v>
      </c>
      <c r="AE195" s="241">
        <v>590</v>
      </c>
      <c r="AF195" s="241">
        <v>21</v>
      </c>
      <c r="AG195" s="241">
        <v>25</v>
      </c>
      <c r="AH195" s="241">
        <v>20</v>
      </c>
      <c r="AI195" s="241" t="s">
        <v>785</v>
      </c>
      <c r="AJ195" s="241">
        <v>20</v>
      </c>
      <c r="AK195" s="241">
        <v>25</v>
      </c>
      <c r="AL195" s="242">
        <v>0.59499999999999997</v>
      </c>
      <c r="AM195" s="344"/>
      <c r="AN195" s="344"/>
      <c r="AO195" s="344"/>
      <c r="AP195" s="241" t="s">
        <v>491</v>
      </c>
      <c r="AQ195" s="241" t="s">
        <v>460</v>
      </c>
      <c r="AR195" s="241" t="s">
        <v>471</v>
      </c>
      <c r="AS195" s="344"/>
      <c r="AT195" s="344"/>
      <c r="AU195" s="247">
        <v>44515</v>
      </c>
      <c r="AV195" s="344"/>
      <c r="AW195" s="241" t="s">
        <v>501</v>
      </c>
      <c r="AX195" s="344"/>
      <c r="AY195" s="241">
        <v>75</v>
      </c>
      <c r="AZ195" s="344"/>
      <c r="BA195" s="241">
        <v>6</v>
      </c>
      <c r="BB195" s="241" t="s">
        <v>166</v>
      </c>
      <c r="BC195" s="344"/>
      <c r="BD195" s="265"/>
      <c r="BE195" s="266" t="s">
        <v>126</v>
      </c>
      <c r="BF195" s="267" t="s">
        <v>126</v>
      </c>
      <c r="BG195" s="267" t="s">
        <v>126</v>
      </c>
      <c r="BH195" s="268" t="s">
        <v>126</v>
      </c>
      <c r="BI195" s="252"/>
      <c r="BJ195" s="344"/>
      <c r="BK195" s="344"/>
      <c r="BL195" s="255">
        <v>0.67</v>
      </c>
      <c r="BM195" s="255">
        <v>0.85</v>
      </c>
      <c r="BN195" s="255">
        <v>0.47</v>
      </c>
      <c r="BO195" s="256">
        <v>0.72</v>
      </c>
    </row>
    <row r="196" spans="1:67" ht="18.75" hidden="1" customHeight="1">
      <c r="A196" s="228" t="s">
        <v>1360</v>
      </c>
      <c r="B196" s="229" t="s">
        <v>1361</v>
      </c>
      <c r="C196" s="229" t="s">
        <v>1362</v>
      </c>
      <c r="D196" s="230" t="s">
        <v>537</v>
      </c>
      <c r="E196" s="281" t="s">
        <v>507</v>
      </c>
      <c r="F196" s="271" t="s">
        <v>477</v>
      </c>
      <c r="G196" s="258"/>
      <c r="H196" s="259">
        <v>80</v>
      </c>
      <c r="I196" s="260" t="s">
        <v>451</v>
      </c>
      <c r="J196" s="260">
        <v>67</v>
      </c>
      <c r="K196" s="261" t="s">
        <v>451</v>
      </c>
      <c r="L196" s="262">
        <v>17364</v>
      </c>
      <c r="M196" s="238">
        <v>0.67</v>
      </c>
      <c r="N196" s="229">
        <v>2574</v>
      </c>
      <c r="O196" s="229">
        <v>83</v>
      </c>
      <c r="P196" s="239">
        <v>0.14799999999999999</v>
      </c>
      <c r="Q196" s="229">
        <v>50</v>
      </c>
      <c r="R196" s="240">
        <v>50200</v>
      </c>
      <c r="S196" s="241" t="s">
        <v>497</v>
      </c>
      <c r="T196" s="242">
        <v>1.9E-2</v>
      </c>
      <c r="U196" s="243">
        <v>6200</v>
      </c>
      <c r="V196" s="244">
        <v>0.12</v>
      </c>
      <c r="W196" s="243">
        <v>44000</v>
      </c>
      <c r="X196" s="241" t="s">
        <v>580</v>
      </c>
      <c r="Y196" s="241" t="s">
        <v>462</v>
      </c>
      <c r="Z196" s="263"/>
      <c r="AA196" s="282" t="s">
        <v>456</v>
      </c>
      <c r="AB196" s="241">
        <v>590</v>
      </c>
      <c r="AC196" s="241">
        <v>680</v>
      </c>
      <c r="AD196" s="241">
        <v>620</v>
      </c>
      <c r="AE196" s="241">
        <v>730</v>
      </c>
      <c r="AF196" s="241">
        <v>26</v>
      </c>
      <c r="AG196" s="241">
        <v>31</v>
      </c>
      <c r="AH196" s="241">
        <v>24</v>
      </c>
      <c r="AI196" s="241">
        <v>32</v>
      </c>
      <c r="AJ196" s="241">
        <v>26</v>
      </c>
      <c r="AK196" s="241">
        <v>32</v>
      </c>
      <c r="AL196" s="242">
        <v>0.42199999999999999</v>
      </c>
      <c r="AM196" s="277">
        <v>4941</v>
      </c>
      <c r="AN196" s="242">
        <v>0.61599999999999999</v>
      </c>
      <c r="AO196" s="242">
        <v>0.14399999999999999</v>
      </c>
      <c r="AP196" s="241" t="s">
        <v>471</v>
      </c>
      <c r="AQ196" s="241" t="s">
        <v>492</v>
      </c>
      <c r="AR196" s="241" t="s">
        <v>471</v>
      </c>
      <c r="AS196" s="344"/>
      <c r="AT196" s="344"/>
      <c r="AU196" s="344"/>
      <c r="AV196" s="247">
        <v>44211</v>
      </c>
      <c r="AW196" s="247">
        <v>44211</v>
      </c>
      <c r="AX196" s="344"/>
      <c r="AY196" s="241">
        <v>80</v>
      </c>
      <c r="AZ196" s="241" t="s">
        <v>757</v>
      </c>
      <c r="BA196" s="241">
        <v>6.5</v>
      </c>
      <c r="BB196" s="241" t="s">
        <v>166</v>
      </c>
      <c r="BC196" s="241" t="s">
        <v>780</v>
      </c>
      <c r="BD196" s="248" t="s">
        <v>852</v>
      </c>
      <c r="BE196" s="273" t="s">
        <v>462</v>
      </c>
      <c r="BF196" s="274" t="s">
        <v>462</v>
      </c>
      <c r="BG196" s="274" t="s">
        <v>462</v>
      </c>
      <c r="BH196" s="275" t="s">
        <v>462</v>
      </c>
      <c r="BI196" s="269" t="s">
        <v>166</v>
      </c>
      <c r="BJ196" s="253" t="s">
        <v>166</v>
      </c>
      <c r="BK196" s="254" t="s">
        <v>462</v>
      </c>
      <c r="BL196" s="255">
        <v>0.85</v>
      </c>
      <c r="BM196" s="255">
        <v>0.9</v>
      </c>
      <c r="BN196" s="255">
        <v>0.68</v>
      </c>
      <c r="BO196" s="256">
        <v>0.72</v>
      </c>
    </row>
    <row r="197" spans="1:67" ht="18.75" hidden="1" customHeight="1">
      <c r="A197" s="228" t="s">
        <v>1363</v>
      </c>
      <c r="B197" s="229" t="s">
        <v>1364</v>
      </c>
      <c r="C197" s="229" t="s">
        <v>1365</v>
      </c>
      <c r="D197" s="230" t="s">
        <v>537</v>
      </c>
      <c r="E197" s="281" t="s">
        <v>507</v>
      </c>
      <c r="F197" s="271" t="s">
        <v>477</v>
      </c>
      <c r="G197" s="258"/>
      <c r="H197" s="259">
        <v>140</v>
      </c>
      <c r="I197" s="260" t="s">
        <v>451</v>
      </c>
      <c r="J197" s="260" t="s">
        <v>451</v>
      </c>
      <c r="K197" s="261">
        <v>127</v>
      </c>
      <c r="L197" s="262">
        <v>13508</v>
      </c>
      <c r="M197" s="238">
        <v>0.76</v>
      </c>
      <c r="N197" s="229">
        <v>716</v>
      </c>
      <c r="O197" s="272"/>
      <c r="P197" s="239">
        <v>5.2999999999999999E-2</v>
      </c>
      <c r="Q197" s="272"/>
      <c r="R197" s="240">
        <v>47800</v>
      </c>
      <c r="S197" s="241" t="s">
        <v>515</v>
      </c>
      <c r="T197" s="344"/>
      <c r="U197" s="344"/>
      <c r="V197" s="344"/>
      <c r="W197" s="243">
        <v>47800</v>
      </c>
      <c r="X197" s="344"/>
      <c r="Y197" s="241" t="s">
        <v>490</v>
      </c>
      <c r="Z197" s="263"/>
      <c r="AA197" s="264"/>
      <c r="AB197" s="241">
        <v>500</v>
      </c>
      <c r="AC197" s="241">
        <v>600</v>
      </c>
      <c r="AD197" s="241">
        <v>500</v>
      </c>
      <c r="AE197" s="241">
        <v>590</v>
      </c>
      <c r="AF197" s="241">
        <v>22</v>
      </c>
      <c r="AG197" s="241">
        <v>26</v>
      </c>
      <c r="AH197" s="241">
        <v>19</v>
      </c>
      <c r="AI197" s="241" t="s">
        <v>785</v>
      </c>
      <c r="AJ197" s="241">
        <v>18</v>
      </c>
      <c r="AK197" s="241">
        <v>25</v>
      </c>
      <c r="AL197" s="242">
        <v>0.54</v>
      </c>
      <c r="AM197" s="241">
        <v>999</v>
      </c>
      <c r="AN197" s="242">
        <v>0.59099999999999997</v>
      </c>
      <c r="AO197" s="242">
        <v>0.20499999999999999</v>
      </c>
      <c r="AP197" s="241" t="s">
        <v>491</v>
      </c>
      <c r="AQ197" s="241" t="s">
        <v>460</v>
      </c>
      <c r="AR197" s="241" t="s">
        <v>472</v>
      </c>
      <c r="AS197" s="344"/>
      <c r="AT197" s="344"/>
      <c r="AU197" s="247">
        <v>44501</v>
      </c>
      <c r="AV197" s="247">
        <v>44256</v>
      </c>
      <c r="AW197" s="247">
        <v>44256</v>
      </c>
      <c r="AX197" s="344"/>
      <c r="AY197" s="241">
        <v>70</v>
      </c>
      <c r="AZ197" s="344"/>
      <c r="BA197" s="241">
        <v>6</v>
      </c>
      <c r="BB197" s="344"/>
      <c r="BC197" s="241" t="s">
        <v>1366</v>
      </c>
      <c r="BD197" s="248" t="s">
        <v>1367</v>
      </c>
      <c r="BE197" s="266" t="s">
        <v>126</v>
      </c>
      <c r="BF197" s="267" t="s">
        <v>126</v>
      </c>
      <c r="BG197" s="267" t="s">
        <v>126</v>
      </c>
      <c r="BH197" s="268" t="s">
        <v>126</v>
      </c>
      <c r="BI197" s="252"/>
      <c r="BJ197" s="344"/>
      <c r="BK197" s="344"/>
      <c r="BL197" s="255">
        <v>0.81</v>
      </c>
      <c r="BM197" s="255">
        <v>0.83</v>
      </c>
      <c r="BN197" s="255">
        <v>0.56000000000000005</v>
      </c>
      <c r="BO197" s="256">
        <v>0.65</v>
      </c>
    </row>
    <row r="198" spans="1:67" ht="18.75" hidden="1" customHeight="1">
      <c r="A198" s="228" t="s">
        <v>1368</v>
      </c>
      <c r="B198" s="229" t="s">
        <v>1369</v>
      </c>
      <c r="C198" s="229" t="s">
        <v>1370</v>
      </c>
      <c r="D198" s="230" t="s">
        <v>537</v>
      </c>
      <c r="E198" s="281" t="s">
        <v>507</v>
      </c>
      <c r="F198" s="271" t="s">
        <v>477</v>
      </c>
      <c r="G198" s="258"/>
      <c r="H198" s="259">
        <v>89</v>
      </c>
      <c r="I198" s="260" t="s">
        <v>451</v>
      </c>
      <c r="J198" s="260">
        <v>67</v>
      </c>
      <c r="K198" s="261">
        <v>87</v>
      </c>
      <c r="L198" s="262">
        <v>21020</v>
      </c>
      <c r="M198" s="238">
        <v>0.69</v>
      </c>
      <c r="N198" s="229">
        <v>3341</v>
      </c>
      <c r="O198" s="229">
        <v>85</v>
      </c>
      <c r="P198" s="239">
        <v>0.159</v>
      </c>
      <c r="Q198" s="229">
        <v>135</v>
      </c>
      <c r="R198" s="240">
        <v>49500</v>
      </c>
      <c r="S198" s="241" t="s">
        <v>497</v>
      </c>
      <c r="T198" s="242">
        <v>0.04</v>
      </c>
      <c r="U198" s="243">
        <v>6968</v>
      </c>
      <c r="V198" s="244">
        <v>0.14000000000000001</v>
      </c>
      <c r="W198" s="243">
        <v>42532</v>
      </c>
      <c r="X198" s="241" t="s">
        <v>959</v>
      </c>
      <c r="Y198" s="241" t="s">
        <v>462</v>
      </c>
      <c r="Z198" s="263"/>
      <c r="AA198" s="282" t="s">
        <v>456</v>
      </c>
      <c r="AB198" s="241">
        <v>560</v>
      </c>
      <c r="AC198" s="241">
        <v>640</v>
      </c>
      <c r="AD198" s="241">
        <v>580</v>
      </c>
      <c r="AE198" s="241">
        <v>670</v>
      </c>
      <c r="AF198" s="241">
        <v>24</v>
      </c>
      <c r="AG198" s="241">
        <v>28</v>
      </c>
      <c r="AH198" s="241">
        <v>22</v>
      </c>
      <c r="AI198" s="241" t="s">
        <v>481</v>
      </c>
      <c r="AJ198" s="241">
        <v>24</v>
      </c>
      <c r="AK198" s="241">
        <v>28</v>
      </c>
      <c r="AL198" s="242">
        <v>0.57399999999999995</v>
      </c>
      <c r="AM198" s="277">
        <v>2832</v>
      </c>
      <c r="AN198" s="242">
        <v>0.754</v>
      </c>
      <c r="AO198" s="242">
        <v>0.23300000000000001</v>
      </c>
      <c r="AP198" s="241" t="s">
        <v>1371</v>
      </c>
      <c r="AQ198" s="241" t="s">
        <v>460</v>
      </c>
      <c r="AR198" s="241" t="s">
        <v>472</v>
      </c>
      <c r="AS198" s="344"/>
      <c r="AT198" s="344"/>
      <c r="AU198" s="247">
        <v>44515</v>
      </c>
      <c r="AV198" s="247">
        <v>44515</v>
      </c>
      <c r="AW198" s="241" t="s">
        <v>501</v>
      </c>
      <c r="AX198" s="344"/>
      <c r="AY198" s="241">
        <v>70</v>
      </c>
      <c r="AZ198" s="241" t="s">
        <v>1372</v>
      </c>
      <c r="BA198" s="241">
        <v>6</v>
      </c>
      <c r="BB198" s="241" t="s">
        <v>166</v>
      </c>
      <c r="BC198" s="241" t="s">
        <v>907</v>
      </c>
      <c r="BD198" s="248" t="s">
        <v>1373</v>
      </c>
      <c r="BE198" s="266" t="s">
        <v>126</v>
      </c>
      <c r="BF198" s="278" t="s">
        <v>166</v>
      </c>
      <c r="BG198" s="267" t="s">
        <v>126</v>
      </c>
      <c r="BH198" s="268" t="s">
        <v>126</v>
      </c>
      <c r="BI198" s="269" t="s">
        <v>166</v>
      </c>
      <c r="BJ198" s="344"/>
      <c r="BK198" s="344"/>
      <c r="BL198" s="255">
        <v>0.9</v>
      </c>
      <c r="BM198" s="255">
        <v>0.87</v>
      </c>
      <c r="BN198" s="255">
        <v>0.81</v>
      </c>
      <c r="BO198" s="256">
        <v>0.75</v>
      </c>
    </row>
    <row r="199" spans="1:67" ht="18.75" hidden="1" customHeight="1">
      <c r="A199" s="228" t="s">
        <v>1374</v>
      </c>
      <c r="B199" s="229" t="s">
        <v>1375</v>
      </c>
      <c r="C199" s="229" t="s">
        <v>1375</v>
      </c>
      <c r="D199" s="230" t="s">
        <v>496</v>
      </c>
      <c r="E199" s="231" t="s">
        <v>448</v>
      </c>
      <c r="F199" s="276" t="s">
        <v>487</v>
      </c>
      <c r="G199" s="258"/>
      <c r="H199" s="259" t="s">
        <v>451</v>
      </c>
      <c r="I199" s="260">
        <v>3</v>
      </c>
      <c r="J199" s="260">
        <v>18</v>
      </c>
      <c r="K199" s="261" t="s">
        <v>451</v>
      </c>
      <c r="L199" s="262">
        <v>1620</v>
      </c>
      <c r="M199" s="238">
        <v>1</v>
      </c>
      <c r="N199" s="229">
        <v>208</v>
      </c>
      <c r="O199" s="229">
        <v>59</v>
      </c>
      <c r="P199" s="239">
        <v>0.128</v>
      </c>
      <c r="Q199" s="229">
        <v>68</v>
      </c>
      <c r="R199" s="240">
        <v>75800</v>
      </c>
      <c r="S199" s="241" t="s">
        <v>488</v>
      </c>
      <c r="T199" s="242">
        <v>0.32700000000000001</v>
      </c>
      <c r="U199" s="243">
        <v>59869</v>
      </c>
      <c r="V199" s="244">
        <v>0.79</v>
      </c>
      <c r="W199" s="243">
        <v>15931</v>
      </c>
      <c r="X199" s="241" t="s">
        <v>549</v>
      </c>
      <c r="Y199" s="241" t="s">
        <v>490</v>
      </c>
      <c r="Z199" s="263"/>
      <c r="AA199" s="264"/>
      <c r="AB199" s="241">
        <v>690</v>
      </c>
      <c r="AC199" s="241">
        <v>760</v>
      </c>
      <c r="AD199" s="241">
        <v>690</v>
      </c>
      <c r="AE199" s="241">
        <v>780</v>
      </c>
      <c r="AF199" s="241">
        <v>31</v>
      </c>
      <c r="AG199" s="241">
        <v>34</v>
      </c>
      <c r="AH199" s="241">
        <v>31</v>
      </c>
      <c r="AI199" s="241">
        <v>35</v>
      </c>
      <c r="AJ199" s="241">
        <v>29</v>
      </c>
      <c r="AK199" s="241">
        <v>34</v>
      </c>
      <c r="AL199" s="242">
        <v>9.0999999999999998E-2</v>
      </c>
      <c r="AM199" s="277">
        <v>1691</v>
      </c>
      <c r="AN199" s="242">
        <v>6.3E-2</v>
      </c>
      <c r="AO199" s="242">
        <v>0.51400000000000001</v>
      </c>
      <c r="AP199" s="241" t="s">
        <v>491</v>
      </c>
      <c r="AQ199" s="241" t="s">
        <v>460</v>
      </c>
      <c r="AR199" s="241" t="s">
        <v>471</v>
      </c>
      <c r="AS199" s="247">
        <v>44515</v>
      </c>
      <c r="AT199" s="344"/>
      <c r="AU199" s="344"/>
      <c r="AV199" s="344"/>
      <c r="AW199" s="247">
        <v>44197</v>
      </c>
      <c r="AX199" s="242">
        <v>0.27900000000000003</v>
      </c>
      <c r="AY199" s="344"/>
      <c r="AZ199" s="344"/>
      <c r="BA199" s="344"/>
      <c r="BB199" s="344"/>
      <c r="BC199" s="344"/>
      <c r="BD199" s="265"/>
      <c r="BE199" s="266" t="s">
        <v>126</v>
      </c>
      <c r="BF199" s="267" t="s">
        <v>126</v>
      </c>
      <c r="BG199" s="267" t="s">
        <v>126</v>
      </c>
      <c r="BH199" s="268" t="s">
        <v>126</v>
      </c>
      <c r="BI199" s="252"/>
      <c r="BJ199" s="344"/>
      <c r="BK199" s="344"/>
      <c r="BL199" s="255">
        <v>0.98</v>
      </c>
      <c r="BM199" s="255">
        <v>0.98</v>
      </c>
      <c r="BN199" s="255">
        <v>0.91</v>
      </c>
      <c r="BO199" s="256">
        <v>0.94</v>
      </c>
    </row>
    <row r="200" spans="1:67" ht="18.75" hidden="1" customHeight="1">
      <c r="A200" s="228" t="s">
        <v>1376</v>
      </c>
      <c r="B200" s="229" t="s">
        <v>1377</v>
      </c>
      <c r="C200" s="229" t="s">
        <v>1377</v>
      </c>
      <c r="D200" s="230" t="s">
        <v>537</v>
      </c>
      <c r="E200" s="231" t="s">
        <v>448</v>
      </c>
      <c r="F200" s="271" t="s">
        <v>477</v>
      </c>
      <c r="G200" s="258"/>
      <c r="H200" s="259">
        <v>53</v>
      </c>
      <c r="I200" s="260" t="s">
        <v>451</v>
      </c>
      <c r="J200" s="260">
        <v>80</v>
      </c>
      <c r="K200" s="261">
        <v>44</v>
      </c>
      <c r="L200" s="262">
        <v>15252</v>
      </c>
      <c r="M200" s="238">
        <v>0.68</v>
      </c>
      <c r="N200" s="229">
        <v>1940</v>
      </c>
      <c r="O200" s="229">
        <v>86</v>
      </c>
      <c r="P200" s="239">
        <v>0.127</v>
      </c>
      <c r="Q200" s="229">
        <v>187</v>
      </c>
      <c r="R200" s="240">
        <v>72300</v>
      </c>
      <c r="S200" s="241" t="s">
        <v>497</v>
      </c>
      <c r="T200" s="242">
        <v>9.6000000000000002E-2</v>
      </c>
      <c r="U200" s="243">
        <v>14300</v>
      </c>
      <c r="V200" s="244">
        <v>0.2</v>
      </c>
      <c r="W200" s="243">
        <v>58000</v>
      </c>
      <c r="X200" s="241" t="s">
        <v>889</v>
      </c>
      <c r="Y200" s="241" t="s">
        <v>462</v>
      </c>
      <c r="Z200" s="263"/>
      <c r="AA200" s="246" t="s">
        <v>456</v>
      </c>
      <c r="AB200" s="241">
        <v>580</v>
      </c>
      <c r="AC200" s="241">
        <v>670</v>
      </c>
      <c r="AD200" s="241">
        <v>580</v>
      </c>
      <c r="AE200" s="241">
        <v>680</v>
      </c>
      <c r="AF200" s="241">
        <v>25</v>
      </c>
      <c r="AG200" s="241">
        <v>30</v>
      </c>
      <c r="AH200" s="241">
        <v>25</v>
      </c>
      <c r="AI200" s="241">
        <v>31</v>
      </c>
      <c r="AJ200" s="241">
        <v>24</v>
      </c>
      <c r="AK200" s="241">
        <v>29</v>
      </c>
      <c r="AL200" s="242">
        <v>0.46899999999999997</v>
      </c>
      <c r="AM200" s="277">
        <v>5322</v>
      </c>
      <c r="AN200" s="242">
        <v>0.505</v>
      </c>
      <c r="AO200" s="242">
        <v>0.19500000000000001</v>
      </c>
      <c r="AP200" s="241" t="s">
        <v>491</v>
      </c>
      <c r="AQ200" s="241" t="s">
        <v>460</v>
      </c>
      <c r="AR200" s="241" t="s">
        <v>472</v>
      </c>
      <c r="AS200" s="247">
        <v>44515</v>
      </c>
      <c r="AT200" s="344"/>
      <c r="AU200" s="344"/>
      <c r="AV200" s="247">
        <v>44515</v>
      </c>
      <c r="AW200" s="247">
        <v>44197</v>
      </c>
      <c r="AX200" s="242">
        <v>0.66</v>
      </c>
      <c r="AY200" s="241" t="s">
        <v>1378</v>
      </c>
      <c r="AZ200" s="344"/>
      <c r="BA200" s="344"/>
      <c r="BB200" s="344"/>
      <c r="BC200" s="344"/>
      <c r="BD200" s="265"/>
      <c r="BE200" s="266" t="s">
        <v>126</v>
      </c>
      <c r="BF200" s="278" t="s">
        <v>166</v>
      </c>
      <c r="BG200" s="278" t="s">
        <v>166</v>
      </c>
      <c r="BH200" s="280" t="s">
        <v>166</v>
      </c>
      <c r="BI200" s="252"/>
      <c r="BJ200" s="344"/>
      <c r="BK200" s="344"/>
      <c r="BL200" s="255">
        <v>0.9</v>
      </c>
      <c r="BM200" s="255">
        <v>0.91</v>
      </c>
      <c r="BN200" s="255">
        <v>0.77</v>
      </c>
      <c r="BO200" s="256">
        <v>0.83</v>
      </c>
    </row>
    <row r="201" spans="1:67" ht="18.75" hidden="1" customHeight="1">
      <c r="A201" s="228" t="s">
        <v>1379</v>
      </c>
      <c r="B201" s="229" t="s">
        <v>1380</v>
      </c>
      <c r="C201" s="229" t="s">
        <v>827</v>
      </c>
      <c r="D201" s="230" t="s">
        <v>496</v>
      </c>
      <c r="E201" s="281" t="s">
        <v>507</v>
      </c>
      <c r="F201" s="271" t="s">
        <v>477</v>
      </c>
      <c r="G201" s="258"/>
      <c r="H201" s="259">
        <v>106</v>
      </c>
      <c r="I201" s="260" t="s">
        <v>451</v>
      </c>
      <c r="J201" s="260">
        <v>132</v>
      </c>
      <c r="K201" s="261">
        <v>62</v>
      </c>
      <c r="L201" s="262">
        <v>29550</v>
      </c>
      <c r="M201" s="238">
        <v>0.74</v>
      </c>
      <c r="N201" s="229">
        <v>2054</v>
      </c>
      <c r="O201" s="229">
        <v>108</v>
      </c>
      <c r="P201" s="239">
        <v>7.0000000000000007E-2</v>
      </c>
      <c r="Q201" s="229">
        <v>966</v>
      </c>
      <c r="R201" s="240">
        <v>50100</v>
      </c>
      <c r="S201" s="241" t="s">
        <v>452</v>
      </c>
      <c r="T201" s="242">
        <v>0.47</v>
      </c>
      <c r="U201" s="243">
        <v>7338</v>
      </c>
      <c r="V201" s="244">
        <v>0.15</v>
      </c>
      <c r="W201" s="243">
        <v>42762</v>
      </c>
      <c r="X201" s="241" t="s">
        <v>1381</v>
      </c>
      <c r="Y201" s="241" t="s">
        <v>1034</v>
      </c>
      <c r="Z201" s="245" t="s">
        <v>1382</v>
      </c>
      <c r="AA201" s="286" t="s">
        <v>456</v>
      </c>
      <c r="AB201" s="241">
        <v>570</v>
      </c>
      <c r="AC201" s="241">
        <v>660</v>
      </c>
      <c r="AD201" s="241">
        <v>560</v>
      </c>
      <c r="AE201" s="241">
        <v>650</v>
      </c>
      <c r="AF201" s="241">
        <v>24</v>
      </c>
      <c r="AG201" s="241">
        <v>29</v>
      </c>
      <c r="AH201" s="241">
        <v>23</v>
      </c>
      <c r="AI201" s="241">
        <v>31</v>
      </c>
      <c r="AJ201" s="241">
        <v>24</v>
      </c>
      <c r="AK201" s="241">
        <v>28</v>
      </c>
      <c r="AL201" s="242">
        <v>0.56699999999999995</v>
      </c>
      <c r="AM201" s="277">
        <v>2988</v>
      </c>
      <c r="AN201" s="242">
        <v>0.57599999999999996</v>
      </c>
      <c r="AO201" s="242">
        <v>0.13</v>
      </c>
      <c r="AP201" s="241" t="s">
        <v>491</v>
      </c>
      <c r="AQ201" s="241" t="s">
        <v>460</v>
      </c>
      <c r="AR201" s="241" t="s">
        <v>471</v>
      </c>
      <c r="AS201" s="344"/>
      <c r="AT201" s="344"/>
      <c r="AU201" s="247">
        <v>44501</v>
      </c>
      <c r="AV201" s="247">
        <v>44501</v>
      </c>
      <c r="AW201" s="247">
        <v>44228</v>
      </c>
      <c r="AX201" s="344"/>
      <c r="AY201" s="241">
        <v>79</v>
      </c>
      <c r="AZ201" s="241" t="s">
        <v>1383</v>
      </c>
      <c r="BA201" s="241">
        <v>6</v>
      </c>
      <c r="BB201" s="241" t="s">
        <v>166</v>
      </c>
      <c r="BC201" s="344"/>
      <c r="BD201" s="265"/>
      <c r="BE201" s="279" t="s">
        <v>166</v>
      </c>
      <c r="BF201" s="278" t="s">
        <v>166</v>
      </c>
      <c r="BG201" s="278" t="s">
        <v>166</v>
      </c>
      <c r="BH201" s="280" t="s">
        <v>166</v>
      </c>
      <c r="BI201" s="269" t="s">
        <v>166</v>
      </c>
      <c r="BJ201" s="344"/>
      <c r="BK201" s="344"/>
      <c r="BL201" s="255">
        <v>0.92</v>
      </c>
      <c r="BM201" s="255">
        <v>0.9</v>
      </c>
      <c r="BN201" s="255">
        <v>0.62</v>
      </c>
      <c r="BO201" s="256">
        <v>0.71</v>
      </c>
    </row>
    <row r="202" spans="1:67" ht="18.75" hidden="1" customHeight="1">
      <c r="A202" s="228" t="s">
        <v>1384</v>
      </c>
      <c r="B202" s="229" t="s">
        <v>1385</v>
      </c>
      <c r="C202" s="229" t="s">
        <v>1386</v>
      </c>
      <c r="D202" s="230" t="s">
        <v>519</v>
      </c>
      <c r="E202" s="281" t="s">
        <v>507</v>
      </c>
      <c r="F202" s="271" t="s">
        <v>477</v>
      </c>
      <c r="G202" s="258"/>
      <c r="H202" s="259">
        <v>66</v>
      </c>
      <c r="I202" s="260" t="s">
        <v>451</v>
      </c>
      <c r="J202" s="260">
        <v>14</v>
      </c>
      <c r="K202" s="261">
        <v>30</v>
      </c>
      <c r="L202" s="262">
        <v>53065</v>
      </c>
      <c r="M202" s="238">
        <v>0.79</v>
      </c>
      <c r="N202" s="229">
        <v>762</v>
      </c>
      <c r="O202" s="229">
        <v>125</v>
      </c>
      <c r="P202" s="239">
        <v>1.4E-2</v>
      </c>
      <c r="Q202" s="229">
        <v>240</v>
      </c>
      <c r="R202" s="240">
        <v>57000</v>
      </c>
      <c r="S202" s="241" t="s">
        <v>452</v>
      </c>
      <c r="T202" s="242">
        <v>0.315</v>
      </c>
      <c r="U202" s="243">
        <v>19274</v>
      </c>
      <c r="V202" s="244">
        <v>0.34</v>
      </c>
      <c r="W202" s="243">
        <v>37726</v>
      </c>
      <c r="X202" s="241" t="s">
        <v>744</v>
      </c>
      <c r="Y202" s="241" t="s">
        <v>490</v>
      </c>
      <c r="Z202" s="263"/>
      <c r="AA202" s="246" t="s">
        <v>456</v>
      </c>
      <c r="AB202" s="241">
        <v>570</v>
      </c>
      <c r="AC202" s="241">
        <v>670</v>
      </c>
      <c r="AD202" s="241">
        <v>570</v>
      </c>
      <c r="AE202" s="241">
        <v>690</v>
      </c>
      <c r="AF202" s="241">
        <v>25</v>
      </c>
      <c r="AG202" s="241">
        <v>30</v>
      </c>
      <c r="AH202" s="241">
        <v>23</v>
      </c>
      <c r="AI202" s="241">
        <v>31</v>
      </c>
      <c r="AJ202" s="241">
        <v>24</v>
      </c>
      <c r="AK202" s="241">
        <v>29</v>
      </c>
      <c r="AL202" s="242">
        <v>0.70099999999999996</v>
      </c>
      <c r="AM202" s="277">
        <v>1827</v>
      </c>
      <c r="AN202" s="242">
        <v>0.627</v>
      </c>
      <c r="AO202" s="242">
        <v>7.9000000000000001E-2</v>
      </c>
      <c r="AP202" s="241" t="s">
        <v>491</v>
      </c>
      <c r="AQ202" s="241" t="s">
        <v>1387</v>
      </c>
      <c r="AR202" s="241" t="s">
        <v>471</v>
      </c>
      <c r="AS202" s="344"/>
      <c r="AT202" s="344"/>
      <c r="AU202" s="344"/>
      <c r="AV202" s="344"/>
      <c r="AW202" s="247">
        <v>44531</v>
      </c>
      <c r="AX202" s="344"/>
      <c r="AY202" s="241">
        <v>80</v>
      </c>
      <c r="AZ202" s="344"/>
      <c r="BA202" s="241">
        <v>6</v>
      </c>
      <c r="BB202" s="344"/>
      <c r="BC202" s="241" t="s">
        <v>1188</v>
      </c>
      <c r="BD202" s="248" t="s">
        <v>1110</v>
      </c>
      <c r="BE202" s="279" t="s">
        <v>166</v>
      </c>
      <c r="BF202" s="278" t="s">
        <v>166</v>
      </c>
      <c r="BG202" s="278" t="s">
        <v>166</v>
      </c>
      <c r="BH202" s="280" t="s">
        <v>166</v>
      </c>
      <c r="BI202" s="269" t="s">
        <v>166</v>
      </c>
      <c r="BJ202" s="253" t="s">
        <v>166</v>
      </c>
      <c r="BK202" s="254" t="s">
        <v>462</v>
      </c>
      <c r="BL202" s="255">
        <v>0.95</v>
      </c>
      <c r="BM202" s="255">
        <v>0.92</v>
      </c>
      <c r="BN202" s="255">
        <v>0.8</v>
      </c>
      <c r="BO202" s="256">
        <v>0.82</v>
      </c>
    </row>
    <row r="203" spans="1:67" ht="18.75" hidden="1" customHeight="1">
      <c r="A203" s="228" t="s">
        <v>1388</v>
      </c>
      <c r="B203" s="229" t="s">
        <v>1389</v>
      </c>
      <c r="C203" s="229" t="s">
        <v>1390</v>
      </c>
      <c r="D203" s="230" t="s">
        <v>519</v>
      </c>
      <c r="E203" s="231" t="s">
        <v>448</v>
      </c>
      <c r="F203" s="271" t="s">
        <v>477</v>
      </c>
      <c r="G203" s="233" t="s">
        <v>697</v>
      </c>
      <c r="H203" s="259">
        <v>80</v>
      </c>
      <c r="I203" s="260" t="s">
        <v>451</v>
      </c>
      <c r="J203" s="260">
        <v>57</v>
      </c>
      <c r="K203" s="261">
        <v>79</v>
      </c>
      <c r="L203" s="262">
        <v>9011</v>
      </c>
      <c r="M203" s="238">
        <v>0.86</v>
      </c>
      <c r="N203" s="229">
        <v>418</v>
      </c>
      <c r="O203" s="229">
        <v>69</v>
      </c>
      <c r="P203" s="239">
        <v>4.5999999999999999E-2</v>
      </c>
      <c r="Q203" s="229">
        <v>262</v>
      </c>
      <c r="R203" s="240">
        <v>67100</v>
      </c>
      <c r="S203" s="241" t="s">
        <v>452</v>
      </c>
      <c r="T203" s="242">
        <v>0.627</v>
      </c>
      <c r="U203" s="243">
        <v>37203</v>
      </c>
      <c r="V203" s="244">
        <v>0.55000000000000004</v>
      </c>
      <c r="W203" s="243">
        <v>29897</v>
      </c>
      <c r="X203" s="241" t="s">
        <v>508</v>
      </c>
      <c r="Y203" s="241" t="s">
        <v>1391</v>
      </c>
      <c r="Z203" s="245" t="s">
        <v>1392</v>
      </c>
      <c r="AA203" s="286" t="s">
        <v>456</v>
      </c>
      <c r="AB203" s="241">
        <v>570</v>
      </c>
      <c r="AC203" s="241">
        <v>660</v>
      </c>
      <c r="AD203" s="241">
        <v>560</v>
      </c>
      <c r="AE203" s="241">
        <v>670</v>
      </c>
      <c r="AF203" s="241">
        <v>25</v>
      </c>
      <c r="AG203" s="241">
        <v>30</v>
      </c>
      <c r="AH203" s="241">
        <v>23</v>
      </c>
      <c r="AI203" s="241" t="s">
        <v>523</v>
      </c>
      <c r="AJ203" s="241">
        <v>23</v>
      </c>
      <c r="AK203" s="241">
        <v>28</v>
      </c>
      <c r="AL203" s="242">
        <v>0.41099999999999998</v>
      </c>
      <c r="AM203" s="241">
        <v>695</v>
      </c>
      <c r="AN203" s="242">
        <v>0.42299999999999999</v>
      </c>
      <c r="AO203" s="242">
        <v>0.23799999999999999</v>
      </c>
      <c r="AP203" s="241" t="s">
        <v>491</v>
      </c>
      <c r="AQ203" s="241" t="s">
        <v>460</v>
      </c>
      <c r="AR203" s="241" t="s">
        <v>471</v>
      </c>
      <c r="AS203" s="247">
        <v>44501</v>
      </c>
      <c r="AT203" s="344"/>
      <c r="AU203" s="247">
        <v>44501</v>
      </c>
      <c r="AV203" s="344"/>
      <c r="AW203" s="247">
        <v>44228</v>
      </c>
      <c r="AX203" s="344"/>
      <c r="AY203" s="241">
        <v>80</v>
      </c>
      <c r="AZ203" s="344"/>
      <c r="BA203" s="241">
        <v>6.5</v>
      </c>
      <c r="BB203" s="344"/>
      <c r="BC203" s="344"/>
      <c r="BD203" s="265"/>
      <c r="BE203" s="266" t="s">
        <v>126</v>
      </c>
      <c r="BF203" s="267" t="s">
        <v>126</v>
      </c>
      <c r="BG203" s="267" t="s">
        <v>126</v>
      </c>
      <c r="BH203" s="268" t="s">
        <v>126</v>
      </c>
      <c r="BI203" s="269" t="s">
        <v>166</v>
      </c>
      <c r="BJ203" s="253" t="s">
        <v>166</v>
      </c>
      <c r="BK203" s="243">
        <v>1521</v>
      </c>
      <c r="BL203" s="255">
        <v>0.94</v>
      </c>
      <c r="BM203" s="255">
        <v>0.91</v>
      </c>
      <c r="BN203" s="255">
        <v>0.85</v>
      </c>
      <c r="BO203" s="256">
        <v>0.83</v>
      </c>
    </row>
    <row r="204" spans="1:67" ht="18.75" hidden="1" customHeight="1">
      <c r="A204" s="228" t="s">
        <v>1393</v>
      </c>
      <c r="B204" s="229" t="s">
        <v>1394</v>
      </c>
      <c r="C204" s="229" t="s">
        <v>1395</v>
      </c>
      <c r="D204" s="230" t="s">
        <v>519</v>
      </c>
      <c r="E204" s="281" t="s">
        <v>507</v>
      </c>
      <c r="F204" s="271" t="s">
        <v>477</v>
      </c>
      <c r="G204" s="258"/>
      <c r="H204" s="259">
        <v>187</v>
      </c>
      <c r="I204" s="260" t="s">
        <v>451</v>
      </c>
      <c r="J204" s="260" t="s">
        <v>451</v>
      </c>
      <c r="K204" s="261">
        <v>108</v>
      </c>
      <c r="L204" s="262">
        <v>30737</v>
      </c>
      <c r="M204" s="238">
        <v>0.83</v>
      </c>
      <c r="N204" s="229">
        <v>1575</v>
      </c>
      <c r="O204" s="229">
        <v>93</v>
      </c>
      <c r="P204" s="239">
        <v>5.0999999999999997E-2</v>
      </c>
      <c r="Q204" s="229">
        <v>226</v>
      </c>
      <c r="R204" s="240">
        <v>37800</v>
      </c>
      <c r="S204" s="241" t="s">
        <v>452</v>
      </c>
      <c r="T204" s="242">
        <v>0.14299999999999999</v>
      </c>
      <c r="U204" s="243">
        <v>3967</v>
      </c>
      <c r="V204" s="244">
        <v>0.1</v>
      </c>
      <c r="W204" s="243">
        <v>33833</v>
      </c>
      <c r="X204" s="241" t="s">
        <v>959</v>
      </c>
      <c r="Y204" s="241" t="s">
        <v>490</v>
      </c>
      <c r="Z204" s="263"/>
      <c r="AA204" s="286" t="s">
        <v>456</v>
      </c>
      <c r="AB204" s="241">
        <v>540</v>
      </c>
      <c r="AC204" s="241">
        <v>620</v>
      </c>
      <c r="AD204" s="241">
        <v>530</v>
      </c>
      <c r="AE204" s="241">
        <v>620</v>
      </c>
      <c r="AF204" s="241">
        <v>22</v>
      </c>
      <c r="AG204" s="241">
        <v>27</v>
      </c>
      <c r="AH204" s="241">
        <v>21</v>
      </c>
      <c r="AI204" s="241">
        <v>26</v>
      </c>
      <c r="AJ204" s="241">
        <v>21</v>
      </c>
      <c r="AK204" s="241">
        <v>26</v>
      </c>
      <c r="AL204" s="242">
        <v>0.69199999999999995</v>
      </c>
      <c r="AM204" s="241">
        <v>466</v>
      </c>
      <c r="AN204" s="242">
        <v>0.751</v>
      </c>
      <c r="AO204" s="242">
        <v>0.26600000000000001</v>
      </c>
      <c r="AP204" s="241" t="s">
        <v>491</v>
      </c>
      <c r="AQ204" s="241" t="s">
        <v>460</v>
      </c>
      <c r="AR204" s="241" t="s">
        <v>472</v>
      </c>
      <c r="AS204" s="344"/>
      <c r="AT204" s="344"/>
      <c r="AU204" s="344"/>
      <c r="AV204" s="247">
        <v>44228</v>
      </c>
      <c r="AW204" s="247">
        <v>44409</v>
      </c>
      <c r="AX204" s="344"/>
      <c r="AY204" s="241">
        <v>79</v>
      </c>
      <c r="AZ204" s="241" t="s">
        <v>750</v>
      </c>
      <c r="BA204" s="241">
        <v>6.5</v>
      </c>
      <c r="BB204" s="344"/>
      <c r="BC204" s="241" t="s">
        <v>907</v>
      </c>
      <c r="BD204" s="248" t="s">
        <v>1110</v>
      </c>
      <c r="BE204" s="279" t="s">
        <v>166</v>
      </c>
      <c r="BF204" s="278" t="s">
        <v>166</v>
      </c>
      <c r="BG204" s="278" t="s">
        <v>166</v>
      </c>
      <c r="BH204" s="280" t="s">
        <v>166</v>
      </c>
      <c r="BI204" s="269" t="s">
        <v>166</v>
      </c>
      <c r="BJ204" s="253" t="s">
        <v>166</v>
      </c>
      <c r="BK204" s="243">
        <v>9828</v>
      </c>
      <c r="BL204" s="255">
        <v>0.89</v>
      </c>
      <c r="BM204" s="255">
        <v>0.84</v>
      </c>
      <c r="BN204" s="255">
        <v>0.55000000000000004</v>
      </c>
      <c r="BO204" s="256">
        <v>0.59</v>
      </c>
    </row>
    <row r="205" spans="1:67" ht="18.75" hidden="1" customHeight="1">
      <c r="A205" s="228" t="s">
        <v>1396</v>
      </c>
      <c r="B205" s="229" t="s">
        <v>1397</v>
      </c>
      <c r="C205" s="229" t="s">
        <v>1398</v>
      </c>
      <c r="D205" s="230" t="s">
        <v>1138</v>
      </c>
      <c r="E205" s="281" t="s">
        <v>507</v>
      </c>
      <c r="F205" s="276" t="s">
        <v>487</v>
      </c>
      <c r="G205" s="258"/>
      <c r="H205" s="259" t="s">
        <v>451</v>
      </c>
      <c r="I205" s="260" t="s">
        <v>451</v>
      </c>
      <c r="J205" s="260">
        <v>57</v>
      </c>
      <c r="K205" s="261">
        <v>274</v>
      </c>
      <c r="L205" s="262">
        <v>6955</v>
      </c>
      <c r="M205" s="238">
        <v>0.92</v>
      </c>
      <c r="N205" s="229">
        <v>19</v>
      </c>
      <c r="O205" s="272"/>
      <c r="P205" s="239">
        <v>3.0000000000000001E-3</v>
      </c>
      <c r="Q205" s="229">
        <v>5</v>
      </c>
      <c r="R205" s="240">
        <v>50800</v>
      </c>
      <c r="S205" s="241" t="s">
        <v>452</v>
      </c>
      <c r="T205" s="242">
        <v>0.26300000000000001</v>
      </c>
      <c r="U205" s="243">
        <v>2800</v>
      </c>
      <c r="V205" s="244">
        <v>0.06</v>
      </c>
      <c r="W205" s="243">
        <v>48000</v>
      </c>
      <c r="X205" s="241" t="s">
        <v>1014</v>
      </c>
      <c r="Y205" s="241" t="s">
        <v>1399</v>
      </c>
      <c r="Z205" s="245" t="s">
        <v>1400</v>
      </c>
      <c r="AA205" s="286" t="s">
        <v>456</v>
      </c>
      <c r="AB205" s="241">
        <v>590</v>
      </c>
      <c r="AC205" s="241">
        <v>660</v>
      </c>
      <c r="AD205" s="241">
        <v>580</v>
      </c>
      <c r="AE205" s="241">
        <v>670</v>
      </c>
      <c r="AF205" s="241">
        <v>25</v>
      </c>
      <c r="AG205" s="241">
        <v>30</v>
      </c>
      <c r="AH205" s="241">
        <v>24</v>
      </c>
      <c r="AI205" s="241" t="s">
        <v>523</v>
      </c>
      <c r="AJ205" s="241">
        <v>25</v>
      </c>
      <c r="AK205" s="241">
        <v>30</v>
      </c>
      <c r="AL205" s="242">
        <v>0.47499999999999998</v>
      </c>
      <c r="AM205" s="344"/>
      <c r="AN205" s="344"/>
      <c r="AO205" s="344"/>
      <c r="AP205" s="241" t="s">
        <v>491</v>
      </c>
      <c r="AQ205" s="241" t="s">
        <v>460</v>
      </c>
      <c r="AR205" s="241" t="s">
        <v>472</v>
      </c>
      <c r="AS205" s="247">
        <v>44501</v>
      </c>
      <c r="AT205" s="247">
        <v>44197</v>
      </c>
      <c r="AU205" s="344"/>
      <c r="AV205" s="247">
        <v>44501</v>
      </c>
      <c r="AW205" s="247">
        <v>44228</v>
      </c>
      <c r="AX205" s="242">
        <v>0.623</v>
      </c>
      <c r="AY205" s="241">
        <v>80</v>
      </c>
      <c r="AZ205" s="344"/>
      <c r="BA205" s="241">
        <v>7</v>
      </c>
      <c r="BB205" s="241" t="s">
        <v>166</v>
      </c>
      <c r="BC205" s="344"/>
      <c r="BD205" s="265"/>
      <c r="BE205" s="266" t="s">
        <v>126</v>
      </c>
      <c r="BF205" s="267" t="s">
        <v>126</v>
      </c>
      <c r="BG205" s="267" t="s">
        <v>126</v>
      </c>
      <c r="BH205" s="268" t="s">
        <v>126</v>
      </c>
      <c r="BI205" s="252"/>
      <c r="BJ205" s="344"/>
      <c r="BK205" s="344"/>
      <c r="BL205" s="270"/>
      <c r="BM205" s="255">
        <v>0.94</v>
      </c>
      <c r="BN205" s="270"/>
      <c r="BO205" s="256">
        <v>0.87</v>
      </c>
    </row>
    <row r="206" spans="1:67" ht="18.75" hidden="1" customHeight="1">
      <c r="A206" s="228" t="s">
        <v>1401</v>
      </c>
      <c r="B206" s="229" t="s">
        <v>1402</v>
      </c>
      <c r="C206" s="229" t="s">
        <v>1402</v>
      </c>
      <c r="D206" s="230" t="s">
        <v>683</v>
      </c>
      <c r="E206" s="231" t="s">
        <v>448</v>
      </c>
      <c r="F206" s="276" t="s">
        <v>487</v>
      </c>
      <c r="G206" s="233" t="s">
        <v>450</v>
      </c>
      <c r="H206" s="259" t="s">
        <v>451</v>
      </c>
      <c r="I206" s="260">
        <v>67</v>
      </c>
      <c r="J206" s="260" t="s">
        <v>451</v>
      </c>
      <c r="K206" s="261" t="s">
        <v>451</v>
      </c>
      <c r="L206" s="262">
        <v>1980</v>
      </c>
      <c r="M206" s="238">
        <v>1</v>
      </c>
      <c r="N206" s="229">
        <v>254</v>
      </c>
      <c r="O206" s="229">
        <v>42</v>
      </c>
      <c r="P206" s="239">
        <v>0.128</v>
      </c>
      <c r="Q206" s="229">
        <v>245</v>
      </c>
      <c r="R206" s="240">
        <v>70000</v>
      </c>
      <c r="S206" s="241" t="s">
        <v>452</v>
      </c>
      <c r="T206" s="242">
        <v>0.96499999999999997</v>
      </c>
      <c r="U206" s="243">
        <v>31303</v>
      </c>
      <c r="V206" s="244">
        <v>0.45</v>
      </c>
      <c r="W206" s="243">
        <v>38697</v>
      </c>
      <c r="X206" s="241" t="s">
        <v>816</v>
      </c>
      <c r="Y206" s="243">
        <v>34000</v>
      </c>
      <c r="Z206" s="245" t="s">
        <v>1403</v>
      </c>
      <c r="AA206" s="282" t="s">
        <v>456</v>
      </c>
      <c r="AB206" s="241">
        <v>570</v>
      </c>
      <c r="AC206" s="241">
        <v>680</v>
      </c>
      <c r="AD206" s="241">
        <v>580</v>
      </c>
      <c r="AE206" s="241">
        <v>700</v>
      </c>
      <c r="AF206" s="241">
        <v>24</v>
      </c>
      <c r="AG206" s="241">
        <v>30</v>
      </c>
      <c r="AH206" s="241">
        <v>23</v>
      </c>
      <c r="AI206" s="241">
        <v>32</v>
      </c>
      <c r="AJ206" s="241">
        <v>23</v>
      </c>
      <c r="AK206" s="241">
        <v>28</v>
      </c>
      <c r="AL206" s="242">
        <v>0.56399999999999995</v>
      </c>
      <c r="AM206" s="277">
        <v>1172</v>
      </c>
      <c r="AN206" s="242">
        <v>0.35199999999999998</v>
      </c>
      <c r="AO206" s="242">
        <v>0.22</v>
      </c>
      <c r="AP206" s="241" t="s">
        <v>491</v>
      </c>
      <c r="AQ206" s="241" t="s">
        <v>492</v>
      </c>
      <c r="AR206" s="241" t="s">
        <v>471</v>
      </c>
      <c r="AS206" s="247">
        <v>44501</v>
      </c>
      <c r="AT206" s="247">
        <v>44211</v>
      </c>
      <c r="AU206" s="247">
        <v>44515</v>
      </c>
      <c r="AV206" s="247">
        <v>44242</v>
      </c>
      <c r="AW206" s="247">
        <v>44242</v>
      </c>
      <c r="AX206" s="242">
        <v>0.76800000000000002</v>
      </c>
      <c r="AY206" s="241">
        <v>80</v>
      </c>
      <c r="AZ206" s="241" t="s">
        <v>978</v>
      </c>
      <c r="BA206" s="344"/>
      <c r="BB206" s="344"/>
      <c r="BC206" s="344"/>
      <c r="BD206" s="265"/>
      <c r="BE206" s="266" t="s">
        <v>126</v>
      </c>
      <c r="BF206" s="267" t="s">
        <v>126</v>
      </c>
      <c r="BG206" s="267" t="s">
        <v>126</v>
      </c>
      <c r="BH206" s="268" t="s">
        <v>126</v>
      </c>
      <c r="BI206" s="252"/>
      <c r="BJ206" s="253" t="s">
        <v>166</v>
      </c>
      <c r="BK206" s="254" t="s">
        <v>462</v>
      </c>
      <c r="BL206" s="255">
        <v>0.88</v>
      </c>
      <c r="BM206" s="255">
        <v>0.86</v>
      </c>
      <c r="BN206" s="255">
        <v>0.77</v>
      </c>
      <c r="BO206" s="256">
        <v>0.77</v>
      </c>
    </row>
    <row r="207" spans="1:67" ht="18.75" hidden="1" customHeight="1">
      <c r="A207" s="228" t="s">
        <v>1404</v>
      </c>
      <c r="B207" s="229" t="s">
        <v>1405</v>
      </c>
      <c r="C207" s="229" t="s">
        <v>543</v>
      </c>
      <c r="D207" s="230" t="s">
        <v>537</v>
      </c>
      <c r="E207" s="231" t="s">
        <v>448</v>
      </c>
      <c r="F207" s="257" t="s">
        <v>467</v>
      </c>
      <c r="G207" s="258"/>
      <c r="H207" s="259">
        <v>147</v>
      </c>
      <c r="I207" s="260" t="s">
        <v>451</v>
      </c>
      <c r="J207" s="283"/>
      <c r="K207" s="287"/>
      <c r="L207" s="262">
        <v>7203</v>
      </c>
      <c r="M207" s="238">
        <v>0.69</v>
      </c>
      <c r="N207" s="229">
        <v>2195</v>
      </c>
      <c r="O207" s="229">
        <v>113</v>
      </c>
      <c r="P207" s="239">
        <v>0.30499999999999999</v>
      </c>
      <c r="Q207" s="229">
        <v>1795</v>
      </c>
      <c r="R207" s="240">
        <v>75900</v>
      </c>
      <c r="S207" s="241" t="s">
        <v>452</v>
      </c>
      <c r="T207" s="242">
        <v>0.81799999999999995</v>
      </c>
      <c r="U207" s="243">
        <v>8743</v>
      </c>
      <c r="V207" s="244">
        <v>0.12</v>
      </c>
      <c r="W207" s="243">
        <v>67157</v>
      </c>
      <c r="X207" s="241" t="s">
        <v>1406</v>
      </c>
      <c r="Y207" s="243">
        <v>25230</v>
      </c>
      <c r="Z207" s="263"/>
      <c r="AA207" s="286" t="s">
        <v>456</v>
      </c>
      <c r="AB207" s="241">
        <v>570</v>
      </c>
      <c r="AC207" s="241">
        <v>660</v>
      </c>
      <c r="AD207" s="241">
        <v>530</v>
      </c>
      <c r="AE207" s="241">
        <v>650</v>
      </c>
      <c r="AF207" s="241">
        <v>24</v>
      </c>
      <c r="AG207" s="241">
        <v>28</v>
      </c>
      <c r="AH207" s="241">
        <v>24</v>
      </c>
      <c r="AI207" s="241">
        <v>31</v>
      </c>
      <c r="AJ207" s="241">
        <v>22</v>
      </c>
      <c r="AK207" s="241">
        <v>28</v>
      </c>
      <c r="AL207" s="242">
        <v>0.70199999999999996</v>
      </c>
      <c r="AM207" s="277">
        <v>3018</v>
      </c>
      <c r="AN207" s="242">
        <v>0.54400000000000004</v>
      </c>
      <c r="AO207" s="242">
        <v>0.29099999999999998</v>
      </c>
      <c r="AP207" s="241" t="s">
        <v>471</v>
      </c>
      <c r="AQ207" s="241" t="s">
        <v>460</v>
      </c>
      <c r="AR207" s="241" t="s">
        <v>471</v>
      </c>
      <c r="AS207" s="344"/>
      <c r="AT207" s="344"/>
      <c r="AU207" s="247">
        <v>44501</v>
      </c>
      <c r="AV207" s="247">
        <v>44211</v>
      </c>
      <c r="AW207" s="241" t="s">
        <v>501</v>
      </c>
      <c r="AX207" s="344"/>
      <c r="AY207" s="241">
        <v>100</v>
      </c>
      <c r="AZ207" s="344"/>
      <c r="BA207" s="241">
        <v>7</v>
      </c>
      <c r="BB207" s="344"/>
      <c r="BC207" s="344"/>
      <c r="BD207" s="265"/>
      <c r="BE207" s="266" t="s">
        <v>126</v>
      </c>
      <c r="BF207" s="267" t="s">
        <v>126</v>
      </c>
      <c r="BG207" s="267" t="s">
        <v>126</v>
      </c>
      <c r="BH207" s="268" t="s">
        <v>126</v>
      </c>
      <c r="BI207" s="252"/>
      <c r="BJ207" s="253" t="s">
        <v>166</v>
      </c>
      <c r="BK207" s="254" t="s">
        <v>462</v>
      </c>
      <c r="BL207" s="255">
        <v>0.9</v>
      </c>
      <c r="BM207" s="255">
        <v>0.81</v>
      </c>
      <c r="BN207" s="255">
        <v>0.78</v>
      </c>
      <c r="BO207" s="256">
        <v>0.64</v>
      </c>
    </row>
    <row r="208" spans="1:67" ht="18.75" hidden="1" customHeight="1">
      <c r="A208" s="228" t="s">
        <v>1407</v>
      </c>
      <c r="B208" s="229" t="s">
        <v>1408</v>
      </c>
      <c r="C208" s="229" t="s">
        <v>1409</v>
      </c>
      <c r="D208" s="230" t="s">
        <v>1001</v>
      </c>
      <c r="E208" s="281" t="s">
        <v>507</v>
      </c>
      <c r="F208" s="271" t="s">
        <v>477</v>
      </c>
      <c r="G208" s="258"/>
      <c r="H208" s="259" t="s">
        <v>451</v>
      </c>
      <c r="I208" s="260" t="s">
        <v>451</v>
      </c>
      <c r="J208" s="260" t="s">
        <v>451</v>
      </c>
      <c r="K208" s="261">
        <v>235</v>
      </c>
      <c r="L208" s="262">
        <v>19596</v>
      </c>
      <c r="M208" s="238">
        <v>0.86</v>
      </c>
      <c r="N208" s="229">
        <v>302</v>
      </c>
      <c r="O208" s="229">
        <v>74</v>
      </c>
      <c r="P208" s="239">
        <v>1.4999999999999999E-2</v>
      </c>
      <c r="Q208" s="229">
        <v>68</v>
      </c>
      <c r="R208" s="240">
        <v>44300</v>
      </c>
      <c r="S208" s="241" t="s">
        <v>497</v>
      </c>
      <c r="T208" s="242">
        <v>0.22500000000000001</v>
      </c>
      <c r="U208" s="243">
        <v>8755</v>
      </c>
      <c r="V208" s="244">
        <v>0.2</v>
      </c>
      <c r="W208" s="243">
        <v>35545</v>
      </c>
      <c r="X208" s="241" t="s">
        <v>1130</v>
      </c>
      <c r="Y208" s="241" t="s">
        <v>1410</v>
      </c>
      <c r="Z208" s="245" t="s">
        <v>1411</v>
      </c>
      <c r="AA208" s="286" t="s">
        <v>456</v>
      </c>
      <c r="AB208" s="241">
        <v>535</v>
      </c>
      <c r="AC208" s="241">
        <v>610</v>
      </c>
      <c r="AD208" s="241">
        <v>520</v>
      </c>
      <c r="AE208" s="241">
        <v>600</v>
      </c>
      <c r="AF208" s="241">
        <v>21</v>
      </c>
      <c r="AG208" s="241">
        <v>25</v>
      </c>
      <c r="AH208" s="241">
        <v>20</v>
      </c>
      <c r="AI208" s="241">
        <v>25</v>
      </c>
      <c r="AJ208" s="241">
        <v>19</v>
      </c>
      <c r="AK208" s="241">
        <v>25</v>
      </c>
      <c r="AL208" s="242">
        <v>0.77300000000000002</v>
      </c>
      <c r="AM208" s="241">
        <v>222</v>
      </c>
      <c r="AN208" s="242">
        <v>0.58599999999999997</v>
      </c>
      <c r="AO208" s="242">
        <v>0.315</v>
      </c>
      <c r="AP208" s="241" t="s">
        <v>491</v>
      </c>
      <c r="AQ208" s="344"/>
      <c r="AR208" s="241" t="s">
        <v>472</v>
      </c>
      <c r="AS208" s="344"/>
      <c r="AT208" s="344"/>
      <c r="AU208" s="247">
        <v>44531</v>
      </c>
      <c r="AV208" s="247">
        <v>44531</v>
      </c>
      <c r="AW208" s="247">
        <v>44213</v>
      </c>
      <c r="AX208" s="344"/>
      <c r="AY208" s="241">
        <v>70</v>
      </c>
      <c r="AZ208" s="241" t="s">
        <v>669</v>
      </c>
      <c r="BA208" s="241">
        <v>6</v>
      </c>
      <c r="BB208" s="344"/>
      <c r="BC208" s="241" t="s">
        <v>1099</v>
      </c>
      <c r="BD208" s="265"/>
      <c r="BE208" s="273" t="s">
        <v>462</v>
      </c>
      <c r="BF208" s="274" t="s">
        <v>462</v>
      </c>
      <c r="BG208" s="274" t="s">
        <v>462</v>
      </c>
      <c r="BH208" s="275" t="s">
        <v>462</v>
      </c>
      <c r="BI208" s="269" t="s">
        <v>166</v>
      </c>
      <c r="BJ208" s="253" t="s">
        <v>166</v>
      </c>
      <c r="BK208" s="243">
        <v>5850</v>
      </c>
      <c r="BL208" s="255">
        <v>0.73</v>
      </c>
      <c r="BM208" s="255">
        <v>0.85</v>
      </c>
      <c r="BN208" s="255">
        <v>0.65</v>
      </c>
      <c r="BO208" s="256">
        <v>0.72</v>
      </c>
    </row>
    <row r="209" spans="1:67" ht="18.75" hidden="1" customHeight="1">
      <c r="A209" s="228" t="s">
        <v>1412</v>
      </c>
      <c r="B209" s="229" t="s">
        <v>1412</v>
      </c>
      <c r="C209" s="229" t="s">
        <v>1413</v>
      </c>
      <c r="D209" s="230" t="s">
        <v>764</v>
      </c>
      <c r="E209" s="231" t="s">
        <v>448</v>
      </c>
      <c r="F209" s="276" t="s">
        <v>487</v>
      </c>
      <c r="G209" s="258"/>
      <c r="H209" s="259" t="s">
        <v>451</v>
      </c>
      <c r="I209" s="260">
        <v>46</v>
      </c>
      <c r="J209" s="260">
        <v>45</v>
      </c>
      <c r="K209" s="261" t="s">
        <v>451</v>
      </c>
      <c r="L209" s="262">
        <v>2289</v>
      </c>
      <c r="M209" s="238">
        <v>1</v>
      </c>
      <c r="N209" s="229">
        <v>270</v>
      </c>
      <c r="O209" s="229">
        <v>70</v>
      </c>
      <c r="P209" s="239">
        <v>0.11799999999999999</v>
      </c>
      <c r="Q209" s="229">
        <v>170</v>
      </c>
      <c r="R209" s="240">
        <v>79000</v>
      </c>
      <c r="S209" s="241" t="s">
        <v>488</v>
      </c>
      <c r="T209" s="242">
        <v>0.63</v>
      </c>
      <c r="U209" s="243">
        <v>62241</v>
      </c>
      <c r="V209" s="244">
        <v>0.79</v>
      </c>
      <c r="W209" s="243">
        <v>16759</v>
      </c>
      <c r="X209" s="241" t="s">
        <v>1414</v>
      </c>
      <c r="Y209" s="241" t="s">
        <v>490</v>
      </c>
      <c r="Z209" s="263"/>
      <c r="AA209" s="264"/>
      <c r="AB209" s="241">
        <v>620</v>
      </c>
      <c r="AC209" s="241">
        <v>710</v>
      </c>
      <c r="AD209" s="241">
        <v>640</v>
      </c>
      <c r="AE209" s="241">
        <v>710</v>
      </c>
      <c r="AF209" s="241">
        <v>28</v>
      </c>
      <c r="AG209" s="241">
        <v>32</v>
      </c>
      <c r="AH209" s="241">
        <v>28</v>
      </c>
      <c r="AI209" s="241">
        <v>33</v>
      </c>
      <c r="AJ209" s="241">
        <v>27</v>
      </c>
      <c r="AK209" s="241">
        <v>31</v>
      </c>
      <c r="AL209" s="242">
        <v>0.33900000000000002</v>
      </c>
      <c r="AM209" s="277">
        <v>1646</v>
      </c>
      <c r="AN209" s="242">
        <v>0.14899999999999999</v>
      </c>
      <c r="AO209" s="242">
        <v>0.27200000000000002</v>
      </c>
      <c r="AP209" s="241" t="s">
        <v>471</v>
      </c>
      <c r="AQ209" s="241" t="s">
        <v>460</v>
      </c>
      <c r="AR209" s="241" t="s">
        <v>471</v>
      </c>
      <c r="AS209" s="247">
        <v>44515</v>
      </c>
      <c r="AT209" s="247">
        <v>44197</v>
      </c>
      <c r="AU209" s="344"/>
      <c r="AV209" s="344"/>
      <c r="AW209" s="247">
        <v>44211</v>
      </c>
      <c r="AX209" s="242">
        <v>0.59299999999999997</v>
      </c>
      <c r="AY209" s="344"/>
      <c r="AZ209" s="344"/>
      <c r="BA209" s="344"/>
      <c r="BB209" s="344"/>
      <c r="BC209" s="344"/>
      <c r="BD209" s="265"/>
      <c r="BE209" s="266" t="s">
        <v>126</v>
      </c>
      <c r="BF209" s="267" t="s">
        <v>126</v>
      </c>
      <c r="BG209" s="267" t="s">
        <v>126</v>
      </c>
      <c r="BH209" s="268" t="s">
        <v>126</v>
      </c>
      <c r="BI209" s="252"/>
      <c r="BJ209" s="344"/>
      <c r="BK209" s="344"/>
      <c r="BL209" s="255">
        <v>0.94</v>
      </c>
      <c r="BM209" s="255">
        <v>0.88</v>
      </c>
      <c r="BN209" s="255">
        <v>0.81</v>
      </c>
      <c r="BO209" s="256">
        <v>0.86</v>
      </c>
    </row>
    <row r="210" spans="1:67" ht="18.75" hidden="1" customHeight="1">
      <c r="A210" s="228" t="s">
        <v>1415</v>
      </c>
      <c r="B210" s="229" t="s">
        <v>1416</v>
      </c>
      <c r="C210" s="229" t="s">
        <v>1417</v>
      </c>
      <c r="D210" s="230" t="s">
        <v>519</v>
      </c>
      <c r="E210" s="231" t="s">
        <v>448</v>
      </c>
      <c r="F210" s="276" t="s">
        <v>487</v>
      </c>
      <c r="G210" s="233" t="s">
        <v>450</v>
      </c>
      <c r="H210" s="259" t="s">
        <v>451</v>
      </c>
      <c r="I210" s="260" t="s">
        <v>451</v>
      </c>
      <c r="J210" s="260">
        <v>45</v>
      </c>
      <c r="K210" s="261">
        <v>199</v>
      </c>
      <c r="L210" s="262">
        <v>2428</v>
      </c>
      <c r="M210" s="238">
        <v>0.93</v>
      </c>
      <c r="N210" s="229">
        <v>137</v>
      </c>
      <c r="O210" s="229">
        <v>31</v>
      </c>
      <c r="P210" s="239">
        <v>5.6000000000000001E-2</v>
      </c>
      <c r="Q210" s="229">
        <v>128</v>
      </c>
      <c r="R210" s="240">
        <v>64500</v>
      </c>
      <c r="S210" s="241" t="s">
        <v>452</v>
      </c>
      <c r="T210" s="242">
        <v>0.93400000000000005</v>
      </c>
      <c r="U210" s="243">
        <v>23581</v>
      </c>
      <c r="V210" s="244">
        <v>0.37</v>
      </c>
      <c r="W210" s="243">
        <v>40919</v>
      </c>
      <c r="X210" s="241" t="s">
        <v>674</v>
      </c>
      <c r="Y210" s="241" t="s">
        <v>490</v>
      </c>
      <c r="Z210" s="263"/>
      <c r="AA210" s="286" t="s">
        <v>456</v>
      </c>
      <c r="AB210" s="241">
        <v>620</v>
      </c>
      <c r="AC210" s="241">
        <v>710</v>
      </c>
      <c r="AD210" s="241">
        <v>610</v>
      </c>
      <c r="AE210" s="241">
        <v>700</v>
      </c>
      <c r="AF210" s="241">
        <v>27</v>
      </c>
      <c r="AG210" s="241">
        <v>32</v>
      </c>
      <c r="AH210" s="241">
        <v>27</v>
      </c>
      <c r="AI210" s="241">
        <v>34</v>
      </c>
      <c r="AJ210" s="241">
        <v>26</v>
      </c>
      <c r="AK210" s="241">
        <v>30</v>
      </c>
      <c r="AL210" s="242">
        <v>0.38400000000000001</v>
      </c>
      <c r="AM210" s="277">
        <v>1061</v>
      </c>
      <c r="AN210" s="242">
        <v>0.159</v>
      </c>
      <c r="AO210" s="242">
        <v>0.17799999999999999</v>
      </c>
      <c r="AP210" s="241" t="s">
        <v>491</v>
      </c>
      <c r="AQ210" s="241" t="s">
        <v>460</v>
      </c>
      <c r="AR210" s="241" t="s">
        <v>471</v>
      </c>
      <c r="AS210" s="247">
        <v>44501</v>
      </c>
      <c r="AT210" s="247">
        <v>44197</v>
      </c>
      <c r="AU210" s="247">
        <v>44197</v>
      </c>
      <c r="AV210" s="247">
        <v>44228</v>
      </c>
      <c r="AW210" s="247">
        <v>44228</v>
      </c>
      <c r="AX210" s="242">
        <v>0.66</v>
      </c>
      <c r="AY210" s="241">
        <v>100</v>
      </c>
      <c r="AZ210" s="344"/>
      <c r="BA210" s="344"/>
      <c r="BB210" s="344"/>
      <c r="BC210" s="344"/>
      <c r="BD210" s="265"/>
      <c r="BE210" s="266" t="s">
        <v>126</v>
      </c>
      <c r="BF210" s="267" t="s">
        <v>126</v>
      </c>
      <c r="BG210" s="267" t="s">
        <v>126</v>
      </c>
      <c r="BH210" s="268" t="s">
        <v>126</v>
      </c>
      <c r="BI210" s="252"/>
      <c r="BJ210" s="344"/>
      <c r="BK210" s="344"/>
      <c r="BL210" s="255">
        <v>0.88</v>
      </c>
      <c r="BM210" s="255">
        <v>0.89</v>
      </c>
      <c r="BN210" s="255">
        <v>0.81</v>
      </c>
      <c r="BO210" s="256">
        <v>0.8</v>
      </c>
    </row>
    <row r="211" spans="1:67" ht="18.75" hidden="1" customHeight="1">
      <c r="A211" s="228" t="s">
        <v>1418</v>
      </c>
      <c r="B211" s="229" t="s">
        <v>1419</v>
      </c>
      <c r="C211" s="229" t="s">
        <v>1420</v>
      </c>
      <c r="D211" s="230" t="s">
        <v>466</v>
      </c>
      <c r="E211" s="231" t="s">
        <v>448</v>
      </c>
      <c r="F211" s="271" t="s">
        <v>477</v>
      </c>
      <c r="G211" s="258"/>
      <c r="H211" s="259">
        <v>27</v>
      </c>
      <c r="I211" s="260" t="s">
        <v>451</v>
      </c>
      <c r="J211" s="260">
        <v>59</v>
      </c>
      <c r="K211" s="261" t="s">
        <v>451</v>
      </c>
      <c r="L211" s="262">
        <v>5541</v>
      </c>
      <c r="M211" s="238">
        <v>0.48</v>
      </c>
      <c r="N211" s="229">
        <v>581</v>
      </c>
      <c r="O211" s="272"/>
      <c r="P211" s="239">
        <v>0.105</v>
      </c>
      <c r="Q211" s="229">
        <v>161</v>
      </c>
      <c r="R211" s="240">
        <v>78400</v>
      </c>
      <c r="S211" s="241" t="s">
        <v>488</v>
      </c>
      <c r="T211" s="242">
        <v>0.27700000000000002</v>
      </c>
      <c r="U211" s="243">
        <v>54985</v>
      </c>
      <c r="V211" s="244">
        <v>0.7</v>
      </c>
      <c r="W211" s="243">
        <v>23415</v>
      </c>
      <c r="X211" s="241" t="s">
        <v>618</v>
      </c>
      <c r="Y211" s="241" t="s">
        <v>490</v>
      </c>
      <c r="Z211" s="263"/>
      <c r="AA211" s="264"/>
      <c r="AB211" s="241">
        <v>700</v>
      </c>
      <c r="AC211" s="241">
        <v>760</v>
      </c>
      <c r="AD211" s="241">
        <v>710</v>
      </c>
      <c r="AE211" s="241">
        <v>780</v>
      </c>
      <c r="AF211" s="241">
        <v>31</v>
      </c>
      <c r="AG211" s="241">
        <v>34</v>
      </c>
      <c r="AH211" s="241">
        <v>32</v>
      </c>
      <c r="AI211" s="241" t="s">
        <v>675</v>
      </c>
      <c r="AJ211" s="241">
        <v>31</v>
      </c>
      <c r="AK211" s="241">
        <v>35</v>
      </c>
      <c r="AL211" s="242">
        <v>0.14799999999999999</v>
      </c>
      <c r="AM211" s="344"/>
      <c r="AN211" s="344"/>
      <c r="AO211" s="344"/>
      <c r="AP211" s="241" t="s">
        <v>492</v>
      </c>
      <c r="AQ211" s="241" t="s">
        <v>460</v>
      </c>
      <c r="AR211" s="241" t="s">
        <v>491</v>
      </c>
      <c r="AS211" s="247">
        <v>44501</v>
      </c>
      <c r="AT211" s="247">
        <v>44197</v>
      </c>
      <c r="AU211" s="344"/>
      <c r="AV211" s="344"/>
      <c r="AW211" s="247">
        <v>44197</v>
      </c>
      <c r="AX211" s="344"/>
      <c r="AY211" s="241">
        <v>100</v>
      </c>
      <c r="AZ211" s="344"/>
      <c r="BA211" s="241">
        <v>7</v>
      </c>
      <c r="BB211" s="344"/>
      <c r="BC211" s="344"/>
      <c r="BD211" s="265"/>
      <c r="BE211" s="273" t="s">
        <v>462</v>
      </c>
      <c r="BF211" s="274" t="s">
        <v>462</v>
      </c>
      <c r="BG211" s="274" t="s">
        <v>462</v>
      </c>
      <c r="BH211" s="275" t="s">
        <v>462</v>
      </c>
      <c r="BI211" s="252"/>
      <c r="BJ211" s="253" t="s">
        <v>166</v>
      </c>
      <c r="BK211" s="254" t="s">
        <v>462</v>
      </c>
      <c r="BL211" s="270"/>
      <c r="BM211" s="255">
        <v>0.97</v>
      </c>
      <c r="BN211" s="270"/>
      <c r="BO211" s="256">
        <v>0.93</v>
      </c>
    </row>
    <row r="212" spans="1:67" ht="18.75" hidden="1" customHeight="1">
      <c r="A212" s="228" t="s">
        <v>1421</v>
      </c>
      <c r="B212" s="229" t="s">
        <v>1422</v>
      </c>
      <c r="C212" s="229" t="s">
        <v>1423</v>
      </c>
      <c r="D212" s="230" t="s">
        <v>1075</v>
      </c>
      <c r="E212" s="231" t="s">
        <v>448</v>
      </c>
      <c r="F212" s="271" t="s">
        <v>477</v>
      </c>
      <c r="G212" s="258"/>
      <c r="H212" s="259">
        <v>44</v>
      </c>
      <c r="I212" s="260" t="s">
        <v>451</v>
      </c>
      <c r="J212" s="260">
        <v>104</v>
      </c>
      <c r="K212" s="261">
        <v>44</v>
      </c>
      <c r="L212" s="262">
        <v>6571</v>
      </c>
      <c r="M212" s="238">
        <v>0.57999999999999996</v>
      </c>
      <c r="N212" s="229">
        <v>274</v>
      </c>
      <c r="O212" s="229">
        <v>55</v>
      </c>
      <c r="P212" s="239">
        <v>4.2000000000000003E-2</v>
      </c>
      <c r="Q212" s="229">
        <v>50</v>
      </c>
      <c r="R212" s="240">
        <v>77500</v>
      </c>
      <c r="S212" s="241" t="s">
        <v>452</v>
      </c>
      <c r="T212" s="242">
        <v>0.182</v>
      </c>
      <c r="U212" s="243">
        <v>36413</v>
      </c>
      <c r="V212" s="244">
        <v>0.47</v>
      </c>
      <c r="W212" s="243">
        <v>41087</v>
      </c>
      <c r="X212" s="241" t="s">
        <v>453</v>
      </c>
      <c r="Y212" s="241" t="s">
        <v>499</v>
      </c>
      <c r="Z212" s="245" t="s">
        <v>1424</v>
      </c>
      <c r="AA212" s="282" t="s">
        <v>456</v>
      </c>
      <c r="AB212" s="241">
        <v>670</v>
      </c>
      <c r="AC212" s="241">
        <v>740</v>
      </c>
      <c r="AD212" s="241">
        <v>660</v>
      </c>
      <c r="AE212" s="241">
        <v>750</v>
      </c>
      <c r="AF212" s="241">
        <v>30</v>
      </c>
      <c r="AG212" s="241">
        <v>33</v>
      </c>
      <c r="AH212" s="241">
        <v>31</v>
      </c>
      <c r="AI212" s="241">
        <v>35</v>
      </c>
      <c r="AJ212" s="241">
        <v>27</v>
      </c>
      <c r="AK212" s="241">
        <v>32</v>
      </c>
      <c r="AL212" s="242">
        <v>0.17</v>
      </c>
      <c r="AM212" s="344"/>
      <c r="AN212" s="344"/>
      <c r="AO212" s="344"/>
      <c r="AP212" s="241" t="s">
        <v>1425</v>
      </c>
      <c r="AQ212" s="241" t="s">
        <v>460</v>
      </c>
      <c r="AR212" s="241" t="s">
        <v>471</v>
      </c>
      <c r="AS212" s="247">
        <v>44501</v>
      </c>
      <c r="AT212" s="247">
        <v>44201</v>
      </c>
      <c r="AU212" s="247">
        <v>44515</v>
      </c>
      <c r="AV212" s="247">
        <v>44501</v>
      </c>
      <c r="AW212" s="247">
        <v>44515</v>
      </c>
      <c r="AX212" s="242">
        <v>0.35899999999999999</v>
      </c>
      <c r="AY212" s="241">
        <v>90</v>
      </c>
      <c r="AZ212" s="241" t="s">
        <v>818</v>
      </c>
      <c r="BA212" s="241">
        <v>6.5</v>
      </c>
      <c r="BB212" s="344"/>
      <c r="BC212" s="241" t="s">
        <v>1426</v>
      </c>
      <c r="BD212" s="248" t="s">
        <v>533</v>
      </c>
      <c r="BE212" s="273" t="s">
        <v>462</v>
      </c>
      <c r="BF212" s="274" t="s">
        <v>462</v>
      </c>
      <c r="BG212" s="274" t="s">
        <v>462</v>
      </c>
      <c r="BH212" s="275" t="s">
        <v>462</v>
      </c>
      <c r="BI212" s="269" t="s">
        <v>166</v>
      </c>
      <c r="BJ212" s="344"/>
      <c r="BK212" s="344"/>
      <c r="BL212" s="255">
        <v>0.92</v>
      </c>
      <c r="BM212" s="255">
        <v>0.93</v>
      </c>
      <c r="BN212" s="255">
        <v>0.8</v>
      </c>
      <c r="BO212" s="256">
        <v>0.83</v>
      </c>
    </row>
    <row r="213" spans="1:67" ht="18.75" hidden="1" customHeight="1">
      <c r="A213" s="228" t="s">
        <v>1427</v>
      </c>
      <c r="B213" s="229" t="s">
        <v>1428</v>
      </c>
      <c r="C213" s="229" t="s">
        <v>1429</v>
      </c>
      <c r="D213" s="230" t="s">
        <v>537</v>
      </c>
      <c r="E213" s="231" t="s">
        <v>448</v>
      </c>
      <c r="F213" s="276" t="s">
        <v>487</v>
      </c>
      <c r="G213" s="258"/>
      <c r="H213" s="259" t="s">
        <v>451</v>
      </c>
      <c r="I213" s="260">
        <v>39</v>
      </c>
      <c r="J213" s="260">
        <v>30</v>
      </c>
      <c r="K213" s="261" t="s">
        <v>451</v>
      </c>
      <c r="L213" s="262">
        <v>2267</v>
      </c>
      <c r="M213" s="238">
        <v>1</v>
      </c>
      <c r="N213" s="229">
        <v>162</v>
      </c>
      <c r="O213" s="229">
        <v>34</v>
      </c>
      <c r="P213" s="239">
        <v>7.0999999999999994E-2</v>
      </c>
      <c r="Q213" s="229">
        <v>83</v>
      </c>
      <c r="R213" s="240">
        <v>76600</v>
      </c>
      <c r="S213" s="241" t="s">
        <v>452</v>
      </c>
      <c r="T213" s="242">
        <v>0.51200000000000001</v>
      </c>
      <c r="U213" s="243">
        <v>49243</v>
      </c>
      <c r="V213" s="244">
        <v>0.64</v>
      </c>
      <c r="W213" s="243">
        <v>27357</v>
      </c>
      <c r="X213" s="241" t="s">
        <v>549</v>
      </c>
      <c r="Y213" s="241" t="s">
        <v>1430</v>
      </c>
      <c r="Z213" s="245" t="s">
        <v>521</v>
      </c>
      <c r="AA213" s="286" t="s">
        <v>456</v>
      </c>
      <c r="AB213" s="241">
        <v>630</v>
      </c>
      <c r="AC213" s="241">
        <v>700</v>
      </c>
      <c r="AD213" s="241">
        <v>640</v>
      </c>
      <c r="AE213" s="241">
        <v>730</v>
      </c>
      <c r="AF213" s="241">
        <v>29</v>
      </c>
      <c r="AG213" s="241">
        <v>32</v>
      </c>
      <c r="AH213" s="241">
        <v>28</v>
      </c>
      <c r="AI213" s="241">
        <v>34</v>
      </c>
      <c r="AJ213" s="241">
        <v>26</v>
      </c>
      <c r="AK213" s="241">
        <v>31</v>
      </c>
      <c r="AL213" s="242">
        <v>0.374</v>
      </c>
      <c r="AM213" s="344"/>
      <c r="AN213" s="344"/>
      <c r="AO213" s="344"/>
      <c r="AP213" s="241" t="s">
        <v>1431</v>
      </c>
      <c r="AQ213" s="241" t="s">
        <v>460</v>
      </c>
      <c r="AR213" s="241" t="s">
        <v>1432</v>
      </c>
      <c r="AS213" s="247">
        <v>44515</v>
      </c>
      <c r="AT213" s="247">
        <v>44211</v>
      </c>
      <c r="AU213" s="344"/>
      <c r="AV213" s="344"/>
      <c r="AW213" s="247">
        <v>44211</v>
      </c>
      <c r="AX213" s="242">
        <v>0.627</v>
      </c>
      <c r="AY213" s="241">
        <v>90</v>
      </c>
      <c r="AZ213" s="344"/>
      <c r="BA213" s="241">
        <v>7</v>
      </c>
      <c r="BB213" s="344"/>
      <c r="BC213" s="344"/>
      <c r="BD213" s="265"/>
      <c r="BE213" s="266" t="s">
        <v>126</v>
      </c>
      <c r="BF213" s="267" t="s">
        <v>126</v>
      </c>
      <c r="BG213" s="267" t="s">
        <v>126</v>
      </c>
      <c r="BH213" s="268" t="s">
        <v>126</v>
      </c>
      <c r="BI213" s="252"/>
      <c r="BJ213" s="344"/>
      <c r="BK213" s="344"/>
      <c r="BL213" s="270"/>
      <c r="BM213" s="255">
        <v>0.92</v>
      </c>
      <c r="BN213" s="270"/>
      <c r="BO213" s="256">
        <v>0.85</v>
      </c>
    </row>
    <row r="214" spans="1:67" ht="18.75" hidden="1" customHeight="1">
      <c r="A214" s="228" t="s">
        <v>1433</v>
      </c>
      <c r="B214" s="229" t="s">
        <v>1434</v>
      </c>
      <c r="C214" s="229" t="s">
        <v>1435</v>
      </c>
      <c r="D214" s="230" t="s">
        <v>514</v>
      </c>
      <c r="E214" s="281" t="s">
        <v>507</v>
      </c>
      <c r="F214" s="271" t="s">
        <v>477</v>
      </c>
      <c r="G214" s="258"/>
      <c r="H214" s="259">
        <v>157</v>
      </c>
      <c r="I214" s="260" t="s">
        <v>451</v>
      </c>
      <c r="J214" s="260" t="s">
        <v>451</v>
      </c>
      <c r="K214" s="261">
        <v>127</v>
      </c>
      <c r="L214" s="262">
        <v>13134</v>
      </c>
      <c r="M214" s="238">
        <v>0.63</v>
      </c>
      <c r="N214" s="229">
        <v>251</v>
      </c>
      <c r="O214" s="229">
        <v>83</v>
      </c>
      <c r="P214" s="239">
        <v>1.9E-2</v>
      </c>
      <c r="Q214" s="229">
        <v>103</v>
      </c>
      <c r="R214" s="240">
        <v>49700</v>
      </c>
      <c r="S214" s="241" t="s">
        <v>497</v>
      </c>
      <c r="T214" s="242">
        <v>0.41</v>
      </c>
      <c r="U214" s="243">
        <v>38240</v>
      </c>
      <c r="V214" s="244">
        <v>0.77</v>
      </c>
      <c r="W214" s="243">
        <v>11460</v>
      </c>
      <c r="X214" s="241" t="s">
        <v>926</v>
      </c>
      <c r="Y214" s="243">
        <v>7500</v>
      </c>
      <c r="Z214" s="245" t="s">
        <v>1436</v>
      </c>
      <c r="AA214" s="246" t="s">
        <v>456</v>
      </c>
      <c r="AB214" s="241">
        <v>440</v>
      </c>
      <c r="AC214" s="241">
        <v>630</v>
      </c>
      <c r="AD214" s="241">
        <v>550</v>
      </c>
      <c r="AE214" s="241">
        <v>740</v>
      </c>
      <c r="AF214" s="241">
        <v>21</v>
      </c>
      <c r="AG214" s="241">
        <v>28</v>
      </c>
      <c r="AH214" s="241">
        <v>22</v>
      </c>
      <c r="AI214" s="241">
        <v>31</v>
      </c>
      <c r="AJ214" s="241">
        <v>19</v>
      </c>
      <c r="AK214" s="241">
        <v>27</v>
      </c>
      <c r="AL214" s="242">
        <v>0.91800000000000004</v>
      </c>
      <c r="AM214" s="241">
        <v>106</v>
      </c>
      <c r="AN214" s="242">
        <v>0.89600000000000002</v>
      </c>
      <c r="AO214" s="242">
        <v>0.35799999999999998</v>
      </c>
      <c r="AP214" s="241" t="s">
        <v>491</v>
      </c>
      <c r="AQ214" s="241" t="s">
        <v>460</v>
      </c>
      <c r="AR214" s="241" t="s">
        <v>472</v>
      </c>
      <c r="AS214" s="344"/>
      <c r="AT214" s="344"/>
      <c r="AU214" s="344"/>
      <c r="AV214" s="247">
        <v>44348</v>
      </c>
      <c r="AW214" s="241" t="s">
        <v>501</v>
      </c>
      <c r="AX214" s="344"/>
      <c r="AY214" s="241">
        <v>77</v>
      </c>
      <c r="AZ214" s="241" t="s">
        <v>757</v>
      </c>
      <c r="BA214" s="241">
        <v>6</v>
      </c>
      <c r="BB214" s="344"/>
      <c r="BC214" s="344"/>
      <c r="BD214" s="265"/>
      <c r="BE214" s="279" t="s">
        <v>166</v>
      </c>
      <c r="BF214" s="278" t="s">
        <v>166</v>
      </c>
      <c r="BG214" s="278" t="s">
        <v>166</v>
      </c>
      <c r="BH214" s="280" t="s">
        <v>166</v>
      </c>
      <c r="BI214" s="252"/>
      <c r="BJ214" s="344"/>
      <c r="BK214" s="344"/>
      <c r="BL214" s="255">
        <v>0.86</v>
      </c>
      <c r="BM214" s="255">
        <v>0.84</v>
      </c>
      <c r="BN214" s="255">
        <v>0.59</v>
      </c>
      <c r="BO214" s="256">
        <v>0.53</v>
      </c>
    </row>
    <row r="215" spans="1:67" ht="18.75" hidden="1" customHeight="1">
      <c r="A215" s="228" t="s">
        <v>1437</v>
      </c>
      <c r="B215" s="229" t="s">
        <v>1438</v>
      </c>
      <c r="C215" s="229" t="s">
        <v>1439</v>
      </c>
      <c r="D215" s="230" t="s">
        <v>506</v>
      </c>
      <c r="E215" s="281" t="s">
        <v>507</v>
      </c>
      <c r="F215" s="271" t="s">
        <v>477</v>
      </c>
      <c r="G215" s="258"/>
      <c r="H215" s="259">
        <v>106</v>
      </c>
      <c r="I215" s="260" t="s">
        <v>451</v>
      </c>
      <c r="J215" s="260">
        <v>55</v>
      </c>
      <c r="K215" s="261">
        <v>21</v>
      </c>
      <c r="L215" s="262">
        <v>35123</v>
      </c>
      <c r="M215" s="238">
        <v>0.78</v>
      </c>
      <c r="N215" s="229">
        <v>2812</v>
      </c>
      <c r="O215" s="229">
        <v>83</v>
      </c>
      <c r="P215" s="239">
        <v>0.08</v>
      </c>
      <c r="Q215" s="229">
        <v>225</v>
      </c>
      <c r="R215" s="240">
        <v>57600</v>
      </c>
      <c r="S215" s="241" t="s">
        <v>497</v>
      </c>
      <c r="T215" s="242">
        <v>0.08</v>
      </c>
      <c r="U215" s="243">
        <v>12508</v>
      </c>
      <c r="V215" s="244">
        <v>0.22</v>
      </c>
      <c r="W215" s="243">
        <v>45092</v>
      </c>
      <c r="X215" s="241" t="s">
        <v>570</v>
      </c>
      <c r="Y215" s="241" t="s">
        <v>1440</v>
      </c>
      <c r="Z215" s="245" t="s">
        <v>1441</v>
      </c>
      <c r="AA215" s="246" t="s">
        <v>456</v>
      </c>
      <c r="AB215" s="241">
        <v>540</v>
      </c>
      <c r="AC215" s="241">
        <v>650</v>
      </c>
      <c r="AD215" s="241">
        <v>560</v>
      </c>
      <c r="AE215" s="241">
        <v>690</v>
      </c>
      <c r="AF215" s="241">
        <v>21</v>
      </c>
      <c r="AG215" s="241">
        <v>28</v>
      </c>
      <c r="AH215" s="241">
        <v>21</v>
      </c>
      <c r="AI215" s="241" t="s">
        <v>523</v>
      </c>
      <c r="AJ215" s="241">
        <v>23</v>
      </c>
      <c r="AK215" s="241">
        <v>30</v>
      </c>
      <c r="AL215" s="242">
        <v>0.83599999999999997</v>
      </c>
      <c r="AM215" s="277">
        <v>2049</v>
      </c>
      <c r="AN215" s="242">
        <v>0.60299999999999998</v>
      </c>
      <c r="AO215" s="242">
        <v>0.218</v>
      </c>
      <c r="AP215" s="241" t="s">
        <v>509</v>
      </c>
      <c r="AQ215" s="241" t="s">
        <v>460</v>
      </c>
      <c r="AR215" s="241" t="s">
        <v>472</v>
      </c>
      <c r="AS215" s="344"/>
      <c r="AT215" s="344"/>
      <c r="AU215" s="344"/>
      <c r="AV215" s="247">
        <v>44317</v>
      </c>
      <c r="AW215" s="247">
        <v>44317</v>
      </c>
      <c r="AX215" s="344"/>
      <c r="AY215" s="241">
        <v>70</v>
      </c>
      <c r="AZ215" s="241" t="s">
        <v>1442</v>
      </c>
      <c r="BA215" s="241">
        <v>6</v>
      </c>
      <c r="BB215" s="344"/>
      <c r="BC215" s="241" t="s">
        <v>1041</v>
      </c>
      <c r="BD215" s="248" t="s">
        <v>1110</v>
      </c>
      <c r="BE215" s="279" t="s">
        <v>166</v>
      </c>
      <c r="BF215" s="278" t="s">
        <v>166</v>
      </c>
      <c r="BG215" s="267" t="s">
        <v>126</v>
      </c>
      <c r="BH215" s="280" t="s">
        <v>166</v>
      </c>
      <c r="BI215" s="269" t="s">
        <v>166</v>
      </c>
      <c r="BJ215" s="253" t="s">
        <v>166</v>
      </c>
      <c r="BK215" s="243">
        <v>3075</v>
      </c>
      <c r="BL215" s="255">
        <v>0.88</v>
      </c>
      <c r="BM215" s="255">
        <v>0.83</v>
      </c>
      <c r="BN215" s="255">
        <v>0.69</v>
      </c>
      <c r="BO215" s="256">
        <v>0.64</v>
      </c>
    </row>
    <row r="216" spans="1:67" ht="18.75" hidden="1" customHeight="1">
      <c r="A216" s="228" t="s">
        <v>1443</v>
      </c>
      <c r="B216" s="229" t="s">
        <v>1444</v>
      </c>
      <c r="C216" s="229" t="s">
        <v>1445</v>
      </c>
      <c r="D216" s="230" t="s">
        <v>958</v>
      </c>
      <c r="E216" s="281" t="s">
        <v>507</v>
      </c>
      <c r="F216" s="271" t="s">
        <v>477</v>
      </c>
      <c r="G216" s="258"/>
      <c r="H216" s="259">
        <v>152</v>
      </c>
      <c r="I216" s="260" t="s">
        <v>451</v>
      </c>
      <c r="J216" s="260">
        <v>87</v>
      </c>
      <c r="K216" s="261">
        <v>44</v>
      </c>
      <c r="L216" s="262">
        <v>23044</v>
      </c>
      <c r="M216" s="238">
        <v>0.84</v>
      </c>
      <c r="N216" s="229">
        <v>669</v>
      </c>
      <c r="O216" s="229">
        <v>79</v>
      </c>
      <c r="P216" s="239">
        <v>2.9000000000000001E-2</v>
      </c>
      <c r="Q216" s="229">
        <v>195</v>
      </c>
      <c r="R216" s="240">
        <v>45000</v>
      </c>
      <c r="S216" s="241" t="s">
        <v>452</v>
      </c>
      <c r="T216" s="242">
        <v>0.29099999999999998</v>
      </c>
      <c r="U216" s="243">
        <v>10211</v>
      </c>
      <c r="V216" s="244">
        <v>0.23</v>
      </c>
      <c r="W216" s="243">
        <v>34789</v>
      </c>
      <c r="X216" s="241" t="s">
        <v>469</v>
      </c>
      <c r="Y216" s="241" t="s">
        <v>490</v>
      </c>
      <c r="Z216" s="263"/>
      <c r="AA216" s="246" t="s">
        <v>456</v>
      </c>
      <c r="AB216" s="241">
        <v>560</v>
      </c>
      <c r="AC216" s="241">
        <v>640</v>
      </c>
      <c r="AD216" s="241">
        <v>550</v>
      </c>
      <c r="AE216" s="241">
        <v>640</v>
      </c>
      <c r="AF216" s="241">
        <v>23</v>
      </c>
      <c r="AG216" s="241">
        <v>29</v>
      </c>
      <c r="AH216" s="241">
        <v>23</v>
      </c>
      <c r="AI216" s="241">
        <v>30</v>
      </c>
      <c r="AJ216" s="241">
        <v>22</v>
      </c>
      <c r="AK216" s="241">
        <v>28</v>
      </c>
      <c r="AL216" s="242">
        <v>0.66</v>
      </c>
      <c r="AM216" s="241">
        <v>537</v>
      </c>
      <c r="AN216" s="242">
        <v>0.26800000000000002</v>
      </c>
      <c r="AO216" s="242">
        <v>0.38200000000000001</v>
      </c>
      <c r="AP216" s="241" t="s">
        <v>491</v>
      </c>
      <c r="AQ216" s="241" t="s">
        <v>460</v>
      </c>
      <c r="AR216" s="241" t="s">
        <v>472</v>
      </c>
      <c r="AS216" s="344"/>
      <c r="AT216" s="344"/>
      <c r="AU216" s="247">
        <v>44501</v>
      </c>
      <c r="AV216" s="247">
        <v>44501</v>
      </c>
      <c r="AW216" s="247">
        <v>44409</v>
      </c>
      <c r="AX216" s="344"/>
      <c r="AY216" s="241">
        <v>79</v>
      </c>
      <c r="AZ216" s="241" t="s">
        <v>1277</v>
      </c>
      <c r="BA216" s="241">
        <v>6.5</v>
      </c>
      <c r="BB216" s="241" t="s">
        <v>166</v>
      </c>
      <c r="BC216" s="241" t="s">
        <v>1446</v>
      </c>
      <c r="BD216" s="248" t="s">
        <v>852</v>
      </c>
      <c r="BE216" s="279" t="s">
        <v>166</v>
      </c>
      <c r="BF216" s="278" t="s">
        <v>166</v>
      </c>
      <c r="BG216" s="278" t="s">
        <v>166</v>
      </c>
      <c r="BH216" s="280" t="s">
        <v>166</v>
      </c>
      <c r="BI216" s="252"/>
      <c r="BJ216" s="253" t="s">
        <v>166</v>
      </c>
      <c r="BK216" s="243">
        <v>5832</v>
      </c>
      <c r="BL216" s="255">
        <v>0.94</v>
      </c>
      <c r="BM216" s="255">
        <v>0.82</v>
      </c>
      <c r="BN216" s="255">
        <v>0.78</v>
      </c>
      <c r="BO216" s="256">
        <v>0.62</v>
      </c>
    </row>
    <row r="217" spans="1:67" ht="18.75" hidden="1" customHeight="1">
      <c r="A217" s="228" t="s">
        <v>1447</v>
      </c>
      <c r="B217" s="229" t="s">
        <v>1448</v>
      </c>
      <c r="C217" s="229" t="s">
        <v>1449</v>
      </c>
      <c r="D217" s="230" t="s">
        <v>630</v>
      </c>
      <c r="E217" s="281" t="s">
        <v>507</v>
      </c>
      <c r="F217" s="271" t="s">
        <v>477</v>
      </c>
      <c r="G217" s="258"/>
      <c r="H217" s="259">
        <v>22</v>
      </c>
      <c r="I217" s="260" t="s">
        <v>451</v>
      </c>
      <c r="J217" s="260">
        <v>3</v>
      </c>
      <c r="K217" s="261">
        <v>2</v>
      </c>
      <c r="L217" s="262">
        <v>30574</v>
      </c>
      <c r="M217" s="238">
        <v>0.73</v>
      </c>
      <c r="N217" s="229">
        <v>3771</v>
      </c>
      <c r="O217" s="272"/>
      <c r="P217" s="239">
        <v>0.123</v>
      </c>
      <c r="Q217" s="272"/>
      <c r="R217" s="240">
        <v>69700</v>
      </c>
      <c r="S217" s="241" t="s">
        <v>515</v>
      </c>
      <c r="T217" s="344"/>
      <c r="U217" s="344"/>
      <c r="V217" s="344"/>
      <c r="W217" s="243">
        <v>69700</v>
      </c>
      <c r="X217" s="344"/>
      <c r="Y217" s="241" t="s">
        <v>490</v>
      </c>
      <c r="Z217" s="263"/>
      <c r="AA217" s="264"/>
      <c r="AB217" s="241">
        <v>650</v>
      </c>
      <c r="AC217" s="241">
        <v>750</v>
      </c>
      <c r="AD217" s="241">
        <v>650</v>
      </c>
      <c r="AE217" s="241">
        <v>780</v>
      </c>
      <c r="AF217" s="241">
        <v>29</v>
      </c>
      <c r="AG217" s="241">
        <v>34</v>
      </c>
      <c r="AH217" s="241">
        <v>28</v>
      </c>
      <c r="AI217" s="241">
        <v>35</v>
      </c>
      <c r="AJ217" s="241">
        <v>27</v>
      </c>
      <c r="AK217" s="241">
        <v>35</v>
      </c>
      <c r="AL217" s="242">
        <v>0.17100000000000001</v>
      </c>
      <c r="AM217" s="344"/>
      <c r="AN217" s="344"/>
      <c r="AO217" s="344"/>
      <c r="AP217" s="241" t="s">
        <v>491</v>
      </c>
      <c r="AQ217" s="241" t="s">
        <v>491</v>
      </c>
      <c r="AR217" s="241" t="s">
        <v>492</v>
      </c>
      <c r="AS217" s="344"/>
      <c r="AT217" s="344"/>
      <c r="AU217" s="344"/>
      <c r="AV217" s="344"/>
      <c r="AW217" s="247">
        <v>44530</v>
      </c>
      <c r="AX217" s="344"/>
      <c r="AY217" s="241">
        <v>80</v>
      </c>
      <c r="AZ217" s="344"/>
      <c r="BA217" s="241">
        <v>6.5</v>
      </c>
      <c r="BB217" s="344"/>
      <c r="BC217" s="344"/>
      <c r="BD217" s="265"/>
      <c r="BE217" s="266" t="s">
        <v>126</v>
      </c>
      <c r="BF217" s="267" t="s">
        <v>126</v>
      </c>
      <c r="BG217" s="267" t="s">
        <v>126</v>
      </c>
      <c r="BH217" s="268" t="s">
        <v>126</v>
      </c>
      <c r="BI217" s="252"/>
      <c r="BJ217" s="344"/>
      <c r="BK217" s="344"/>
      <c r="BL217" s="270"/>
      <c r="BM217" s="255">
        <v>0.97</v>
      </c>
      <c r="BN217" s="270"/>
      <c r="BO217" s="256">
        <v>0.91</v>
      </c>
    </row>
    <row r="218" spans="1:67" ht="18.75" hidden="1" customHeight="1">
      <c r="A218" s="228" t="s">
        <v>1450</v>
      </c>
      <c r="B218" s="229" t="s">
        <v>1451</v>
      </c>
      <c r="C218" s="229" t="s">
        <v>1452</v>
      </c>
      <c r="D218" s="230" t="s">
        <v>630</v>
      </c>
      <c r="E218" s="281" t="s">
        <v>507</v>
      </c>
      <c r="F218" s="271" t="s">
        <v>477</v>
      </c>
      <c r="G218" s="258"/>
      <c r="H218" s="259">
        <v>38</v>
      </c>
      <c r="I218" s="260" t="s">
        <v>451</v>
      </c>
      <c r="J218" s="260">
        <v>32</v>
      </c>
      <c r="K218" s="261" t="s">
        <v>451</v>
      </c>
      <c r="L218" s="262">
        <v>30145</v>
      </c>
      <c r="M218" s="238">
        <v>0.81</v>
      </c>
      <c r="N218" s="229">
        <v>4713</v>
      </c>
      <c r="O218" s="272"/>
      <c r="P218" s="239">
        <v>0.156</v>
      </c>
      <c r="Q218" s="229">
        <v>168</v>
      </c>
      <c r="R218" s="240">
        <v>68600</v>
      </c>
      <c r="S218" s="241" t="s">
        <v>452</v>
      </c>
      <c r="T218" s="242">
        <v>3.5999999999999997E-2</v>
      </c>
      <c r="U218" s="243">
        <v>10362</v>
      </c>
      <c r="V218" s="244">
        <v>0.15</v>
      </c>
      <c r="W218" s="243">
        <v>58238</v>
      </c>
      <c r="X218" s="241" t="s">
        <v>544</v>
      </c>
      <c r="Y218" s="243">
        <v>7500</v>
      </c>
      <c r="Z218" s="245" t="s">
        <v>1453</v>
      </c>
      <c r="AA218" s="246" t="s">
        <v>456</v>
      </c>
      <c r="AB218" s="241">
        <v>550</v>
      </c>
      <c r="AC218" s="241">
        <v>650</v>
      </c>
      <c r="AD218" s="241">
        <v>570</v>
      </c>
      <c r="AE218" s="241">
        <v>710</v>
      </c>
      <c r="AF218" s="241">
        <v>25</v>
      </c>
      <c r="AG218" s="241">
        <v>31</v>
      </c>
      <c r="AH218" s="241">
        <v>22</v>
      </c>
      <c r="AI218" s="241" t="s">
        <v>523</v>
      </c>
      <c r="AJ218" s="241">
        <v>24</v>
      </c>
      <c r="AK218" s="241" t="s">
        <v>522</v>
      </c>
      <c r="AL218" s="242">
        <v>0.435</v>
      </c>
      <c r="AM218" s="344"/>
      <c r="AN218" s="344"/>
      <c r="AO218" s="344"/>
      <c r="AP218" s="241" t="s">
        <v>491</v>
      </c>
      <c r="AQ218" s="241" t="s">
        <v>491</v>
      </c>
      <c r="AR218" s="241" t="s">
        <v>471</v>
      </c>
      <c r="AS218" s="344"/>
      <c r="AT218" s="344"/>
      <c r="AU218" s="344"/>
      <c r="AV218" s="344"/>
      <c r="AW218" s="247">
        <v>44530</v>
      </c>
      <c r="AX218" s="344"/>
      <c r="AY218" s="241">
        <v>80</v>
      </c>
      <c r="AZ218" s="344"/>
      <c r="BA218" s="344"/>
      <c r="BB218" s="344"/>
      <c r="BC218" s="241" t="s">
        <v>1454</v>
      </c>
      <c r="BD218" s="265"/>
      <c r="BE218" s="266" t="s">
        <v>126</v>
      </c>
      <c r="BF218" s="267" t="s">
        <v>126</v>
      </c>
      <c r="BG218" s="267" t="s">
        <v>126</v>
      </c>
      <c r="BH218" s="280" t="s">
        <v>166</v>
      </c>
      <c r="BI218" s="269" t="s">
        <v>166</v>
      </c>
      <c r="BJ218" s="253" t="s">
        <v>166</v>
      </c>
      <c r="BK218" s="254" t="s">
        <v>462</v>
      </c>
      <c r="BL218" s="270"/>
      <c r="BM218" s="255">
        <v>0.93</v>
      </c>
      <c r="BN218" s="270"/>
      <c r="BO218" s="256">
        <v>0.85</v>
      </c>
    </row>
    <row r="219" spans="1:67" ht="18.75" hidden="1" customHeight="1">
      <c r="A219" s="228" t="s">
        <v>1455</v>
      </c>
      <c r="B219" s="229" t="s">
        <v>1456</v>
      </c>
      <c r="C219" s="229" t="s">
        <v>1457</v>
      </c>
      <c r="D219" s="230" t="s">
        <v>630</v>
      </c>
      <c r="E219" s="281" t="s">
        <v>507</v>
      </c>
      <c r="F219" s="271" t="s">
        <v>477</v>
      </c>
      <c r="G219" s="258"/>
      <c r="H219" s="259">
        <v>33</v>
      </c>
      <c r="I219" s="260" t="s">
        <v>451</v>
      </c>
      <c r="J219" s="260">
        <v>43</v>
      </c>
      <c r="K219" s="261">
        <v>35</v>
      </c>
      <c r="L219" s="262">
        <v>29307</v>
      </c>
      <c r="M219" s="238">
        <v>0.83</v>
      </c>
      <c r="N219" s="229">
        <v>4906</v>
      </c>
      <c r="O219" s="272"/>
      <c r="P219" s="239">
        <v>0.16700000000000001</v>
      </c>
      <c r="Q219" s="229">
        <v>27</v>
      </c>
      <c r="R219" s="240">
        <v>66600</v>
      </c>
      <c r="S219" s="241" t="s">
        <v>452</v>
      </c>
      <c r="T219" s="242">
        <v>6.0000000000000001E-3</v>
      </c>
      <c r="U219" s="243">
        <v>18504</v>
      </c>
      <c r="V219" s="244">
        <v>0.28000000000000003</v>
      </c>
      <c r="W219" s="243">
        <v>48096</v>
      </c>
      <c r="X219" s="241" t="s">
        <v>654</v>
      </c>
      <c r="Y219" s="241" t="s">
        <v>490</v>
      </c>
      <c r="Z219" s="245" t="s">
        <v>1458</v>
      </c>
      <c r="AA219" s="246" t="s">
        <v>456</v>
      </c>
      <c r="AB219" s="241">
        <v>580</v>
      </c>
      <c r="AC219" s="241">
        <v>680</v>
      </c>
      <c r="AD219" s="241">
        <v>590</v>
      </c>
      <c r="AE219" s="241">
        <v>730</v>
      </c>
      <c r="AF219" s="344"/>
      <c r="AG219" s="344"/>
      <c r="AH219" s="241">
        <v>23</v>
      </c>
      <c r="AI219" s="241" t="s">
        <v>522</v>
      </c>
      <c r="AJ219" s="241">
        <v>25</v>
      </c>
      <c r="AK219" s="241">
        <v>32</v>
      </c>
      <c r="AL219" s="242">
        <v>0.36499999999999999</v>
      </c>
      <c r="AM219" s="344"/>
      <c r="AN219" s="344"/>
      <c r="AO219" s="344"/>
      <c r="AP219" s="241" t="s">
        <v>491</v>
      </c>
      <c r="AQ219" s="241" t="s">
        <v>491</v>
      </c>
      <c r="AR219" s="241" t="s">
        <v>471</v>
      </c>
      <c r="AS219" s="344"/>
      <c r="AT219" s="344"/>
      <c r="AU219" s="344"/>
      <c r="AV219" s="247">
        <v>44530</v>
      </c>
      <c r="AW219" s="247">
        <v>44530</v>
      </c>
      <c r="AX219" s="344"/>
      <c r="AY219" s="241">
        <v>80</v>
      </c>
      <c r="AZ219" s="344"/>
      <c r="BA219" s="241">
        <v>6.5</v>
      </c>
      <c r="BB219" s="344"/>
      <c r="BC219" s="241" t="s">
        <v>1454</v>
      </c>
      <c r="BD219" s="248" t="s">
        <v>1459</v>
      </c>
      <c r="BE219" s="266" t="s">
        <v>126</v>
      </c>
      <c r="BF219" s="267" t="s">
        <v>126</v>
      </c>
      <c r="BG219" s="267" t="s">
        <v>126</v>
      </c>
      <c r="BH219" s="268" t="s">
        <v>126</v>
      </c>
      <c r="BI219" s="269" t="s">
        <v>166</v>
      </c>
      <c r="BJ219" s="344"/>
      <c r="BK219" s="344"/>
      <c r="BL219" s="255">
        <v>0.95</v>
      </c>
      <c r="BM219" s="255">
        <v>0.94</v>
      </c>
      <c r="BN219" s="255">
        <v>0.77</v>
      </c>
      <c r="BO219" s="256">
        <v>0.85</v>
      </c>
    </row>
    <row r="220" spans="1:67" ht="18.75" hidden="1" customHeight="1">
      <c r="A220" s="228" t="s">
        <v>1460</v>
      </c>
      <c r="B220" s="229" t="s">
        <v>1461</v>
      </c>
      <c r="C220" s="229" t="s">
        <v>653</v>
      </c>
      <c r="D220" s="230" t="s">
        <v>630</v>
      </c>
      <c r="E220" s="281" t="s">
        <v>507</v>
      </c>
      <c r="F220" s="271" t="s">
        <v>477</v>
      </c>
      <c r="G220" s="258"/>
      <c r="H220" s="259">
        <v>19</v>
      </c>
      <c r="I220" s="260" t="s">
        <v>451</v>
      </c>
      <c r="J220" s="260">
        <v>18</v>
      </c>
      <c r="K220" s="261" t="s">
        <v>451</v>
      </c>
      <c r="L220" s="262">
        <v>31002</v>
      </c>
      <c r="M220" s="238">
        <v>0.68</v>
      </c>
      <c r="N220" s="229">
        <v>3637</v>
      </c>
      <c r="O220" s="229">
        <v>85</v>
      </c>
      <c r="P220" s="239">
        <v>0.11700000000000001</v>
      </c>
      <c r="Q220" s="229">
        <v>105</v>
      </c>
      <c r="R220" s="240">
        <v>66700</v>
      </c>
      <c r="S220" s="241" t="s">
        <v>488</v>
      </c>
      <c r="T220" s="242">
        <v>2.9000000000000001E-2</v>
      </c>
      <c r="U220" s="243">
        <v>27447</v>
      </c>
      <c r="V220" s="244">
        <v>0.41</v>
      </c>
      <c r="W220" s="243">
        <v>39253</v>
      </c>
      <c r="X220" s="241" t="s">
        <v>798</v>
      </c>
      <c r="Y220" s="241" t="s">
        <v>490</v>
      </c>
      <c r="Z220" s="263"/>
      <c r="AA220" s="290" t="s">
        <v>456</v>
      </c>
      <c r="AB220" s="241">
        <v>630</v>
      </c>
      <c r="AC220" s="241">
        <v>740</v>
      </c>
      <c r="AD220" s="241">
        <v>610</v>
      </c>
      <c r="AE220" s="241">
        <v>760</v>
      </c>
      <c r="AF220" s="241">
        <v>27</v>
      </c>
      <c r="AG220" s="241">
        <v>33</v>
      </c>
      <c r="AH220" s="241">
        <v>27</v>
      </c>
      <c r="AI220" s="241">
        <v>35</v>
      </c>
      <c r="AJ220" s="241">
        <v>26</v>
      </c>
      <c r="AK220" s="241">
        <v>34</v>
      </c>
      <c r="AL220" s="242">
        <v>0.14000000000000001</v>
      </c>
      <c r="AM220" s="277">
        <v>17715</v>
      </c>
      <c r="AN220" s="242">
        <v>0.13</v>
      </c>
      <c r="AO220" s="242">
        <v>0.27900000000000003</v>
      </c>
      <c r="AP220" s="241" t="s">
        <v>491</v>
      </c>
      <c r="AQ220" s="241" t="s">
        <v>491</v>
      </c>
      <c r="AR220" s="241" t="s">
        <v>471</v>
      </c>
      <c r="AS220" s="344"/>
      <c r="AT220" s="344"/>
      <c r="AU220" s="344"/>
      <c r="AV220" s="344"/>
      <c r="AW220" s="247">
        <v>44530</v>
      </c>
      <c r="AX220" s="344"/>
      <c r="AY220" s="241" t="s">
        <v>462</v>
      </c>
      <c r="AZ220" s="241" t="s">
        <v>1462</v>
      </c>
      <c r="BA220" s="241">
        <v>7</v>
      </c>
      <c r="BB220" s="344"/>
      <c r="BC220" s="344"/>
      <c r="BD220" s="265"/>
      <c r="BE220" s="266" t="s">
        <v>126</v>
      </c>
      <c r="BF220" s="267" t="s">
        <v>126</v>
      </c>
      <c r="BG220" s="267" t="s">
        <v>126</v>
      </c>
      <c r="BH220" s="268" t="s">
        <v>126</v>
      </c>
      <c r="BI220" s="252"/>
      <c r="BJ220" s="344"/>
      <c r="BK220" s="344"/>
      <c r="BL220" s="255">
        <v>0.96</v>
      </c>
      <c r="BM220" s="255">
        <v>0.97</v>
      </c>
      <c r="BN220" s="255">
        <v>0.88</v>
      </c>
      <c r="BO220" s="256">
        <v>0.91</v>
      </c>
    </row>
    <row r="221" spans="1:67" ht="18.75" hidden="1" customHeight="1">
      <c r="A221" s="228" t="s">
        <v>1463</v>
      </c>
      <c r="B221" s="229" t="s">
        <v>1464</v>
      </c>
      <c r="C221" s="229" t="s">
        <v>1465</v>
      </c>
      <c r="D221" s="230" t="s">
        <v>630</v>
      </c>
      <c r="E221" s="281" t="s">
        <v>507</v>
      </c>
      <c r="F221" s="271" t="s">
        <v>477</v>
      </c>
      <c r="G221" s="258"/>
      <c r="H221" s="259">
        <v>136</v>
      </c>
      <c r="I221" s="260" t="s">
        <v>451</v>
      </c>
      <c r="J221" s="260">
        <v>167</v>
      </c>
      <c r="K221" s="261" t="s">
        <v>451</v>
      </c>
      <c r="L221" s="262">
        <v>6237</v>
      </c>
      <c r="M221" s="238">
        <v>0.78</v>
      </c>
      <c r="N221" s="229">
        <v>545</v>
      </c>
      <c r="O221" s="272"/>
      <c r="P221" s="239">
        <v>8.6999999999999994E-2</v>
      </c>
      <c r="Q221" s="229">
        <v>12</v>
      </c>
      <c r="R221" s="240">
        <v>68400</v>
      </c>
      <c r="S221" s="241" t="s">
        <v>497</v>
      </c>
      <c r="T221" s="242">
        <v>2.1999999999999999E-2</v>
      </c>
      <c r="U221" s="243">
        <v>5000</v>
      </c>
      <c r="V221" s="244">
        <v>7.0000000000000007E-2</v>
      </c>
      <c r="W221" s="243">
        <v>63400</v>
      </c>
      <c r="X221" s="241" t="s">
        <v>1466</v>
      </c>
      <c r="Y221" s="241" t="s">
        <v>490</v>
      </c>
      <c r="Z221" s="263"/>
      <c r="AA221" s="246" t="s">
        <v>456</v>
      </c>
      <c r="AB221" s="241">
        <v>460</v>
      </c>
      <c r="AC221" s="241">
        <v>550</v>
      </c>
      <c r="AD221" s="241">
        <v>450</v>
      </c>
      <c r="AE221" s="241">
        <v>570</v>
      </c>
      <c r="AF221" s="241">
        <v>18</v>
      </c>
      <c r="AG221" s="241">
        <v>23</v>
      </c>
      <c r="AH221" s="241">
        <v>16</v>
      </c>
      <c r="AI221" s="241" t="s">
        <v>470</v>
      </c>
      <c r="AJ221" s="241">
        <v>16</v>
      </c>
      <c r="AK221" s="241" t="s">
        <v>784</v>
      </c>
      <c r="AL221" s="242">
        <v>0.69199999999999995</v>
      </c>
      <c r="AM221" s="344"/>
      <c r="AN221" s="344"/>
      <c r="AO221" s="344"/>
      <c r="AP221" s="241" t="s">
        <v>491</v>
      </c>
      <c r="AQ221" s="241" t="s">
        <v>460</v>
      </c>
      <c r="AR221" s="241" t="s">
        <v>471</v>
      </c>
      <c r="AS221" s="344"/>
      <c r="AT221" s="344"/>
      <c r="AU221" s="344"/>
      <c r="AV221" s="344"/>
      <c r="AW221" s="247">
        <v>44530</v>
      </c>
      <c r="AX221" s="344"/>
      <c r="AY221" s="241">
        <v>80</v>
      </c>
      <c r="AZ221" s="344"/>
      <c r="BA221" s="241">
        <v>6.5</v>
      </c>
      <c r="BB221" s="344"/>
      <c r="BC221" s="344"/>
      <c r="BD221" s="265"/>
      <c r="BE221" s="266" t="s">
        <v>126</v>
      </c>
      <c r="BF221" s="267" t="s">
        <v>126</v>
      </c>
      <c r="BG221" s="267" t="s">
        <v>126</v>
      </c>
      <c r="BH221" s="268" t="s">
        <v>126</v>
      </c>
      <c r="BI221" s="252"/>
      <c r="BJ221" s="344"/>
      <c r="BK221" s="344"/>
      <c r="BL221" s="255">
        <v>0.82</v>
      </c>
      <c r="BM221" s="255">
        <v>0.84</v>
      </c>
      <c r="BN221" s="255">
        <v>0.63</v>
      </c>
      <c r="BO221" s="256">
        <v>0.66</v>
      </c>
    </row>
    <row r="222" spans="1:67" ht="18.75" hidden="1" customHeight="1">
      <c r="A222" s="228" t="s">
        <v>1467</v>
      </c>
      <c r="B222" s="229" t="s">
        <v>1468</v>
      </c>
      <c r="C222" s="229" t="s">
        <v>1469</v>
      </c>
      <c r="D222" s="230" t="s">
        <v>630</v>
      </c>
      <c r="E222" s="281" t="s">
        <v>507</v>
      </c>
      <c r="F222" s="271" t="s">
        <v>477</v>
      </c>
      <c r="G222" s="258"/>
      <c r="H222" s="259">
        <v>85</v>
      </c>
      <c r="I222" s="260" t="s">
        <v>451</v>
      </c>
      <c r="J222" s="260">
        <v>87</v>
      </c>
      <c r="K222" s="261">
        <v>87</v>
      </c>
      <c r="L222" s="262">
        <v>20069</v>
      </c>
      <c r="M222" s="238">
        <v>0.86</v>
      </c>
      <c r="N222" s="229">
        <v>580</v>
      </c>
      <c r="O222" s="229">
        <v>56</v>
      </c>
      <c r="P222" s="239">
        <v>2.9000000000000001E-2</v>
      </c>
      <c r="Q222" s="229">
        <v>209</v>
      </c>
      <c r="R222" s="240">
        <v>67500</v>
      </c>
      <c r="S222" s="241" t="s">
        <v>452</v>
      </c>
      <c r="T222" s="242">
        <v>0.36</v>
      </c>
      <c r="U222" s="243">
        <v>17280</v>
      </c>
      <c r="V222" s="244">
        <v>0.26</v>
      </c>
      <c r="W222" s="243">
        <v>50220</v>
      </c>
      <c r="X222" s="241" t="s">
        <v>538</v>
      </c>
      <c r="Y222" s="241" t="s">
        <v>490</v>
      </c>
      <c r="Z222" s="263"/>
      <c r="AA222" s="246" t="s">
        <v>456</v>
      </c>
      <c r="AB222" s="241">
        <v>550</v>
      </c>
      <c r="AC222" s="241">
        <v>640</v>
      </c>
      <c r="AD222" s="241">
        <v>540</v>
      </c>
      <c r="AE222" s="241">
        <v>660</v>
      </c>
      <c r="AF222" s="241">
        <v>23</v>
      </c>
      <c r="AG222" s="241">
        <v>29</v>
      </c>
      <c r="AH222" s="241">
        <v>22</v>
      </c>
      <c r="AI222" s="241">
        <v>29</v>
      </c>
      <c r="AJ222" s="241">
        <v>22</v>
      </c>
      <c r="AK222" s="241">
        <v>28</v>
      </c>
      <c r="AL222" s="242">
        <v>0.57199999999999995</v>
      </c>
      <c r="AM222" s="277">
        <v>3645</v>
      </c>
      <c r="AN222" s="242">
        <v>0.55300000000000005</v>
      </c>
      <c r="AO222" s="242">
        <v>6.5000000000000002E-2</v>
      </c>
      <c r="AP222" s="241" t="s">
        <v>491</v>
      </c>
      <c r="AQ222" s="241" t="s">
        <v>491</v>
      </c>
      <c r="AR222" s="241" t="s">
        <v>471</v>
      </c>
      <c r="AS222" s="344"/>
      <c r="AT222" s="344"/>
      <c r="AU222" s="344"/>
      <c r="AV222" s="344"/>
      <c r="AW222" s="247">
        <v>44530</v>
      </c>
      <c r="AX222" s="344"/>
      <c r="AY222" s="241">
        <v>80</v>
      </c>
      <c r="AZ222" s="241" t="s">
        <v>868</v>
      </c>
      <c r="BA222" s="241">
        <v>6.5</v>
      </c>
      <c r="BB222" s="344"/>
      <c r="BC222" s="241" t="s">
        <v>1470</v>
      </c>
      <c r="BD222" s="248" t="s">
        <v>1471</v>
      </c>
      <c r="BE222" s="266" t="s">
        <v>126</v>
      </c>
      <c r="BF222" s="267" t="s">
        <v>126</v>
      </c>
      <c r="BG222" s="267" t="s">
        <v>126</v>
      </c>
      <c r="BH222" s="268" t="s">
        <v>126</v>
      </c>
      <c r="BI222" s="269" t="s">
        <v>166</v>
      </c>
      <c r="BJ222" s="253" t="s">
        <v>166</v>
      </c>
      <c r="BK222" s="254" t="s">
        <v>462</v>
      </c>
      <c r="BL222" s="255">
        <v>0.89</v>
      </c>
      <c r="BM222" s="255">
        <v>0.89</v>
      </c>
      <c r="BN222" s="255">
        <v>0.59</v>
      </c>
      <c r="BO222" s="256">
        <v>0.75</v>
      </c>
    </row>
    <row r="223" spans="1:67" ht="18.75" hidden="1" customHeight="1">
      <c r="A223" s="228" t="s">
        <v>1472</v>
      </c>
      <c r="B223" s="229" t="s">
        <v>1473</v>
      </c>
      <c r="C223" s="229" t="s">
        <v>1474</v>
      </c>
      <c r="D223" s="230" t="s">
        <v>630</v>
      </c>
      <c r="E223" s="281" t="s">
        <v>507</v>
      </c>
      <c r="F223" s="271" t="s">
        <v>477</v>
      </c>
      <c r="G223" s="258"/>
      <c r="H223" s="259">
        <v>41</v>
      </c>
      <c r="I223" s="260" t="s">
        <v>451</v>
      </c>
      <c r="J223" s="260">
        <v>18</v>
      </c>
      <c r="K223" s="261">
        <v>44</v>
      </c>
      <c r="L223" s="262">
        <v>28587</v>
      </c>
      <c r="M223" s="238">
        <v>0.8</v>
      </c>
      <c r="N223" s="229">
        <v>5588</v>
      </c>
      <c r="O223" s="229">
        <v>80</v>
      </c>
      <c r="P223" s="239">
        <v>0.19500000000000001</v>
      </c>
      <c r="Q223" s="229">
        <v>21</v>
      </c>
      <c r="R223" s="240">
        <v>65100</v>
      </c>
      <c r="S223" s="241" t="s">
        <v>452</v>
      </c>
      <c r="T223" s="242">
        <v>4.0000000000000001E-3</v>
      </c>
      <c r="U223" s="243">
        <v>4088</v>
      </c>
      <c r="V223" s="244">
        <v>0.06</v>
      </c>
      <c r="W223" s="243">
        <v>61012</v>
      </c>
      <c r="X223" s="241" t="s">
        <v>1466</v>
      </c>
      <c r="Y223" s="241" t="s">
        <v>490</v>
      </c>
      <c r="Z223" s="263"/>
      <c r="AA223" s="286" t="s">
        <v>456</v>
      </c>
      <c r="AB223" s="241">
        <v>550</v>
      </c>
      <c r="AC223" s="241">
        <v>660</v>
      </c>
      <c r="AD223" s="241">
        <v>590</v>
      </c>
      <c r="AE223" s="241">
        <v>720</v>
      </c>
      <c r="AF223" s="241">
        <v>26</v>
      </c>
      <c r="AG223" s="241">
        <v>32</v>
      </c>
      <c r="AH223" s="241">
        <v>22</v>
      </c>
      <c r="AI223" s="241" t="s">
        <v>523</v>
      </c>
      <c r="AJ223" s="241">
        <v>25</v>
      </c>
      <c r="AK223" s="241">
        <v>32</v>
      </c>
      <c r="AL223" s="242">
        <v>0.34200000000000003</v>
      </c>
      <c r="AM223" s="277">
        <v>17991</v>
      </c>
      <c r="AN223" s="242">
        <v>0.32900000000000001</v>
      </c>
      <c r="AO223" s="242">
        <v>0.17799999999999999</v>
      </c>
      <c r="AP223" s="241" t="s">
        <v>491</v>
      </c>
      <c r="AQ223" s="241" t="s">
        <v>491</v>
      </c>
      <c r="AR223" s="241" t="s">
        <v>492</v>
      </c>
      <c r="AS223" s="344"/>
      <c r="AT223" s="344"/>
      <c r="AU223" s="344"/>
      <c r="AV223" s="344"/>
      <c r="AW223" s="247">
        <v>44530</v>
      </c>
      <c r="AX223" s="344"/>
      <c r="AY223" s="241">
        <v>80</v>
      </c>
      <c r="AZ223" s="344"/>
      <c r="BA223" s="241">
        <v>6.5</v>
      </c>
      <c r="BB223" s="344"/>
      <c r="BC223" s="344"/>
      <c r="BD223" s="265"/>
      <c r="BE223" s="266" t="s">
        <v>126</v>
      </c>
      <c r="BF223" s="278" t="s">
        <v>166</v>
      </c>
      <c r="BG223" s="278" t="s">
        <v>166</v>
      </c>
      <c r="BH223" s="280" t="s">
        <v>166</v>
      </c>
      <c r="BI223" s="252"/>
      <c r="BJ223" s="344"/>
      <c r="BK223" s="344"/>
      <c r="BL223" s="255">
        <v>0.94</v>
      </c>
      <c r="BM223" s="255">
        <v>0.94</v>
      </c>
      <c r="BN223" s="255">
        <v>0.77</v>
      </c>
      <c r="BO223" s="256">
        <v>0.84</v>
      </c>
    </row>
    <row r="224" spans="1:67" ht="18.75" hidden="1" customHeight="1">
      <c r="A224" s="228" t="s">
        <v>1475</v>
      </c>
      <c r="B224" s="229" t="s">
        <v>1476</v>
      </c>
      <c r="C224" s="229" t="s">
        <v>1477</v>
      </c>
      <c r="D224" s="230" t="s">
        <v>630</v>
      </c>
      <c r="E224" s="281" t="s">
        <v>507</v>
      </c>
      <c r="F224" s="271" t="s">
        <v>477</v>
      </c>
      <c r="G224" s="258"/>
      <c r="H224" s="259">
        <v>30</v>
      </c>
      <c r="I224" s="260" t="s">
        <v>451</v>
      </c>
      <c r="J224" s="260">
        <v>32</v>
      </c>
      <c r="K224" s="261" t="s">
        <v>451</v>
      </c>
      <c r="L224" s="262">
        <v>22186</v>
      </c>
      <c r="M224" s="238">
        <v>0.89</v>
      </c>
      <c r="N224" s="229">
        <v>2185</v>
      </c>
      <c r="O224" s="272"/>
      <c r="P224" s="239">
        <v>9.8000000000000004E-2</v>
      </c>
      <c r="Q224" s="229">
        <v>46</v>
      </c>
      <c r="R224" s="240">
        <v>67600</v>
      </c>
      <c r="S224" s="241" t="s">
        <v>452</v>
      </c>
      <c r="T224" s="242">
        <v>2.1000000000000001E-2</v>
      </c>
      <c r="U224" s="243">
        <v>30297</v>
      </c>
      <c r="V224" s="244">
        <v>0.45</v>
      </c>
      <c r="W224" s="243">
        <v>37303</v>
      </c>
      <c r="X224" s="241" t="s">
        <v>1002</v>
      </c>
      <c r="Y224" s="241" t="s">
        <v>490</v>
      </c>
      <c r="Z224" s="263"/>
      <c r="AA224" s="246" t="s">
        <v>456</v>
      </c>
      <c r="AB224" s="241">
        <v>620</v>
      </c>
      <c r="AC224" s="241">
        <v>710</v>
      </c>
      <c r="AD224" s="241">
        <v>620</v>
      </c>
      <c r="AE224" s="241">
        <v>760</v>
      </c>
      <c r="AF224" s="241">
        <v>26</v>
      </c>
      <c r="AG224" s="241">
        <v>32</v>
      </c>
      <c r="AH224" s="241">
        <v>25</v>
      </c>
      <c r="AI224" s="241">
        <v>34</v>
      </c>
      <c r="AJ224" s="241">
        <v>25</v>
      </c>
      <c r="AK224" s="241">
        <v>32</v>
      </c>
      <c r="AL224" s="242">
        <v>0.32700000000000001</v>
      </c>
      <c r="AM224" s="344"/>
      <c r="AN224" s="344"/>
      <c r="AO224" s="344"/>
      <c r="AP224" s="241" t="s">
        <v>491</v>
      </c>
      <c r="AQ224" s="241" t="s">
        <v>491</v>
      </c>
      <c r="AR224" s="241" t="s">
        <v>948</v>
      </c>
      <c r="AS224" s="344"/>
      <c r="AT224" s="344"/>
      <c r="AU224" s="344"/>
      <c r="AV224" s="344"/>
      <c r="AW224" s="247">
        <v>44530</v>
      </c>
      <c r="AX224" s="344"/>
      <c r="AY224" s="241">
        <v>80</v>
      </c>
      <c r="AZ224" s="344"/>
      <c r="BA224" s="241">
        <v>6.5</v>
      </c>
      <c r="BB224" s="344"/>
      <c r="BC224" s="344"/>
      <c r="BD224" s="265"/>
      <c r="BE224" s="273" t="s">
        <v>462</v>
      </c>
      <c r="BF224" s="274" t="s">
        <v>462</v>
      </c>
      <c r="BG224" s="274" t="s">
        <v>462</v>
      </c>
      <c r="BH224" s="275" t="s">
        <v>462</v>
      </c>
      <c r="BI224" s="252"/>
      <c r="BJ224" s="344"/>
      <c r="BK224" s="344"/>
      <c r="BL224" s="270"/>
      <c r="BM224" s="255">
        <v>0.92</v>
      </c>
      <c r="BN224" s="270"/>
      <c r="BO224" s="256">
        <v>0.87</v>
      </c>
    </row>
    <row r="225" spans="1:67" ht="18.75" hidden="1" customHeight="1">
      <c r="A225" s="228" t="s">
        <v>1478</v>
      </c>
      <c r="B225" s="229" t="s">
        <v>1479</v>
      </c>
      <c r="C225" s="229" t="s">
        <v>1480</v>
      </c>
      <c r="D225" s="230" t="s">
        <v>630</v>
      </c>
      <c r="E225" s="281" t="s">
        <v>507</v>
      </c>
      <c r="F225" s="271" t="s">
        <v>477</v>
      </c>
      <c r="G225" s="258"/>
      <c r="H225" s="259">
        <v>70</v>
      </c>
      <c r="I225" s="260" t="s">
        <v>451</v>
      </c>
      <c r="J225" s="260">
        <v>104</v>
      </c>
      <c r="K225" s="261" t="s">
        <v>451</v>
      </c>
      <c r="L225" s="262">
        <v>17577</v>
      </c>
      <c r="M225" s="238">
        <v>0.9</v>
      </c>
      <c r="N225" s="229">
        <v>1090</v>
      </c>
      <c r="O225" s="229">
        <v>55</v>
      </c>
      <c r="P225" s="239">
        <v>6.2E-2</v>
      </c>
      <c r="Q225" s="229">
        <v>816</v>
      </c>
      <c r="R225" s="240">
        <v>68100</v>
      </c>
      <c r="S225" s="241" t="s">
        <v>452</v>
      </c>
      <c r="T225" s="242">
        <v>0.749</v>
      </c>
      <c r="U225" s="243">
        <v>4624</v>
      </c>
      <c r="V225" s="244">
        <v>7.0000000000000007E-2</v>
      </c>
      <c r="W225" s="243">
        <v>63476</v>
      </c>
      <c r="X225" s="241" t="s">
        <v>850</v>
      </c>
      <c r="Y225" s="241" t="s">
        <v>490</v>
      </c>
      <c r="Z225" s="263"/>
      <c r="AA225" s="246" t="s">
        <v>456</v>
      </c>
      <c r="AB225" s="241">
        <v>580</v>
      </c>
      <c r="AC225" s="241">
        <v>680</v>
      </c>
      <c r="AD225" s="241">
        <v>580</v>
      </c>
      <c r="AE225" s="241">
        <v>690</v>
      </c>
      <c r="AF225" s="241">
        <v>24</v>
      </c>
      <c r="AG225" s="241">
        <v>30</v>
      </c>
      <c r="AH225" s="241">
        <v>23</v>
      </c>
      <c r="AI225" s="241" t="s">
        <v>522</v>
      </c>
      <c r="AJ225" s="241">
        <v>24</v>
      </c>
      <c r="AK225" s="241">
        <v>30</v>
      </c>
      <c r="AL225" s="242">
        <v>0.51400000000000001</v>
      </c>
      <c r="AM225" s="277">
        <v>6468</v>
      </c>
      <c r="AN225" s="242">
        <v>0.748</v>
      </c>
      <c r="AO225" s="242">
        <v>8.2000000000000003E-2</v>
      </c>
      <c r="AP225" s="241" t="s">
        <v>491</v>
      </c>
      <c r="AQ225" s="241" t="s">
        <v>491</v>
      </c>
      <c r="AR225" s="241" t="s">
        <v>472</v>
      </c>
      <c r="AS225" s="344"/>
      <c r="AT225" s="344"/>
      <c r="AU225" s="344"/>
      <c r="AV225" s="344"/>
      <c r="AW225" s="247">
        <v>44530</v>
      </c>
      <c r="AX225" s="344"/>
      <c r="AY225" s="241">
        <v>80</v>
      </c>
      <c r="AZ225" s="241" t="s">
        <v>906</v>
      </c>
      <c r="BA225" s="241">
        <v>6.5</v>
      </c>
      <c r="BB225" s="344"/>
      <c r="BC225" s="241" t="s">
        <v>1470</v>
      </c>
      <c r="BD225" s="248" t="s">
        <v>1471</v>
      </c>
      <c r="BE225" s="266" t="s">
        <v>126</v>
      </c>
      <c r="BF225" s="267" t="s">
        <v>126</v>
      </c>
      <c r="BG225" s="267" t="s">
        <v>126</v>
      </c>
      <c r="BH225" s="280" t="s">
        <v>166</v>
      </c>
      <c r="BI225" s="252"/>
      <c r="BJ225" s="344"/>
      <c r="BK225" s="344"/>
      <c r="BL225" s="255">
        <v>0.94</v>
      </c>
      <c r="BM225" s="255">
        <v>0.9</v>
      </c>
      <c r="BN225" s="255">
        <v>0.86</v>
      </c>
      <c r="BO225" s="256">
        <v>0.77</v>
      </c>
    </row>
    <row r="226" spans="1:67" ht="18.75" hidden="1" customHeight="1">
      <c r="A226" s="228" t="s">
        <v>1481</v>
      </c>
      <c r="B226" s="229" t="s">
        <v>1482</v>
      </c>
      <c r="C226" s="229" t="s">
        <v>1483</v>
      </c>
      <c r="D226" s="230" t="s">
        <v>856</v>
      </c>
      <c r="E226" s="281" t="s">
        <v>507</v>
      </c>
      <c r="F226" s="271" t="s">
        <v>477</v>
      </c>
      <c r="G226" s="258"/>
      <c r="H226" s="259">
        <v>165</v>
      </c>
      <c r="I226" s="260" t="s">
        <v>451</v>
      </c>
      <c r="J226" s="260">
        <v>80</v>
      </c>
      <c r="K226" s="261">
        <v>127</v>
      </c>
      <c r="L226" s="262">
        <v>56972</v>
      </c>
      <c r="M226" s="238">
        <v>0.86</v>
      </c>
      <c r="N226" s="229">
        <v>1320</v>
      </c>
      <c r="O226" s="229">
        <v>117</v>
      </c>
      <c r="P226" s="239">
        <v>2.3E-2</v>
      </c>
      <c r="Q226" s="229">
        <v>56</v>
      </c>
      <c r="R226" s="240">
        <v>42200</v>
      </c>
      <c r="S226" s="241" t="s">
        <v>497</v>
      </c>
      <c r="T226" s="242">
        <v>4.2000000000000003E-2</v>
      </c>
      <c r="U226" s="243">
        <v>1279</v>
      </c>
      <c r="V226" s="244">
        <v>0.03</v>
      </c>
      <c r="W226" s="243">
        <v>40921</v>
      </c>
      <c r="X226" s="241" t="s">
        <v>1466</v>
      </c>
      <c r="Y226" s="241" t="s">
        <v>490</v>
      </c>
      <c r="Z226" s="263"/>
      <c r="AA226" s="246" t="s">
        <v>456</v>
      </c>
      <c r="AB226" s="241">
        <v>580</v>
      </c>
      <c r="AC226" s="241">
        <v>660</v>
      </c>
      <c r="AD226" s="241">
        <v>570</v>
      </c>
      <c r="AE226" s="241">
        <v>660</v>
      </c>
      <c r="AF226" s="241">
        <v>24</v>
      </c>
      <c r="AG226" s="241">
        <v>29</v>
      </c>
      <c r="AH226" s="241">
        <v>23</v>
      </c>
      <c r="AI226" s="241">
        <v>30</v>
      </c>
      <c r="AJ226" s="241">
        <v>22</v>
      </c>
      <c r="AK226" s="241">
        <v>27</v>
      </c>
      <c r="AL226" s="242">
        <v>0.499</v>
      </c>
      <c r="AM226" s="277">
        <v>1375</v>
      </c>
      <c r="AN226" s="242">
        <v>0.14499999999999999</v>
      </c>
      <c r="AO226" s="242">
        <v>0.22600000000000001</v>
      </c>
      <c r="AP226" s="241" t="s">
        <v>491</v>
      </c>
      <c r="AQ226" s="241" t="s">
        <v>460</v>
      </c>
      <c r="AR226" s="241" t="s">
        <v>472</v>
      </c>
      <c r="AS226" s="344"/>
      <c r="AT226" s="344"/>
      <c r="AU226" s="344"/>
      <c r="AV226" s="247">
        <v>44197</v>
      </c>
      <c r="AW226" s="247">
        <v>44317</v>
      </c>
      <c r="AX226" s="344"/>
      <c r="AY226" s="241">
        <v>80</v>
      </c>
      <c r="AZ226" s="241" t="s">
        <v>511</v>
      </c>
      <c r="BA226" s="241">
        <v>6.5</v>
      </c>
      <c r="BB226" s="344"/>
      <c r="BC226" s="241" t="s">
        <v>1484</v>
      </c>
      <c r="BD226" s="248" t="s">
        <v>846</v>
      </c>
      <c r="BE226" s="279" t="s">
        <v>166</v>
      </c>
      <c r="BF226" s="278" t="s">
        <v>166</v>
      </c>
      <c r="BG226" s="278" t="s">
        <v>166</v>
      </c>
      <c r="BH226" s="280" t="s">
        <v>166</v>
      </c>
      <c r="BI226" s="269" t="s">
        <v>166</v>
      </c>
      <c r="BJ226" s="253" t="s">
        <v>166</v>
      </c>
      <c r="BK226" s="243">
        <v>5940</v>
      </c>
      <c r="BL226" s="255">
        <v>0.83</v>
      </c>
      <c r="BM226" s="255">
        <v>0.9</v>
      </c>
      <c r="BN226" s="255">
        <v>0.71</v>
      </c>
      <c r="BO226" s="256">
        <v>0.7</v>
      </c>
    </row>
    <row r="227" spans="1:67" ht="18.75" hidden="1" customHeight="1">
      <c r="A227" s="228" t="s">
        <v>1485</v>
      </c>
      <c r="B227" s="229" t="s">
        <v>1486</v>
      </c>
      <c r="C227" s="229" t="s">
        <v>807</v>
      </c>
      <c r="D227" s="230" t="s">
        <v>808</v>
      </c>
      <c r="E227" s="231" t="s">
        <v>448</v>
      </c>
      <c r="F227" s="271" t="s">
        <v>477</v>
      </c>
      <c r="G227" s="258"/>
      <c r="H227" s="259">
        <v>3</v>
      </c>
      <c r="I227" s="260" t="s">
        <v>451</v>
      </c>
      <c r="J227" s="260" t="s">
        <v>451</v>
      </c>
      <c r="K227" s="261" t="s">
        <v>451</v>
      </c>
      <c r="L227" s="262">
        <v>6264</v>
      </c>
      <c r="M227" s="238">
        <v>0.46</v>
      </c>
      <c r="N227" s="229">
        <v>821</v>
      </c>
      <c r="O227" s="272"/>
      <c r="P227" s="239">
        <v>0.13100000000000001</v>
      </c>
      <c r="Q227" s="229">
        <v>150</v>
      </c>
      <c r="R227" s="240">
        <v>81800</v>
      </c>
      <c r="S227" s="241" t="s">
        <v>452</v>
      </c>
      <c r="T227" s="242">
        <v>0.183</v>
      </c>
      <c r="U227" s="243">
        <v>58416</v>
      </c>
      <c r="V227" s="244">
        <v>0.71</v>
      </c>
      <c r="W227" s="243">
        <v>23384</v>
      </c>
      <c r="X227" s="241" t="s">
        <v>1487</v>
      </c>
      <c r="Y227" s="241" t="s">
        <v>1488</v>
      </c>
      <c r="Z227" s="263"/>
      <c r="AA227" s="246" t="s">
        <v>456</v>
      </c>
      <c r="AB227" s="241">
        <v>730</v>
      </c>
      <c r="AC227" s="241">
        <v>780</v>
      </c>
      <c r="AD227" s="241">
        <v>750</v>
      </c>
      <c r="AE227" s="241">
        <v>800</v>
      </c>
      <c r="AF227" s="241">
        <v>32</v>
      </c>
      <c r="AG227" s="241">
        <v>35</v>
      </c>
      <c r="AH227" s="241">
        <v>33</v>
      </c>
      <c r="AI227" s="241">
        <v>35</v>
      </c>
      <c r="AJ227" s="241">
        <v>31</v>
      </c>
      <c r="AK227" s="241">
        <v>35</v>
      </c>
      <c r="AL227" s="242">
        <v>7.1999999999999995E-2</v>
      </c>
      <c r="AM227" s="344"/>
      <c r="AN227" s="344"/>
      <c r="AO227" s="344"/>
      <c r="AP227" s="241" t="s">
        <v>491</v>
      </c>
      <c r="AQ227" s="241" t="s">
        <v>460</v>
      </c>
      <c r="AR227" s="241" t="s">
        <v>471</v>
      </c>
      <c r="AS227" s="247">
        <v>44501</v>
      </c>
      <c r="AT227" s="247">
        <v>44211</v>
      </c>
      <c r="AU227" s="247">
        <v>44501</v>
      </c>
      <c r="AV227" s="247">
        <v>44501</v>
      </c>
      <c r="AW227" s="247">
        <v>44198</v>
      </c>
      <c r="AX227" s="344"/>
      <c r="AY227" s="241">
        <v>100</v>
      </c>
      <c r="AZ227" s="344"/>
      <c r="BA227" s="241">
        <v>7</v>
      </c>
      <c r="BB227" s="344"/>
      <c r="BC227" s="344"/>
      <c r="BD227" s="265"/>
      <c r="BE227" s="266" t="s">
        <v>126</v>
      </c>
      <c r="BF227" s="267" t="s">
        <v>126</v>
      </c>
      <c r="BG227" s="267" t="s">
        <v>126</v>
      </c>
      <c r="BH227" s="268" t="s">
        <v>126</v>
      </c>
      <c r="BI227" s="252"/>
      <c r="BJ227" s="253" t="s">
        <v>166</v>
      </c>
      <c r="BK227" s="254" t="s">
        <v>462</v>
      </c>
      <c r="BL227" s="270"/>
      <c r="BM227" s="255">
        <v>0.99</v>
      </c>
      <c r="BN227" s="270"/>
      <c r="BO227" s="256">
        <v>0.93</v>
      </c>
    </row>
    <row r="228" spans="1:67" ht="18.75" hidden="1" customHeight="1">
      <c r="A228" s="228" t="s">
        <v>1489</v>
      </c>
      <c r="B228" s="229" t="s">
        <v>1490</v>
      </c>
      <c r="C228" s="229" t="s">
        <v>1491</v>
      </c>
      <c r="D228" s="230" t="s">
        <v>683</v>
      </c>
      <c r="E228" s="281" t="s">
        <v>507</v>
      </c>
      <c r="F228" s="271" t="s">
        <v>477</v>
      </c>
      <c r="G228" s="258"/>
      <c r="H228" s="259">
        <v>147</v>
      </c>
      <c r="I228" s="260" t="s">
        <v>451</v>
      </c>
      <c r="J228" s="260">
        <v>87</v>
      </c>
      <c r="K228" s="261">
        <v>87</v>
      </c>
      <c r="L228" s="262">
        <v>26608</v>
      </c>
      <c r="M228" s="238">
        <v>0.72</v>
      </c>
      <c r="N228" s="229">
        <v>1141</v>
      </c>
      <c r="O228" s="229">
        <v>69</v>
      </c>
      <c r="P228" s="239">
        <v>4.2999999999999997E-2</v>
      </c>
      <c r="Q228" s="229">
        <v>480</v>
      </c>
      <c r="R228" s="240">
        <v>48500</v>
      </c>
      <c r="S228" s="241" t="s">
        <v>497</v>
      </c>
      <c r="T228" s="242">
        <v>0.42099999999999999</v>
      </c>
      <c r="U228" s="243">
        <v>11189</v>
      </c>
      <c r="V228" s="244">
        <v>0.23</v>
      </c>
      <c r="W228" s="243">
        <v>37311</v>
      </c>
      <c r="X228" s="241" t="s">
        <v>707</v>
      </c>
      <c r="Y228" s="241" t="s">
        <v>1492</v>
      </c>
      <c r="Z228" s="245" t="s">
        <v>1493</v>
      </c>
      <c r="AA228" s="246" t="s">
        <v>456</v>
      </c>
      <c r="AB228" s="241">
        <v>560</v>
      </c>
      <c r="AC228" s="241">
        <v>660</v>
      </c>
      <c r="AD228" s="241">
        <v>560</v>
      </c>
      <c r="AE228" s="241">
        <v>680</v>
      </c>
      <c r="AF228" s="241">
        <v>23</v>
      </c>
      <c r="AG228" s="241">
        <v>28</v>
      </c>
      <c r="AH228" s="241">
        <v>22</v>
      </c>
      <c r="AI228" s="241">
        <v>29</v>
      </c>
      <c r="AJ228" s="241">
        <v>23</v>
      </c>
      <c r="AK228" s="241">
        <v>28</v>
      </c>
      <c r="AL228" s="242">
        <v>0.76500000000000001</v>
      </c>
      <c r="AM228" s="277">
        <v>1442</v>
      </c>
      <c r="AN228" s="242">
        <v>0.67</v>
      </c>
      <c r="AO228" s="242">
        <v>0.17599999999999999</v>
      </c>
      <c r="AP228" s="241" t="s">
        <v>459</v>
      </c>
      <c r="AQ228" s="241" t="s">
        <v>460</v>
      </c>
      <c r="AR228" s="241" t="s">
        <v>472</v>
      </c>
      <c r="AS228" s="344"/>
      <c r="AT228" s="344"/>
      <c r="AU228" s="247">
        <v>44531</v>
      </c>
      <c r="AV228" s="247">
        <v>44531</v>
      </c>
      <c r="AW228" s="247">
        <v>44256</v>
      </c>
      <c r="AX228" s="344"/>
      <c r="AY228" s="241">
        <v>79</v>
      </c>
      <c r="AZ228" s="241" t="s">
        <v>1494</v>
      </c>
      <c r="BA228" s="241">
        <v>6.5</v>
      </c>
      <c r="BB228" s="344"/>
      <c r="BC228" s="241" t="s">
        <v>1484</v>
      </c>
      <c r="BD228" s="248" t="s">
        <v>846</v>
      </c>
      <c r="BE228" s="279" t="s">
        <v>166</v>
      </c>
      <c r="BF228" s="278" t="s">
        <v>166</v>
      </c>
      <c r="BG228" s="278" t="s">
        <v>166</v>
      </c>
      <c r="BH228" s="280" t="s">
        <v>166</v>
      </c>
      <c r="BI228" s="269" t="s">
        <v>166</v>
      </c>
      <c r="BJ228" s="344"/>
      <c r="BK228" s="344"/>
      <c r="BL228" s="255">
        <v>0.92</v>
      </c>
      <c r="BM228" s="255">
        <v>0.86</v>
      </c>
      <c r="BN228" s="255">
        <v>0.72</v>
      </c>
      <c r="BO228" s="256">
        <v>0.69</v>
      </c>
    </row>
    <row r="229" spans="1:67" ht="18.75" hidden="1" customHeight="1">
      <c r="A229" s="228" t="s">
        <v>1495</v>
      </c>
      <c r="B229" s="229" t="s">
        <v>1496</v>
      </c>
      <c r="C229" s="229" t="s">
        <v>1497</v>
      </c>
      <c r="D229" s="230" t="s">
        <v>743</v>
      </c>
      <c r="E229" s="281" t="s">
        <v>507</v>
      </c>
      <c r="F229" s="271" t="s">
        <v>477</v>
      </c>
      <c r="G229" s="258"/>
      <c r="H229" s="259">
        <v>96</v>
      </c>
      <c r="I229" s="260" t="s">
        <v>451</v>
      </c>
      <c r="J229" s="260">
        <v>32</v>
      </c>
      <c r="K229" s="261">
        <v>35</v>
      </c>
      <c r="L229" s="262">
        <v>29091</v>
      </c>
      <c r="M229" s="238">
        <v>0.83</v>
      </c>
      <c r="N229" s="229">
        <v>2063</v>
      </c>
      <c r="O229" s="229">
        <v>82</v>
      </c>
      <c r="P229" s="239">
        <v>7.0999999999999994E-2</v>
      </c>
      <c r="Q229" s="229">
        <v>119</v>
      </c>
      <c r="R229" s="240">
        <v>60200</v>
      </c>
      <c r="S229" s="241" t="s">
        <v>497</v>
      </c>
      <c r="T229" s="242">
        <v>5.8000000000000003E-2</v>
      </c>
      <c r="U229" s="243">
        <v>19715</v>
      </c>
      <c r="V229" s="244">
        <v>0.33</v>
      </c>
      <c r="W229" s="243">
        <v>40485</v>
      </c>
      <c r="X229" s="241" t="s">
        <v>1498</v>
      </c>
      <c r="Y229" s="241" t="s">
        <v>490</v>
      </c>
      <c r="Z229" s="263"/>
      <c r="AA229" s="246" t="s">
        <v>456</v>
      </c>
      <c r="AB229" s="241">
        <v>580</v>
      </c>
      <c r="AC229" s="241">
        <v>665</v>
      </c>
      <c r="AD229" s="241">
        <v>570</v>
      </c>
      <c r="AE229" s="241">
        <v>680</v>
      </c>
      <c r="AF229" s="241">
        <v>25</v>
      </c>
      <c r="AG229" s="241">
        <v>30</v>
      </c>
      <c r="AH229" s="241">
        <v>24</v>
      </c>
      <c r="AI229" s="241">
        <v>31</v>
      </c>
      <c r="AJ229" s="241">
        <v>24</v>
      </c>
      <c r="AK229" s="241">
        <v>29</v>
      </c>
      <c r="AL229" s="242">
        <v>0.79800000000000004</v>
      </c>
      <c r="AM229" s="277">
        <v>3065</v>
      </c>
      <c r="AN229" s="242">
        <v>0.85099999999999998</v>
      </c>
      <c r="AO229" s="242">
        <v>0.123</v>
      </c>
      <c r="AP229" s="241" t="s">
        <v>491</v>
      </c>
      <c r="AQ229" s="241" t="s">
        <v>460</v>
      </c>
      <c r="AR229" s="241" t="s">
        <v>472</v>
      </c>
      <c r="AS229" s="344"/>
      <c r="AT229" s="344"/>
      <c r="AU229" s="247">
        <v>44515</v>
      </c>
      <c r="AV229" s="247">
        <v>44515</v>
      </c>
      <c r="AW229" s="247">
        <v>44211</v>
      </c>
      <c r="AX229" s="344"/>
      <c r="AY229" s="241">
        <v>75</v>
      </c>
      <c r="AZ229" s="241" t="s">
        <v>1499</v>
      </c>
      <c r="BA229" s="241">
        <v>6.5</v>
      </c>
      <c r="BB229" s="344"/>
      <c r="BC229" s="344"/>
      <c r="BD229" s="265"/>
      <c r="BE229" s="266" t="s">
        <v>126</v>
      </c>
      <c r="BF229" s="278" t="s">
        <v>166</v>
      </c>
      <c r="BG229" s="278" t="s">
        <v>166</v>
      </c>
      <c r="BH229" s="268" t="s">
        <v>126</v>
      </c>
      <c r="BI229" s="269" t="s">
        <v>166</v>
      </c>
      <c r="BJ229" s="253" t="s">
        <v>166</v>
      </c>
      <c r="BK229" s="243">
        <v>1784</v>
      </c>
      <c r="BL229" s="255">
        <v>0.92</v>
      </c>
      <c r="BM229" s="255">
        <v>0.88</v>
      </c>
      <c r="BN229" s="255">
        <v>0.73</v>
      </c>
      <c r="BO229" s="256">
        <v>0.69</v>
      </c>
    </row>
    <row r="230" spans="1:67" ht="18.75" hidden="1" customHeight="1">
      <c r="A230" s="228" t="s">
        <v>1500</v>
      </c>
      <c r="B230" s="229" t="s">
        <v>1501</v>
      </c>
      <c r="C230" s="229" t="s">
        <v>1502</v>
      </c>
      <c r="D230" s="230" t="s">
        <v>743</v>
      </c>
      <c r="E230" s="281" t="s">
        <v>507</v>
      </c>
      <c r="F230" s="271" t="s">
        <v>477</v>
      </c>
      <c r="G230" s="258"/>
      <c r="H230" s="259">
        <v>205</v>
      </c>
      <c r="I230" s="260" t="s">
        <v>451</v>
      </c>
      <c r="J230" s="260">
        <v>167</v>
      </c>
      <c r="K230" s="261">
        <v>127</v>
      </c>
      <c r="L230" s="262">
        <v>15586</v>
      </c>
      <c r="M230" s="238">
        <v>0.63</v>
      </c>
      <c r="N230" s="229">
        <v>890</v>
      </c>
      <c r="O230" s="272"/>
      <c r="P230" s="239">
        <v>5.7000000000000002E-2</v>
      </c>
      <c r="Q230" s="229">
        <v>236</v>
      </c>
      <c r="R230" s="240">
        <v>50300</v>
      </c>
      <c r="S230" s="241" t="s">
        <v>497</v>
      </c>
      <c r="T230" s="242">
        <v>0.26500000000000001</v>
      </c>
      <c r="U230" s="243">
        <v>2430</v>
      </c>
      <c r="V230" s="244">
        <v>0.05</v>
      </c>
      <c r="W230" s="243">
        <v>47870</v>
      </c>
      <c r="X230" s="241" t="s">
        <v>1130</v>
      </c>
      <c r="Y230" s="241" t="s">
        <v>490</v>
      </c>
      <c r="Z230" s="263"/>
      <c r="AA230" s="246" t="s">
        <v>456</v>
      </c>
      <c r="AB230" s="241">
        <v>540</v>
      </c>
      <c r="AC230" s="241">
        <v>640</v>
      </c>
      <c r="AD230" s="241">
        <v>520</v>
      </c>
      <c r="AE230" s="241">
        <v>640</v>
      </c>
      <c r="AF230" s="241">
        <v>21</v>
      </c>
      <c r="AG230" s="241">
        <v>27</v>
      </c>
      <c r="AH230" s="241">
        <v>20</v>
      </c>
      <c r="AI230" s="241">
        <v>26</v>
      </c>
      <c r="AJ230" s="241">
        <v>19</v>
      </c>
      <c r="AK230" s="241">
        <v>26</v>
      </c>
      <c r="AL230" s="242">
        <v>0.65300000000000002</v>
      </c>
      <c r="AM230" s="344"/>
      <c r="AN230" s="344"/>
      <c r="AO230" s="344"/>
      <c r="AP230" s="241" t="s">
        <v>491</v>
      </c>
      <c r="AQ230" s="241" t="s">
        <v>460</v>
      </c>
      <c r="AR230" s="241" t="s">
        <v>472</v>
      </c>
      <c r="AS230" s="344"/>
      <c r="AT230" s="344"/>
      <c r="AU230" s="344"/>
      <c r="AV230" s="247">
        <v>44409</v>
      </c>
      <c r="AW230" s="241" t="s">
        <v>501</v>
      </c>
      <c r="AX230" s="344"/>
      <c r="AY230" s="344"/>
      <c r="AZ230" s="344"/>
      <c r="BA230" s="344"/>
      <c r="BB230" s="344"/>
      <c r="BC230" s="344"/>
      <c r="BD230" s="265"/>
      <c r="BE230" s="279" t="s">
        <v>166</v>
      </c>
      <c r="BF230" s="278" t="s">
        <v>166</v>
      </c>
      <c r="BG230" s="278" t="s">
        <v>166</v>
      </c>
      <c r="BH230" s="280" t="s">
        <v>166</v>
      </c>
      <c r="BI230" s="252"/>
      <c r="BJ230" s="344"/>
      <c r="BK230" s="344"/>
      <c r="BL230" s="255">
        <v>0.81</v>
      </c>
      <c r="BM230" s="255">
        <v>0.67</v>
      </c>
      <c r="BN230" s="255">
        <v>0.43</v>
      </c>
      <c r="BO230" s="256">
        <v>0.45</v>
      </c>
    </row>
    <row r="231" spans="1:67" ht="18.75" hidden="1" customHeight="1">
      <c r="A231" s="228" t="s">
        <v>1503</v>
      </c>
      <c r="B231" s="229" t="s">
        <v>1504</v>
      </c>
      <c r="C231" s="229" t="s">
        <v>1505</v>
      </c>
      <c r="D231" s="230" t="s">
        <v>764</v>
      </c>
      <c r="E231" s="281" t="s">
        <v>507</v>
      </c>
      <c r="F231" s="271" t="s">
        <v>477</v>
      </c>
      <c r="G231" s="258"/>
      <c r="H231" s="259">
        <v>63</v>
      </c>
      <c r="I231" s="260" t="s">
        <v>451</v>
      </c>
      <c r="J231" s="260">
        <v>67</v>
      </c>
      <c r="K231" s="261">
        <v>62</v>
      </c>
      <c r="L231" s="262">
        <v>19241</v>
      </c>
      <c r="M231" s="238">
        <v>0.7</v>
      </c>
      <c r="N231" s="229">
        <v>1618</v>
      </c>
      <c r="O231" s="229">
        <v>63</v>
      </c>
      <c r="P231" s="239">
        <v>8.4000000000000005E-2</v>
      </c>
      <c r="Q231" s="272"/>
      <c r="R231" s="240">
        <v>59500</v>
      </c>
      <c r="S231" s="241" t="s">
        <v>917</v>
      </c>
      <c r="T231" s="344"/>
      <c r="U231" s="344"/>
      <c r="V231" s="344"/>
      <c r="W231" s="243">
        <v>59500</v>
      </c>
      <c r="X231" s="344"/>
      <c r="Y231" s="241" t="s">
        <v>490</v>
      </c>
      <c r="Z231" s="245" t="s">
        <v>1506</v>
      </c>
      <c r="AA231" s="246" t="s">
        <v>456</v>
      </c>
      <c r="AB231" s="241">
        <v>600</v>
      </c>
      <c r="AC231" s="241">
        <v>680</v>
      </c>
      <c r="AD231" s="241">
        <v>610</v>
      </c>
      <c r="AE231" s="241">
        <v>710</v>
      </c>
      <c r="AF231" s="241">
        <v>26</v>
      </c>
      <c r="AG231" s="241">
        <v>31</v>
      </c>
      <c r="AH231" s="241">
        <v>25</v>
      </c>
      <c r="AI231" s="241">
        <v>33</v>
      </c>
      <c r="AJ231" s="241">
        <v>26</v>
      </c>
      <c r="AK231" s="241">
        <v>32</v>
      </c>
      <c r="AL231" s="242">
        <v>0.47799999999999998</v>
      </c>
      <c r="AM231" s="277">
        <v>4621</v>
      </c>
      <c r="AN231" s="242">
        <v>0.65100000000000002</v>
      </c>
      <c r="AO231" s="242">
        <v>0.17100000000000001</v>
      </c>
      <c r="AP231" s="241" t="s">
        <v>491</v>
      </c>
      <c r="AQ231" s="241" t="s">
        <v>460</v>
      </c>
      <c r="AR231" s="241" t="s">
        <v>472</v>
      </c>
      <c r="AS231" s="344"/>
      <c r="AT231" s="344"/>
      <c r="AU231" s="344"/>
      <c r="AV231" s="247">
        <v>44531</v>
      </c>
      <c r="AW231" s="247">
        <v>44211</v>
      </c>
      <c r="AX231" s="344"/>
      <c r="AY231" s="241">
        <v>79</v>
      </c>
      <c r="AZ231" s="241" t="s">
        <v>844</v>
      </c>
      <c r="BA231" s="241">
        <v>6.5</v>
      </c>
      <c r="BB231" s="344"/>
      <c r="BC231" s="344"/>
      <c r="BD231" s="265"/>
      <c r="BE231" s="279" t="s">
        <v>166</v>
      </c>
      <c r="BF231" s="278" t="s">
        <v>166</v>
      </c>
      <c r="BG231" s="278" t="s">
        <v>166</v>
      </c>
      <c r="BH231" s="280" t="s">
        <v>166</v>
      </c>
      <c r="BI231" s="252"/>
      <c r="BJ231" s="253" t="s">
        <v>166</v>
      </c>
      <c r="BK231" s="243">
        <v>2315</v>
      </c>
      <c r="BL231" s="255">
        <v>0.94</v>
      </c>
      <c r="BM231" s="255">
        <v>0.93</v>
      </c>
      <c r="BN231" s="255">
        <v>0.79</v>
      </c>
      <c r="BO231" s="256">
        <v>0.81</v>
      </c>
    </row>
    <row r="232" spans="1:67" ht="18.75" hidden="1" customHeight="1">
      <c r="A232" s="228" t="s">
        <v>1507</v>
      </c>
      <c r="B232" s="229" t="s">
        <v>1508</v>
      </c>
      <c r="C232" s="229" t="s">
        <v>1509</v>
      </c>
      <c r="D232" s="230" t="s">
        <v>683</v>
      </c>
      <c r="E232" s="231" t="s">
        <v>448</v>
      </c>
      <c r="F232" s="271" t="s">
        <v>477</v>
      </c>
      <c r="G232" s="233" t="s">
        <v>726</v>
      </c>
      <c r="H232" s="259">
        <v>127</v>
      </c>
      <c r="I232" s="260" t="s">
        <v>451</v>
      </c>
      <c r="J232" s="260" t="s">
        <v>451</v>
      </c>
      <c r="K232" s="261">
        <v>172</v>
      </c>
      <c r="L232" s="262">
        <v>8499</v>
      </c>
      <c r="M232" s="238">
        <v>0.78</v>
      </c>
      <c r="N232" s="229">
        <v>611</v>
      </c>
      <c r="O232" s="272"/>
      <c r="P232" s="239">
        <v>7.1999999999999995E-2</v>
      </c>
      <c r="Q232" s="229">
        <v>235</v>
      </c>
      <c r="R232" s="240">
        <v>64900</v>
      </c>
      <c r="S232" s="241" t="s">
        <v>452</v>
      </c>
      <c r="T232" s="242">
        <v>0.38500000000000001</v>
      </c>
      <c r="U232" s="243">
        <v>13142</v>
      </c>
      <c r="V232" s="244">
        <v>0.2</v>
      </c>
      <c r="W232" s="243">
        <v>51758</v>
      </c>
      <c r="X232" s="241" t="s">
        <v>528</v>
      </c>
      <c r="Y232" s="241" t="s">
        <v>490</v>
      </c>
      <c r="Z232" s="263"/>
      <c r="AA232" s="246" t="s">
        <v>456</v>
      </c>
      <c r="AB232" s="241">
        <v>550</v>
      </c>
      <c r="AC232" s="241">
        <v>650</v>
      </c>
      <c r="AD232" s="241">
        <v>550</v>
      </c>
      <c r="AE232" s="241">
        <v>660</v>
      </c>
      <c r="AF232" s="241">
        <v>24</v>
      </c>
      <c r="AG232" s="241">
        <v>29</v>
      </c>
      <c r="AH232" s="241">
        <v>23</v>
      </c>
      <c r="AI232" s="241">
        <v>30</v>
      </c>
      <c r="AJ232" s="241">
        <v>24</v>
      </c>
      <c r="AK232" s="241">
        <v>28</v>
      </c>
      <c r="AL232" s="242">
        <v>0.71699999999999997</v>
      </c>
      <c r="AM232" s="344"/>
      <c r="AN232" s="344"/>
      <c r="AO232" s="344"/>
      <c r="AP232" s="241" t="s">
        <v>491</v>
      </c>
      <c r="AQ232" s="241" t="s">
        <v>460</v>
      </c>
      <c r="AR232" s="241" t="s">
        <v>472</v>
      </c>
      <c r="AS232" s="344"/>
      <c r="AT232" s="344"/>
      <c r="AU232" s="247">
        <v>44545</v>
      </c>
      <c r="AV232" s="247">
        <v>44545</v>
      </c>
      <c r="AW232" s="247">
        <v>44256</v>
      </c>
      <c r="AX232" s="344"/>
      <c r="AY232" s="241">
        <v>80</v>
      </c>
      <c r="AZ232" s="241" t="s">
        <v>1510</v>
      </c>
      <c r="BA232" s="241">
        <v>6.5</v>
      </c>
      <c r="BB232" s="344"/>
      <c r="BC232" s="241" t="s">
        <v>1511</v>
      </c>
      <c r="BD232" s="248" t="s">
        <v>1197</v>
      </c>
      <c r="BE232" s="279" t="s">
        <v>166</v>
      </c>
      <c r="BF232" s="278" t="s">
        <v>166</v>
      </c>
      <c r="BG232" s="278" t="s">
        <v>166</v>
      </c>
      <c r="BH232" s="280" t="s">
        <v>166</v>
      </c>
      <c r="BI232" s="269" t="s">
        <v>166</v>
      </c>
      <c r="BJ232" s="253" t="s">
        <v>166</v>
      </c>
      <c r="BK232" s="254" t="s">
        <v>462</v>
      </c>
      <c r="BL232" s="255">
        <v>0.77</v>
      </c>
      <c r="BM232" s="255">
        <v>0.9</v>
      </c>
      <c r="BN232" s="255">
        <v>0.6</v>
      </c>
      <c r="BO232" s="256">
        <v>0.79</v>
      </c>
    </row>
    <row r="233" spans="1:67" ht="18.75" hidden="1" customHeight="1">
      <c r="A233" s="228" t="s">
        <v>1512</v>
      </c>
      <c r="B233" s="229" t="s">
        <v>1513</v>
      </c>
      <c r="C233" s="229" t="s">
        <v>1152</v>
      </c>
      <c r="D233" s="230" t="s">
        <v>1514</v>
      </c>
      <c r="E233" s="281" t="s">
        <v>507</v>
      </c>
      <c r="F233" s="271" t="s">
        <v>477</v>
      </c>
      <c r="G233" s="258"/>
      <c r="H233" s="259">
        <v>89</v>
      </c>
      <c r="I233" s="260" t="s">
        <v>451</v>
      </c>
      <c r="J233" s="260">
        <v>55</v>
      </c>
      <c r="K233" s="261">
        <v>87</v>
      </c>
      <c r="L233" s="262">
        <v>18946</v>
      </c>
      <c r="M233" s="238">
        <v>0.82</v>
      </c>
      <c r="N233" s="229">
        <v>909</v>
      </c>
      <c r="O233" s="229">
        <v>41</v>
      </c>
      <c r="P233" s="239">
        <v>4.8000000000000001E-2</v>
      </c>
      <c r="Q233" s="229">
        <v>37</v>
      </c>
      <c r="R233" s="240">
        <v>55500</v>
      </c>
      <c r="S233" s="241" t="s">
        <v>497</v>
      </c>
      <c r="T233" s="242">
        <v>4.1000000000000002E-2</v>
      </c>
      <c r="U233" s="243">
        <v>5225</v>
      </c>
      <c r="V233" s="244">
        <v>0.09</v>
      </c>
      <c r="W233" s="243">
        <v>50275</v>
      </c>
      <c r="X233" s="344"/>
      <c r="Y233" s="241" t="s">
        <v>1515</v>
      </c>
      <c r="Z233" s="245" t="s">
        <v>1516</v>
      </c>
      <c r="AA233" s="246" t="s">
        <v>456</v>
      </c>
      <c r="AB233" s="241">
        <v>580</v>
      </c>
      <c r="AC233" s="241">
        <v>660</v>
      </c>
      <c r="AD233" s="241">
        <v>570</v>
      </c>
      <c r="AE233" s="241">
        <v>670</v>
      </c>
      <c r="AF233" s="241">
        <v>25</v>
      </c>
      <c r="AG233" s="241">
        <v>29</v>
      </c>
      <c r="AH233" s="241">
        <v>24</v>
      </c>
      <c r="AI233" s="241">
        <v>31</v>
      </c>
      <c r="AJ233" s="241">
        <v>24</v>
      </c>
      <c r="AK233" s="241">
        <v>29</v>
      </c>
      <c r="AL233" s="242">
        <v>0.59899999999999998</v>
      </c>
      <c r="AM233" s="277">
        <v>2170</v>
      </c>
      <c r="AN233" s="242">
        <v>0.40200000000000002</v>
      </c>
      <c r="AO233" s="242">
        <v>0.26500000000000001</v>
      </c>
      <c r="AP233" s="241" t="s">
        <v>491</v>
      </c>
      <c r="AQ233" s="241" t="s">
        <v>460</v>
      </c>
      <c r="AR233" s="241" t="s">
        <v>471</v>
      </c>
      <c r="AS233" s="344"/>
      <c r="AT233" s="344"/>
      <c r="AU233" s="344"/>
      <c r="AV233" s="344"/>
      <c r="AW233" s="247">
        <v>44211</v>
      </c>
      <c r="AX233" s="344"/>
      <c r="AY233" s="241">
        <v>90</v>
      </c>
      <c r="AZ233" s="344"/>
      <c r="BA233" s="241">
        <v>6.5</v>
      </c>
      <c r="BB233" s="344"/>
      <c r="BC233" s="344"/>
      <c r="BD233" s="265"/>
      <c r="BE233" s="266" t="s">
        <v>126</v>
      </c>
      <c r="BF233" s="267" t="s">
        <v>126</v>
      </c>
      <c r="BG233" s="267" t="s">
        <v>126</v>
      </c>
      <c r="BH233" s="268" t="s">
        <v>126</v>
      </c>
      <c r="BI233" s="252"/>
      <c r="BJ233" s="344"/>
      <c r="BK233" s="344"/>
      <c r="BL233" s="255">
        <v>0.93</v>
      </c>
      <c r="BM233" s="255">
        <v>0.92</v>
      </c>
      <c r="BN233" s="255">
        <v>0.77</v>
      </c>
      <c r="BO233" s="256">
        <v>0.83</v>
      </c>
    </row>
    <row r="234" spans="1:67" ht="18.75" hidden="1" customHeight="1">
      <c r="A234" s="228" t="s">
        <v>1517</v>
      </c>
      <c r="B234" s="229" t="s">
        <v>1518</v>
      </c>
      <c r="C234" s="229" t="s">
        <v>1502</v>
      </c>
      <c r="D234" s="230" t="s">
        <v>743</v>
      </c>
      <c r="E234" s="231" t="s">
        <v>448</v>
      </c>
      <c r="F234" s="271" t="s">
        <v>477</v>
      </c>
      <c r="G234" s="258"/>
      <c r="H234" s="259">
        <v>96</v>
      </c>
      <c r="I234" s="260" t="s">
        <v>451</v>
      </c>
      <c r="J234" s="260">
        <v>179</v>
      </c>
      <c r="K234" s="261">
        <v>87</v>
      </c>
      <c r="L234" s="262">
        <v>5765</v>
      </c>
      <c r="M234" s="238">
        <v>0.5</v>
      </c>
      <c r="N234" s="229">
        <v>438</v>
      </c>
      <c r="O234" s="229">
        <v>51</v>
      </c>
      <c r="P234" s="239">
        <v>7.5999999999999998E-2</v>
      </c>
      <c r="Q234" s="229">
        <v>290</v>
      </c>
      <c r="R234" s="240">
        <v>71300</v>
      </c>
      <c r="S234" s="241" t="s">
        <v>497</v>
      </c>
      <c r="T234" s="242">
        <v>0.66200000000000003</v>
      </c>
      <c r="U234" s="243">
        <v>26539</v>
      </c>
      <c r="V234" s="244">
        <v>0.37</v>
      </c>
      <c r="W234" s="243">
        <v>44761</v>
      </c>
      <c r="X234" s="241" t="s">
        <v>816</v>
      </c>
      <c r="Y234" s="243">
        <v>26000</v>
      </c>
      <c r="Z234" s="263"/>
      <c r="AA234" s="282" t="s">
        <v>456</v>
      </c>
      <c r="AB234" s="241">
        <v>590</v>
      </c>
      <c r="AC234" s="241">
        <v>680</v>
      </c>
      <c r="AD234" s="241">
        <v>570</v>
      </c>
      <c r="AE234" s="241">
        <v>670</v>
      </c>
      <c r="AF234" s="241">
        <v>25</v>
      </c>
      <c r="AG234" s="241">
        <v>30</v>
      </c>
      <c r="AH234" s="241">
        <v>24</v>
      </c>
      <c r="AI234" s="241">
        <v>31</v>
      </c>
      <c r="AJ234" s="241">
        <v>24</v>
      </c>
      <c r="AK234" s="241">
        <v>28</v>
      </c>
      <c r="AL234" s="242">
        <v>0.57999999999999996</v>
      </c>
      <c r="AM234" s="277">
        <v>2233</v>
      </c>
      <c r="AN234" s="242">
        <v>0.37</v>
      </c>
      <c r="AO234" s="242">
        <v>0.11899999999999999</v>
      </c>
      <c r="AP234" s="241" t="s">
        <v>491</v>
      </c>
      <c r="AQ234" s="241" t="s">
        <v>460</v>
      </c>
      <c r="AR234" s="241" t="s">
        <v>471</v>
      </c>
      <c r="AS234" s="247">
        <v>44501</v>
      </c>
      <c r="AT234" s="247">
        <v>44211</v>
      </c>
      <c r="AU234" s="247">
        <v>44501</v>
      </c>
      <c r="AV234" s="344"/>
      <c r="AW234" s="247">
        <v>44211</v>
      </c>
      <c r="AX234" s="242">
        <v>0.46300000000000002</v>
      </c>
      <c r="AY234" s="241">
        <v>80</v>
      </c>
      <c r="AZ234" s="241" t="s">
        <v>1519</v>
      </c>
      <c r="BA234" s="241">
        <v>6.5</v>
      </c>
      <c r="BB234" s="241" t="s">
        <v>166</v>
      </c>
      <c r="BC234" s="344"/>
      <c r="BD234" s="265"/>
      <c r="BE234" s="266" t="s">
        <v>126</v>
      </c>
      <c r="BF234" s="278" t="s">
        <v>166</v>
      </c>
      <c r="BG234" s="267" t="s">
        <v>126</v>
      </c>
      <c r="BH234" s="268" t="s">
        <v>126</v>
      </c>
      <c r="BI234" s="269" t="s">
        <v>166</v>
      </c>
      <c r="BJ234" s="344"/>
      <c r="BK234" s="344"/>
      <c r="BL234" s="255">
        <v>0.9</v>
      </c>
      <c r="BM234" s="255">
        <v>0.87</v>
      </c>
      <c r="BN234" s="255">
        <v>0.67</v>
      </c>
      <c r="BO234" s="256">
        <v>0.75</v>
      </c>
    </row>
    <row r="235" spans="1:67" ht="18.75" hidden="1" customHeight="1">
      <c r="A235" s="228" t="s">
        <v>1520</v>
      </c>
      <c r="B235" s="229" t="s">
        <v>1521</v>
      </c>
      <c r="C235" s="229" t="s">
        <v>1522</v>
      </c>
      <c r="D235" s="230" t="s">
        <v>856</v>
      </c>
      <c r="E235" s="281" t="s">
        <v>507</v>
      </c>
      <c r="F235" s="271" t="s">
        <v>477</v>
      </c>
      <c r="G235" s="258"/>
      <c r="H235" s="259">
        <v>35</v>
      </c>
      <c r="I235" s="260" t="s">
        <v>451</v>
      </c>
      <c r="J235" s="260">
        <v>32</v>
      </c>
      <c r="K235" s="261">
        <v>30</v>
      </c>
      <c r="L235" s="262">
        <v>35247</v>
      </c>
      <c r="M235" s="238">
        <v>0.67</v>
      </c>
      <c r="N235" s="229">
        <v>887</v>
      </c>
      <c r="O235" s="229">
        <v>96</v>
      </c>
      <c r="P235" s="239">
        <v>2.5000000000000001E-2</v>
      </c>
      <c r="Q235" s="272"/>
      <c r="R235" s="240">
        <v>48600</v>
      </c>
      <c r="S235" s="241" t="s">
        <v>515</v>
      </c>
      <c r="T235" s="344"/>
      <c r="U235" s="344"/>
      <c r="V235" s="344"/>
      <c r="W235" s="243">
        <v>48600</v>
      </c>
      <c r="X235" s="344"/>
      <c r="Y235" s="241" t="s">
        <v>490</v>
      </c>
      <c r="Z235" s="263"/>
      <c r="AA235" s="264"/>
      <c r="AB235" s="241">
        <v>620</v>
      </c>
      <c r="AC235" s="241">
        <v>710</v>
      </c>
      <c r="AD235" s="241">
        <v>620</v>
      </c>
      <c r="AE235" s="241">
        <v>690</v>
      </c>
      <c r="AF235" s="241">
        <v>28</v>
      </c>
      <c r="AG235" s="241">
        <v>32</v>
      </c>
      <c r="AH235" s="241">
        <v>27</v>
      </c>
      <c r="AI235" s="241">
        <v>34</v>
      </c>
      <c r="AJ235" s="241">
        <v>26</v>
      </c>
      <c r="AK235" s="241">
        <v>31</v>
      </c>
      <c r="AL235" s="242">
        <v>0.42</v>
      </c>
      <c r="AM235" s="277">
        <v>1301</v>
      </c>
      <c r="AN235" s="242">
        <v>0.35399999999999998</v>
      </c>
      <c r="AO235" s="242">
        <v>0.191</v>
      </c>
      <c r="AP235" s="241" t="s">
        <v>491</v>
      </c>
      <c r="AQ235" s="241" t="s">
        <v>460</v>
      </c>
      <c r="AR235" s="241" t="s">
        <v>1523</v>
      </c>
      <c r="AS235" s="344"/>
      <c r="AT235" s="344"/>
      <c r="AU235" s="344"/>
      <c r="AV235" s="247">
        <v>44501</v>
      </c>
      <c r="AW235" s="247">
        <v>44256</v>
      </c>
      <c r="AX235" s="344"/>
      <c r="AY235" s="241">
        <v>80</v>
      </c>
      <c r="AZ235" s="241" t="s">
        <v>1372</v>
      </c>
      <c r="BA235" s="241">
        <v>6</v>
      </c>
      <c r="BB235" s="344"/>
      <c r="BC235" s="344"/>
      <c r="BD235" s="265"/>
      <c r="BE235" s="279" t="s">
        <v>166</v>
      </c>
      <c r="BF235" s="278" t="s">
        <v>166</v>
      </c>
      <c r="BG235" s="278" t="s">
        <v>166</v>
      </c>
      <c r="BH235" s="268" t="s">
        <v>126</v>
      </c>
      <c r="BI235" s="252"/>
      <c r="BJ235" s="344"/>
      <c r="BK235" s="344"/>
      <c r="BL235" s="255">
        <v>0.94</v>
      </c>
      <c r="BM235" s="270"/>
      <c r="BN235" s="255">
        <v>0.82</v>
      </c>
      <c r="BO235" s="256">
        <v>0.87</v>
      </c>
    </row>
    <row r="236" spans="1:67" ht="18.75" hidden="1" customHeight="1">
      <c r="A236" s="228" t="s">
        <v>1524</v>
      </c>
      <c r="B236" s="229" t="s">
        <v>1525</v>
      </c>
      <c r="C236" s="229" t="s">
        <v>1526</v>
      </c>
      <c r="D236" s="230" t="s">
        <v>447</v>
      </c>
      <c r="E236" s="281" t="s">
        <v>507</v>
      </c>
      <c r="F236" s="271" t="s">
        <v>477</v>
      </c>
      <c r="G236" s="258"/>
      <c r="H236" s="259">
        <v>46</v>
      </c>
      <c r="I236" s="260" t="s">
        <v>451</v>
      </c>
      <c r="J236" s="260">
        <v>116</v>
      </c>
      <c r="K236" s="261">
        <v>21</v>
      </c>
      <c r="L236" s="262">
        <v>28848</v>
      </c>
      <c r="M236" s="238">
        <v>0.77</v>
      </c>
      <c r="N236" s="229">
        <v>516</v>
      </c>
      <c r="O236" s="229">
        <v>98</v>
      </c>
      <c r="P236" s="239">
        <v>1.7999999999999999E-2</v>
      </c>
      <c r="Q236" s="272"/>
      <c r="R236" s="240">
        <v>50500</v>
      </c>
      <c r="S236" s="241" t="s">
        <v>497</v>
      </c>
      <c r="T236" s="344"/>
      <c r="U236" s="344"/>
      <c r="V236" s="344"/>
      <c r="W236" s="243">
        <v>50500</v>
      </c>
      <c r="X236" s="344"/>
      <c r="Y236" s="241" t="s">
        <v>1527</v>
      </c>
      <c r="Z236" s="245" t="s">
        <v>1528</v>
      </c>
      <c r="AA236" s="246" t="s">
        <v>456</v>
      </c>
      <c r="AB236" s="241">
        <v>610</v>
      </c>
      <c r="AC236" s="241">
        <v>690</v>
      </c>
      <c r="AD236" s="241">
        <v>590</v>
      </c>
      <c r="AE236" s="241">
        <v>680</v>
      </c>
      <c r="AF236" s="241">
        <v>26</v>
      </c>
      <c r="AG236" s="241">
        <v>31</v>
      </c>
      <c r="AH236" s="241">
        <v>26</v>
      </c>
      <c r="AI236" s="241">
        <v>33</v>
      </c>
      <c r="AJ236" s="241">
        <v>25</v>
      </c>
      <c r="AK236" s="241">
        <v>30</v>
      </c>
      <c r="AL236" s="242">
        <v>0.54</v>
      </c>
      <c r="AM236" s="277">
        <v>1219</v>
      </c>
      <c r="AN236" s="242">
        <v>0.33700000000000002</v>
      </c>
      <c r="AO236" s="242">
        <v>0.17</v>
      </c>
      <c r="AP236" s="241" t="s">
        <v>491</v>
      </c>
      <c r="AQ236" s="241" t="s">
        <v>460</v>
      </c>
      <c r="AR236" s="241" t="s">
        <v>510</v>
      </c>
      <c r="AS236" s="344"/>
      <c r="AT236" s="344"/>
      <c r="AU236" s="247">
        <v>44484</v>
      </c>
      <c r="AV236" s="247">
        <v>44484</v>
      </c>
      <c r="AW236" s="247">
        <v>44197</v>
      </c>
      <c r="AX236" s="344"/>
      <c r="AY236" s="241">
        <v>80</v>
      </c>
      <c r="AZ236" s="344"/>
      <c r="BA236" s="241">
        <v>6.5</v>
      </c>
      <c r="BB236" s="344"/>
      <c r="BC236" s="241" t="s">
        <v>1529</v>
      </c>
      <c r="BD236" s="248" t="s">
        <v>922</v>
      </c>
      <c r="BE236" s="266" t="s">
        <v>126</v>
      </c>
      <c r="BF236" s="278" t="s">
        <v>166</v>
      </c>
      <c r="BG236" s="267" t="s">
        <v>126</v>
      </c>
      <c r="BH236" s="268" t="s">
        <v>126</v>
      </c>
      <c r="BI236" s="269" t="s">
        <v>166</v>
      </c>
      <c r="BJ236" s="344"/>
      <c r="BK236" s="344"/>
      <c r="BL236" s="255">
        <v>0.93</v>
      </c>
      <c r="BM236" s="255">
        <v>0.96</v>
      </c>
      <c r="BN236" s="255">
        <v>0.78</v>
      </c>
      <c r="BO236" s="256">
        <v>0.85</v>
      </c>
    </row>
    <row r="237" spans="1:67" ht="18.75" hidden="1" customHeight="1">
      <c r="A237" s="228" t="s">
        <v>1530</v>
      </c>
      <c r="B237" s="229" t="s">
        <v>1531</v>
      </c>
      <c r="C237" s="229" t="s">
        <v>1532</v>
      </c>
      <c r="D237" s="230" t="s">
        <v>1533</v>
      </c>
      <c r="E237" s="281" t="s">
        <v>507</v>
      </c>
      <c r="F237" s="271" t="s">
        <v>477</v>
      </c>
      <c r="G237" s="258"/>
      <c r="H237" s="259">
        <v>157</v>
      </c>
      <c r="I237" s="260" t="s">
        <v>451</v>
      </c>
      <c r="J237" s="260">
        <v>146</v>
      </c>
      <c r="K237" s="261">
        <v>108</v>
      </c>
      <c r="L237" s="262">
        <v>12881</v>
      </c>
      <c r="M237" s="238">
        <v>0.73</v>
      </c>
      <c r="N237" s="229">
        <v>458</v>
      </c>
      <c r="O237" s="229">
        <v>66</v>
      </c>
      <c r="P237" s="239">
        <v>3.5999999999999997E-2</v>
      </c>
      <c r="Q237" s="229">
        <v>225</v>
      </c>
      <c r="R237" s="240">
        <v>57500</v>
      </c>
      <c r="S237" s="241" t="s">
        <v>452</v>
      </c>
      <c r="T237" s="242">
        <v>0.49099999999999999</v>
      </c>
      <c r="U237" s="243">
        <v>24636</v>
      </c>
      <c r="V237" s="244">
        <v>0.43</v>
      </c>
      <c r="W237" s="243">
        <v>32864</v>
      </c>
      <c r="X237" s="241" t="s">
        <v>561</v>
      </c>
      <c r="Y237" s="241" t="s">
        <v>490</v>
      </c>
      <c r="Z237" s="263"/>
      <c r="AA237" s="286" t="s">
        <v>456</v>
      </c>
      <c r="AB237" s="241">
        <v>530</v>
      </c>
      <c r="AC237" s="241">
        <v>620</v>
      </c>
      <c r="AD237" s="241">
        <v>520</v>
      </c>
      <c r="AE237" s="241">
        <v>620</v>
      </c>
      <c r="AF237" s="241">
        <v>21</v>
      </c>
      <c r="AG237" s="241">
        <v>26</v>
      </c>
      <c r="AH237" s="241">
        <v>20</v>
      </c>
      <c r="AI237" s="241">
        <v>26</v>
      </c>
      <c r="AJ237" s="241">
        <v>21</v>
      </c>
      <c r="AK237" s="241">
        <v>26</v>
      </c>
      <c r="AL237" s="242">
        <v>0.82899999999999996</v>
      </c>
      <c r="AM237" s="241">
        <v>187</v>
      </c>
      <c r="AN237" s="242">
        <v>0.71699999999999997</v>
      </c>
      <c r="AO237" s="242">
        <v>0.33600000000000002</v>
      </c>
      <c r="AP237" s="241" t="s">
        <v>491</v>
      </c>
      <c r="AQ237" s="241" t="s">
        <v>460</v>
      </c>
      <c r="AR237" s="241" t="s">
        <v>472</v>
      </c>
      <c r="AS237" s="344"/>
      <c r="AT237" s="344"/>
      <c r="AU237" s="344"/>
      <c r="AV237" s="247">
        <v>44201</v>
      </c>
      <c r="AW237" s="247">
        <v>44256</v>
      </c>
      <c r="AX237" s="344"/>
      <c r="AY237" s="241">
        <v>100</v>
      </c>
      <c r="AZ237" s="344"/>
      <c r="BA237" s="241">
        <v>7</v>
      </c>
      <c r="BB237" s="241" t="s">
        <v>166</v>
      </c>
      <c r="BC237" s="344"/>
      <c r="BD237" s="265"/>
      <c r="BE237" s="266" t="s">
        <v>126</v>
      </c>
      <c r="BF237" s="278" t="s">
        <v>166</v>
      </c>
      <c r="BG237" s="278" t="s">
        <v>166</v>
      </c>
      <c r="BH237" s="280" t="s">
        <v>166</v>
      </c>
      <c r="BI237" s="269" t="s">
        <v>166</v>
      </c>
      <c r="BJ237" s="253" t="s">
        <v>166</v>
      </c>
      <c r="BK237" s="254" t="s">
        <v>462</v>
      </c>
      <c r="BL237" s="255">
        <v>0.88</v>
      </c>
      <c r="BM237" s="255">
        <v>0.79</v>
      </c>
      <c r="BN237" s="255">
        <v>0.74</v>
      </c>
      <c r="BO237" s="256">
        <v>0.6</v>
      </c>
    </row>
    <row r="238" spans="1:67" ht="18.75" hidden="1" customHeight="1">
      <c r="A238" s="228" t="s">
        <v>1534</v>
      </c>
      <c r="B238" s="229" t="s">
        <v>1535</v>
      </c>
      <c r="C238" s="229" t="s">
        <v>1237</v>
      </c>
      <c r="D238" s="230" t="s">
        <v>519</v>
      </c>
      <c r="E238" s="281" t="s">
        <v>507</v>
      </c>
      <c r="F238" s="271" t="s">
        <v>477</v>
      </c>
      <c r="G238" s="258"/>
      <c r="H238" s="259">
        <v>171</v>
      </c>
      <c r="I238" s="260" t="s">
        <v>451</v>
      </c>
      <c r="J238" s="260">
        <v>87</v>
      </c>
      <c r="K238" s="261">
        <v>87</v>
      </c>
      <c r="L238" s="262">
        <v>37215</v>
      </c>
      <c r="M238" s="238">
        <v>0.82</v>
      </c>
      <c r="N238" s="229">
        <v>1538</v>
      </c>
      <c r="O238" s="229">
        <v>106</v>
      </c>
      <c r="P238" s="239">
        <v>4.1000000000000002E-2</v>
      </c>
      <c r="Q238" s="229">
        <v>260</v>
      </c>
      <c r="R238" s="240">
        <v>42100</v>
      </c>
      <c r="S238" s="241" t="s">
        <v>452</v>
      </c>
      <c r="T238" s="242">
        <v>0.16900000000000001</v>
      </c>
      <c r="U238" s="243">
        <v>3446</v>
      </c>
      <c r="V238" s="244">
        <v>0.08</v>
      </c>
      <c r="W238" s="243">
        <v>38654</v>
      </c>
      <c r="X238" s="241" t="s">
        <v>959</v>
      </c>
      <c r="Y238" s="241" t="s">
        <v>490</v>
      </c>
      <c r="Z238" s="263"/>
      <c r="AA238" s="246" t="s">
        <v>456</v>
      </c>
      <c r="AB238" s="241">
        <v>560</v>
      </c>
      <c r="AC238" s="241">
        <v>640</v>
      </c>
      <c r="AD238" s="241">
        <v>550</v>
      </c>
      <c r="AE238" s="241">
        <v>640</v>
      </c>
      <c r="AF238" s="241">
        <v>23</v>
      </c>
      <c r="AG238" s="241">
        <v>27</v>
      </c>
      <c r="AH238" s="241">
        <v>21</v>
      </c>
      <c r="AI238" s="241">
        <v>27</v>
      </c>
      <c r="AJ238" s="241">
        <v>22</v>
      </c>
      <c r="AK238" s="241">
        <v>27</v>
      </c>
      <c r="AL238" s="242">
        <v>0.61099999999999999</v>
      </c>
      <c r="AM238" s="241">
        <v>983</v>
      </c>
      <c r="AN238" s="242">
        <v>0.64300000000000002</v>
      </c>
      <c r="AO238" s="242">
        <v>0.223</v>
      </c>
      <c r="AP238" s="241" t="s">
        <v>510</v>
      </c>
      <c r="AQ238" s="241" t="s">
        <v>460</v>
      </c>
      <c r="AR238" s="241" t="s">
        <v>472</v>
      </c>
      <c r="AS238" s="344"/>
      <c r="AT238" s="344"/>
      <c r="AU238" s="344"/>
      <c r="AV238" s="247">
        <v>44515</v>
      </c>
      <c r="AW238" s="247">
        <v>44362</v>
      </c>
      <c r="AX238" s="344"/>
      <c r="AY238" s="241">
        <v>79</v>
      </c>
      <c r="AZ238" s="344"/>
      <c r="BA238" s="241">
        <v>6.5</v>
      </c>
      <c r="BB238" s="344"/>
      <c r="BC238" s="241" t="s">
        <v>1536</v>
      </c>
      <c r="BD238" s="248" t="s">
        <v>1537</v>
      </c>
      <c r="BE238" s="279" t="s">
        <v>166</v>
      </c>
      <c r="BF238" s="278" t="s">
        <v>166</v>
      </c>
      <c r="BG238" s="278" t="s">
        <v>166</v>
      </c>
      <c r="BH238" s="280" t="s">
        <v>166</v>
      </c>
      <c r="BI238" s="252"/>
      <c r="BJ238" s="344"/>
      <c r="BK238" s="344"/>
      <c r="BL238" s="255">
        <v>0.87</v>
      </c>
      <c r="BM238" s="255">
        <v>0.85</v>
      </c>
      <c r="BN238" s="255">
        <v>0.59</v>
      </c>
      <c r="BO238" s="256">
        <v>0.54</v>
      </c>
    </row>
    <row r="239" spans="1:67" ht="18.75" hidden="1" customHeight="1">
      <c r="A239" s="228" t="s">
        <v>1538</v>
      </c>
      <c r="B239" s="229" t="s">
        <v>1539</v>
      </c>
      <c r="C239" s="229" t="s">
        <v>807</v>
      </c>
      <c r="D239" s="230" t="s">
        <v>808</v>
      </c>
      <c r="E239" s="281" t="s">
        <v>507</v>
      </c>
      <c r="F239" s="271" t="s">
        <v>477</v>
      </c>
      <c r="G239" s="258"/>
      <c r="H239" s="259">
        <v>129</v>
      </c>
      <c r="I239" s="260" t="s">
        <v>451</v>
      </c>
      <c r="J239" s="260">
        <v>75</v>
      </c>
      <c r="K239" s="261">
        <v>87</v>
      </c>
      <c r="L239" s="262">
        <v>19448</v>
      </c>
      <c r="M239" s="238">
        <v>0.64</v>
      </c>
      <c r="N239" s="229">
        <v>936</v>
      </c>
      <c r="O239" s="229">
        <v>73</v>
      </c>
      <c r="P239" s="239">
        <v>4.8000000000000001E-2</v>
      </c>
      <c r="Q239" s="229">
        <v>19</v>
      </c>
      <c r="R239" s="240">
        <v>48500</v>
      </c>
      <c r="S239" s="241" t="s">
        <v>497</v>
      </c>
      <c r="T239" s="242">
        <v>0.02</v>
      </c>
      <c r="U239" s="243">
        <v>4310</v>
      </c>
      <c r="V239" s="244">
        <v>0.09</v>
      </c>
      <c r="W239" s="243">
        <v>44190</v>
      </c>
      <c r="X239" s="241" t="s">
        <v>1466</v>
      </c>
      <c r="Y239" s="241" t="s">
        <v>1540</v>
      </c>
      <c r="Z239" s="245" t="s">
        <v>1541</v>
      </c>
      <c r="AA239" s="246" t="s">
        <v>456</v>
      </c>
      <c r="AB239" s="241">
        <v>530</v>
      </c>
      <c r="AC239" s="241">
        <v>650</v>
      </c>
      <c r="AD239" s="241">
        <v>550</v>
      </c>
      <c r="AE239" s="241">
        <v>680</v>
      </c>
      <c r="AF239" s="241">
        <v>20</v>
      </c>
      <c r="AG239" s="241">
        <v>26</v>
      </c>
      <c r="AH239" s="241">
        <v>20</v>
      </c>
      <c r="AI239" s="241">
        <v>26</v>
      </c>
      <c r="AJ239" s="241">
        <v>20</v>
      </c>
      <c r="AK239" s="241">
        <v>26</v>
      </c>
      <c r="AL239" s="242">
        <v>0.77100000000000002</v>
      </c>
      <c r="AM239" s="344"/>
      <c r="AN239" s="344"/>
      <c r="AO239" s="344"/>
      <c r="AP239" s="241" t="s">
        <v>491</v>
      </c>
      <c r="AQ239" s="241" t="s">
        <v>460</v>
      </c>
      <c r="AR239" s="241" t="s">
        <v>472</v>
      </c>
      <c r="AS239" s="344"/>
      <c r="AT239" s="344"/>
      <c r="AU239" s="247">
        <v>44501</v>
      </c>
      <c r="AV239" s="344"/>
      <c r="AW239" s="247">
        <v>44211</v>
      </c>
      <c r="AX239" s="344"/>
      <c r="AY239" s="241">
        <v>80</v>
      </c>
      <c r="AZ239" s="344"/>
      <c r="BA239" s="241">
        <v>6.5</v>
      </c>
      <c r="BB239" s="344"/>
      <c r="BC239" s="241" t="s">
        <v>1196</v>
      </c>
      <c r="BD239" s="248" t="s">
        <v>1197</v>
      </c>
      <c r="BE239" s="279" t="s">
        <v>166</v>
      </c>
      <c r="BF239" s="278" t="s">
        <v>166</v>
      </c>
      <c r="BG239" s="267" t="s">
        <v>126</v>
      </c>
      <c r="BH239" s="280" t="s">
        <v>166</v>
      </c>
      <c r="BI239" s="269" t="s">
        <v>166</v>
      </c>
      <c r="BJ239" s="344"/>
      <c r="BK239" s="344"/>
      <c r="BL239" s="255">
        <v>0.84</v>
      </c>
      <c r="BM239" s="255">
        <v>0.8</v>
      </c>
      <c r="BN239" s="270"/>
      <c r="BO239" s="256">
        <v>0.56999999999999995</v>
      </c>
    </row>
    <row r="240" spans="1:67" ht="18.75" hidden="1" customHeight="1">
      <c r="A240" s="228" t="s">
        <v>1542</v>
      </c>
      <c r="B240" s="229" t="s">
        <v>1543</v>
      </c>
      <c r="C240" s="229" t="s">
        <v>1544</v>
      </c>
      <c r="D240" s="230" t="s">
        <v>808</v>
      </c>
      <c r="E240" s="281" t="s">
        <v>507</v>
      </c>
      <c r="F240" s="271" t="s">
        <v>477</v>
      </c>
      <c r="G240" s="258"/>
      <c r="H240" s="259">
        <v>46</v>
      </c>
      <c r="I240" s="260" t="s">
        <v>451</v>
      </c>
      <c r="J240" s="260">
        <v>6</v>
      </c>
      <c r="K240" s="261">
        <v>18</v>
      </c>
      <c r="L240" s="262">
        <v>33955</v>
      </c>
      <c r="M240" s="238">
        <v>0.7</v>
      </c>
      <c r="N240" s="229">
        <v>5297</v>
      </c>
      <c r="O240" s="272"/>
      <c r="P240" s="239">
        <v>0.156</v>
      </c>
      <c r="Q240" s="229">
        <v>13</v>
      </c>
      <c r="R240" s="240">
        <v>52500</v>
      </c>
      <c r="S240" s="241" t="s">
        <v>452</v>
      </c>
      <c r="T240" s="242">
        <v>2E-3</v>
      </c>
      <c r="U240" s="243">
        <v>8697</v>
      </c>
      <c r="V240" s="244">
        <v>0.17</v>
      </c>
      <c r="W240" s="243">
        <v>43803</v>
      </c>
      <c r="X240" s="241" t="s">
        <v>1466</v>
      </c>
      <c r="Y240" s="243">
        <v>2000</v>
      </c>
      <c r="Z240" s="245" t="s">
        <v>1545</v>
      </c>
      <c r="AA240" s="246" t="s">
        <v>456</v>
      </c>
      <c r="AB240" s="241">
        <v>630</v>
      </c>
      <c r="AC240" s="241">
        <v>710</v>
      </c>
      <c r="AD240" s="241">
        <v>710</v>
      </c>
      <c r="AE240" s="241">
        <v>790</v>
      </c>
      <c r="AF240" s="241">
        <v>32</v>
      </c>
      <c r="AG240" s="241">
        <v>35</v>
      </c>
      <c r="AH240" s="241">
        <v>25</v>
      </c>
      <c r="AI240" s="241">
        <v>33</v>
      </c>
      <c r="AJ240" s="241">
        <v>25</v>
      </c>
      <c r="AK240" s="241">
        <v>33</v>
      </c>
      <c r="AL240" s="242">
        <v>0.61499999999999999</v>
      </c>
      <c r="AM240" s="344"/>
      <c r="AN240" s="344"/>
      <c r="AO240" s="344"/>
      <c r="AP240" s="241" t="s">
        <v>491</v>
      </c>
      <c r="AQ240" s="241" t="s">
        <v>460</v>
      </c>
      <c r="AR240" s="241" t="s">
        <v>472</v>
      </c>
      <c r="AS240" s="344"/>
      <c r="AT240" s="344"/>
      <c r="AU240" s="247">
        <v>44501</v>
      </c>
      <c r="AV240" s="247">
        <v>44501</v>
      </c>
      <c r="AW240" s="247">
        <v>44531</v>
      </c>
      <c r="AX240" s="344"/>
      <c r="AY240" s="344"/>
      <c r="AZ240" s="241" t="s">
        <v>1546</v>
      </c>
      <c r="BA240" s="344"/>
      <c r="BB240" s="344"/>
      <c r="BC240" s="344"/>
      <c r="BD240" s="265"/>
      <c r="BE240" s="266" t="s">
        <v>126</v>
      </c>
      <c r="BF240" s="278" t="s">
        <v>166</v>
      </c>
      <c r="BG240" s="278" t="s">
        <v>166</v>
      </c>
      <c r="BH240" s="280" t="s">
        <v>166</v>
      </c>
      <c r="BI240" s="269" t="s">
        <v>166</v>
      </c>
      <c r="BJ240" s="344"/>
      <c r="BK240" s="344"/>
      <c r="BL240" s="270"/>
      <c r="BM240" s="255">
        <v>0.93</v>
      </c>
      <c r="BN240" s="270"/>
      <c r="BO240" s="256">
        <v>0.84</v>
      </c>
    </row>
    <row r="241" spans="1:67" ht="18.75" hidden="1" customHeight="1">
      <c r="A241" s="228" t="s">
        <v>1547</v>
      </c>
      <c r="B241" s="229" t="s">
        <v>1548</v>
      </c>
      <c r="C241" s="229" t="s">
        <v>1549</v>
      </c>
      <c r="D241" s="230" t="s">
        <v>822</v>
      </c>
      <c r="E241" s="281" t="s">
        <v>507</v>
      </c>
      <c r="F241" s="271" t="s">
        <v>477</v>
      </c>
      <c r="G241" s="258"/>
      <c r="H241" s="259">
        <v>89</v>
      </c>
      <c r="I241" s="260" t="s">
        <v>451</v>
      </c>
      <c r="J241" s="260">
        <v>67</v>
      </c>
      <c r="K241" s="261">
        <v>35</v>
      </c>
      <c r="L241" s="262">
        <v>24503</v>
      </c>
      <c r="M241" s="238">
        <v>0.76</v>
      </c>
      <c r="N241" s="229">
        <v>2107</v>
      </c>
      <c r="O241" s="229">
        <v>54</v>
      </c>
      <c r="P241" s="239">
        <v>8.5999999999999993E-2</v>
      </c>
      <c r="Q241" s="229">
        <v>921</v>
      </c>
      <c r="R241" s="240">
        <v>51100</v>
      </c>
      <c r="S241" s="241" t="s">
        <v>452</v>
      </c>
      <c r="T241" s="242">
        <v>0.437</v>
      </c>
      <c r="U241" s="243">
        <v>5080</v>
      </c>
      <c r="V241" s="244">
        <v>0.1</v>
      </c>
      <c r="W241" s="243">
        <v>46020</v>
      </c>
      <c r="X241" s="241" t="s">
        <v>626</v>
      </c>
      <c r="Y241" s="241" t="s">
        <v>1550</v>
      </c>
      <c r="Z241" s="245" t="s">
        <v>1551</v>
      </c>
      <c r="AA241" s="246" t="s">
        <v>456</v>
      </c>
      <c r="AB241" s="241">
        <v>570</v>
      </c>
      <c r="AC241" s="241">
        <v>680</v>
      </c>
      <c r="AD241" s="241">
        <v>570</v>
      </c>
      <c r="AE241" s="241">
        <v>690</v>
      </c>
      <c r="AF241" s="241">
        <v>23</v>
      </c>
      <c r="AG241" s="241">
        <v>28</v>
      </c>
      <c r="AH241" s="241">
        <v>22</v>
      </c>
      <c r="AI241" s="241">
        <v>29</v>
      </c>
      <c r="AJ241" s="241">
        <v>22</v>
      </c>
      <c r="AK241" s="241">
        <v>28</v>
      </c>
      <c r="AL241" s="242">
        <v>0.86</v>
      </c>
      <c r="AM241" s="277">
        <v>3755</v>
      </c>
      <c r="AN241" s="242">
        <v>0.80700000000000005</v>
      </c>
      <c r="AO241" s="242">
        <v>5.3999999999999999E-2</v>
      </c>
      <c r="AP241" s="241" t="s">
        <v>509</v>
      </c>
      <c r="AQ241" s="241" t="s">
        <v>460</v>
      </c>
      <c r="AR241" s="241" t="s">
        <v>472</v>
      </c>
      <c r="AS241" s="344"/>
      <c r="AT241" s="344"/>
      <c r="AU241" s="344"/>
      <c r="AV241" s="344"/>
      <c r="AW241" s="247">
        <v>44317</v>
      </c>
      <c r="AX241" s="344"/>
      <c r="AY241" s="241">
        <v>80</v>
      </c>
      <c r="AZ241" s="241" t="s">
        <v>1552</v>
      </c>
      <c r="BA241" s="241">
        <v>6.5</v>
      </c>
      <c r="BB241" s="241" t="s">
        <v>166</v>
      </c>
      <c r="BC241" s="241" t="s">
        <v>483</v>
      </c>
      <c r="BD241" s="248" t="s">
        <v>1110</v>
      </c>
      <c r="BE241" s="279" t="s">
        <v>166</v>
      </c>
      <c r="BF241" s="278" t="s">
        <v>166</v>
      </c>
      <c r="BG241" s="267" t="s">
        <v>126</v>
      </c>
      <c r="BH241" s="268" t="s">
        <v>126</v>
      </c>
      <c r="BI241" s="269" t="s">
        <v>166</v>
      </c>
      <c r="BJ241" s="253" t="s">
        <v>166</v>
      </c>
      <c r="BK241" s="243">
        <v>7455</v>
      </c>
      <c r="BL241" s="255">
        <v>0.91</v>
      </c>
      <c r="BM241" s="255">
        <v>0.89</v>
      </c>
      <c r="BN241" s="255">
        <v>0.75</v>
      </c>
      <c r="BO241" s="256">
        <v>0.7</v>
      </c>
    </row>
    <row r="242" spans="1:67" ht="18.75" hidden="1" customHeight="1">
      <c r="A242" s="228" t="s">
        <v>1553</v>
      </c>
      <c r="B242" s="229" t="s">
        <v>1554</v>
      </c>
      <c r="C242" s="229" t="s">
        <v>1037</v>
      </c>
      <c r="D242" s="230" t="s">
        <v>1010</v>
      </c>
      <c r="E242" s="281" t="s">
        <v>507</v>
      </c>
      <c r="F242" s="271" t="s">
        <v>477</v>
      </c>
      <c r="G242" s="258"/>
      <c r="H242" s="259">
        <v>129</v>
      </c>
      <c r="I242" s="260" t="s">
        <v>451</v>
      </c>
      <c r="J242" s="260">
        <v>80</v>
      </c>
      <c r="K242" s="261">
        <v>62</v>
      </c>
      <c r="L242" s="262">
        <v>19338</v>
      </c>
      <c r="M242" s="238">
        <v>0.7</v>
      </c>
      <c r="N242" s="229">
        <v>1202</v>
      </c>
      <c r="O242" s="229">
        <v>76</v>
      </c>
      <c r="P242" s="239">
        <v>6.2E-2</v>
      </c>
      <c r="Q242" s="229">
        <v>128</v>
      </c>
      <c r="R242" s="240">
        <v>46900</v>
      </c>
      <c r="S242" s="241" t="s">
        <v>497</v>
      </c>
      <c r="T242" s="242">
        <v>0.106</v>
      </c>
      <c r="U242" s="243">
        <v>14146</v>
      </c>
      <c r="V242" s="244">
        <v>0.3</v>
      </c>
      <c r="W242" s="243">
        <v>32754</v>
      </c>
      <c r="X242" s="241" t="s">
        <v>453</v>
      </c>
      <c r="Y242" s="241" t="s">
        <v>1059</v>
      </c>
      <c r="Z242" s="245" t="s">
        <v>1555</v>
      </c>
      <c r="AA242" s="246" t="s">
        <v>456</v>
      </c>
      <c r="AB242" s="344"/>
      <c r="AC242" s="344"/>
      <c r="AD242" s="344"/>
      <c r="AE242" s="344"/>
      <c r="AF242" s="241">
        <v>23</v>
      </c>
      <c r="AG242" s="241">
        <v>28</v>
      </c>
      <c r="AH242" s="241">
        <v>22</v>
      </c>
      <c r="AI242" s="241">
        <v>29</v>
      </c>
      <c r="AJ242" s="241">
        <v>22</v>
      </c>
      <c r="AK242" s="241">
        <v>28</v>
      </c>
      <c r="AL242" s="242">
        <v>0.93400000000000005</v>
      </c>
      <c r="AM242" s="241">
        <v>402</v>
      </c>
      <c r="AN242" s="242">
        <v>0.96799999999999997</v>
      </c>
      <c r="AO242" s="242">
        <v>0.375</v>
      </c>
      <c r="AP242" s="241" t="s">
        <v>471</v>
      </c>
      <c r="AQ242" s="241" t="s">
        <v>460</v>
      </c>
      <c r="AR242" s="241" t="s">
        <v>472</v>
      </c>
      <c r="AS242" s="344"/>
      <c r="AT242" s="344"/>
      <c r="AU242" s="344"/>
      <c r="AV242" s="247">
        <v>44501</v>
      </c>
      <c r="AW242" s="247">
        <v>44421</v>
      </c>
      <c r="AX242" s="344"/>
      <c r="AY242" s="241">
        <v>79</v>
      </c>
      <c r="AZ242" s="241" t="s">
        <v>1164</v>
      </c>
      <c r="BA242" s="241">
        <v>6.5</v>
      </c>
      <c r="BB242" s="344"/>
      <c r="BC242" s="241" t="s">
        <v>1556</v>
      </c>
      <c r="BD242" s="248" t="s">
        <v>1557</v>
      </c>
      <c r="BE242" s="266" t="s">
        <v>126</v>
      </c>
      <c r="BF242" s="278" t="s">
        <v>166</v>
      </c>
      <c r="BG242" s="267" t="s">
        <v>126</v>
      </c>
      <c r="BH242" s="268" t="s">
        <v>126</v>
      </c>
      <c r="BI242" s="269" t="s">
        <v>166</v>
      </c>
      <c r="BJ242" s="253" t="s">
        <v>166</v>
      </c>
      <c r="BK242" s="243">
        <v>5760</v>
      </c>
      <c r="BL242" s="255">
        <v>0.93</v>
      </c>
      <c r="BM242" s="255">
        <v>0.83</v>
      </c>
      <c r="BN242" s="255">
        <v>0.73</v>
      </c>
      <c r="BO242" s="256">
        <v>0.63</v>
      </c>
    </row>
    <row r="243" spans="1:67" ht="18.75" hidden="1" customHeight="1">
      <c r="A243" s="228" t="s">
        <v>1558</v>
      </c>
      <c r="B243" s="229" t="s">
        <v>1559</v>
      </c>
      <c r="C243" s="229" t="s">
        <v>1560</v>
      </c>
      <c r="D243" s="230" t="s">
        <v>574</v>
      </c>
      <c r="E243" s="281" t="s">
        <v>507</v>
      </c>
      <c r="F243" s="271" t="s">
        <v>477</v>
      </c>
      <c r="G243" s="258"/>
      <c r="H243" s="259">
        <v>147</v>
      </c>
      <c r="I243" s="260" t="s">
        <v>451</v>
      </c>
      <c r="J243" s="260">
        <v>87</v>
      </c>
      <c r="K243" s="261">
        <v>62</v>
      </c>
      <c r="L243" s="262">
        <v>22425</v>
      </c>
      <c r="M243" s="238">
        <v>0.76</v>
      </c>
      <c r="N243" s="229">
        <v>581</v>
      </c>
      <c r="O243" s="229">
        <v>104</v>
      </c>
      <c r="P243" s="239">
        <v>2.5999999999999999E-2</v>
      </c>
      <c r="Q243" s="229">
        <v>285</v>
      </c>
      <c r="R243" s="240">
        <v>50900</v>
      </c>
      <c r="S243" s="241" t="s">
        <v>497</v>
      </c>
      <c r="T243" s="242">
        <v>0.49099999999999999</v>
      </c>
      <c r="U243" s="243">
        <v>14566</v>
      </c>
      <c r="V243" s="244">
        <v>0.28999999999999998</v>
      </c>
      <c r="W243" s="243">
        <v>36334</v>
      </c>
      <c r="X243" s="241" t="s">
        <v>1046</v>
      </c>
      <c r="Y243" s="241" t="s">
        <v>1561</v>
      </c>
      <c r="Z243" s="245" t="s">
        <v>1562</v>
      </c>
      <c r="AA243" s="246" t="s">
        <v>456</v>
      </c>
      <c r="AB243" s="241">
        <v>550</v>
      </c>
      <c r="AC243" s="241">
        <v>660</v>
      </c>
      <c r="AD243" s="241">
        <v>530</v>
      </c>
      <c r="AE243" s="241">
        <v>630</v>
      </c>
      <c r="AF243" s="241">
        <v>22</v>
      </c>
      <c r="AG243" s="241">
        <v>28</v>
      </c>
      <c r="AH243" s="241">
        <v>22</v>
      </c>
      <c r="AI243" s="241">
        <v>30</v>
      </c>
      <c r="AJ243" s="241">
        <v>21</v>
      </c>
      <c r="AK243" s="241">
        <v>28</v>
      </c>
      <c r="AL243" s="242">
        <v>0.95799999999999996</v>
      </c>
      <c r="AM243" s="241">
        <v>253</v>
      </c>
      <c r="AN243" s="242">
        <v>0.82199999999999995</v>
      </c>
      <c r="AO243" s="242">
        <v>0.33700000000000002</v>
      </c>
      <c r="AP243" s="241" t="s">
        <v>491</v>
      </c>
      <c r="AQ243" s="241" t="s">
        <v>460</v>
      </c>
      <c r="AR243" s="241" t="s">
        <v>472</v>
      </c>
      <c r="AS243" s="344"/>
      <c r="AT243" s="344"/>
      <c r="AU243" s="247">
        <v>44531</v>
      </c>
      <c r="AV243" s="247">
        <v>44242</v>
      </c>
      <c r="AW243" s="247">
        <v>44242</v>
      </c>
      <c r="AX243" s="344"/>
      <c r="AY243" s="241">
        <v>71</v>
      </c>
      <c r="AZ243" s="344"/>
      <c r="BA243" s="241">
        <v>6</v>
      </c>
      <c r="BB243" s="344"/>
      <c r="BC243" s="344"/>
      <c r="BD243" s="265"/>
      <c r="BE243" s="266" t="s">
        <v>126</v>
      </c>
      <c r="BF243" s="278" t="s">
        <v>166</v>
      </c>
      <c r="BG243" s="267" t="s">
        <v>126</v>
      </c>
      <c r="BH243" s="268" t="s">
        <v>126</v>
      </c>
      <c r="BI243" s="269" t="s">
        <v>166</v>
      </c>
      <c r="BJ243" s="253" t="s">
        <v>166</v>
      </c>
      <c r="BK243" s="254" t="s">
        <v>462</v>
      </c>
      <c r="BL243" s="255">
        <v>0.87</v>
      </c>
      <c r="BM243" s="255">
        <v>0.83</v>
      </c>
      <c r="BN243" s="270"/>
      <c r="BO243" s="256">
        <v>0.65</v>
      </c>
    </row>
    <row r="244" spans="1:67" ht="18.75" hidden="1" customHeight="1">
      <c r="A244" s="228" t="s">
        <v>1563</v>
      </c>
      <c r="B244" s="229" t="s">
        <v>1564</v>
      </c>
      <c r="C244" s="229" t="s">
        <v>1000</v>
      </c>
      <c r="D244" s="230" t="s">
        <v>1001</v>
      </c>
      <c r="E244" s="281" t="s">
        <v>507</v>
      </c>
      <c r="F244" s="271" t="s">
        <v>477</v>
      </c>
      <c r="G244" s="258"/>
      <c r="H244" s="259">
        <v>165</v>
      </c>
      <c r="I244" s="260" t="s">
        <v>451</v>
      </c>
      <c r="J244" s="260">
        <v>87</v>
      </c>
      <c r="K244" s="261" t="s">
        <v>451</v>
      </c>
      <c r="L244" s="262">
        <v>11234</v>
      </c>
      <c r="M244" s="238">
        <v>0.82</v>
      </c>
      <c r="N244" s="229">
        <v>454</v>
      </c>
      <c r="O244" s="272"/>
      <c r="P244" s="239">
        <v>0.04</v>
      </c>
      <c r="Q244" s="229">
        <v>88</v>
      </c>
      <c r="R244" s="240">
        <v>47500</v>
      </c>
      <c r="S244" s="241" t="s">
        <v>497</v>
      </c>
      <c r="T244" s="242">
        <v>0.19400000000000001</v>
      </c>
      <c r="U244" s="243">
        <v>13306</v>
      </c>
      <c r="V244" s="244">
        <v>0.28000000000000003</v>
      </c>
      <c r="W244" s="243">
        <v>34194</v>
      </c>
      <c r="X244" s="241" t="s">
        <v>703</v>
      </c>
      <c r="Y244" s="243">
        <v>22000</v>
      </c>
      <c r="Z244" s="263"/>
      <c r="AA244" s="246" t="s">
        <v>456</v>
      </c>
      <c r="AB244" s="241">
        <v>550</v>
      </c>
      <c r="AC244" s="241">
        <v>670</v>
      </c>
      <c r="AD244" s="241">
        <v>590</v>
      </c>
      <c r="AE244" s="241">
        <v>690</v>
      </c>
      <c r="AF244" s="241">
        <v>24</v>
      </c>
      <c r="AG244" s="241">
        <v>29</v>
      </c>
      <c r="AH244" s="241">
        <v>23</v>
      </c>
      <c r="AI244" s="241">
        <v>30</v>
      </c>
      <c r="AJ244" s="241">
        <v>23</v>
      </c>
      <c r="AK244" s="241">
        <v>29</v>
      </c>
      <c r="AL244" s="242">
        <v>0.60199999999999998</v>
      </c>
      <c r="AM244" s="241">
        <v>770</v>
      </c>
      <c r="AN244" s="242">
        <v>0.309</v>
      </c>
      <c r="AO244" s="242">
        <v>0.23100000000000001</v>
      </c>
      <c r="AP244" s="241" t="s">
        <v>491</v>
      </c>
      <c r="AQ244" s="241" t="s">
        <v>460</v>
      </c>
      <c r="AR244" s="241" t="s">
        <v>472</v>
      </c>
      <c r="AS244" s="344"/>
      <c r="AT244" s="344"/>
      <c r="AU244" s="247">
        <v>44501</v>
      </c>
      <c r="AV244" s="247">
        <v>44501</v>
      </c>
      <c r="AW244" s="247">
        <v>44228</v>
      </c>
      <c r="AX244" s="344"/>
      <c r="AY244" s="241">
        <v>80</v>
      </c>
      <c r="AZ244" s="344"/>
      <c r="BA244" s="241">
        <v>6.5</v>
      </c>
      <c r="BB244" s="344"/>
      <c r="BC244" s="241" t="s">
        <v>907</v>
      </c>
      <c r="BD244" s="265"/>
      <c r="BE244" s="279" t="s">
        <v>166</v>
      </c>
      <c r="BF244" s="278" t="s">
        <v>166</v>
      </c>
      <c r="BG244" s="278" t="s">
        <v>166</v>
      </c>
      <c r="BH244" s="280" t="s">
        <v>166</v>
      </c>
      <c r="BI244" s="269" t="s">
        <v>166</v>
      </c>
      <c r="BJ244" s="344"/>
      <c r="BK244" s="344"/>
      <c r="BL244" s="255">
        <v>0.87</v>
      </c>
      <c r="BM244" s="255">
        <v>0.88</v>
      </c>
      <c r="BN244" s="270"/>
      <c r="BO244" s="256">
        <v>0.64</v>
      </c>
    </row>
    <row r="245" spans="1:67" ht="18.75" hidden="1" customHeight="1">
      <c r="A245" s="228" t="s">
        <v>1565</v>
      </c>
      <c r="B245" s="229" t="s">
        <v>1566</v>
      </c>
      <c r="C245" s="229" t="s">
        <v>1567</v>
      </c>
      <c r="D245" s="230" t="s">
        <v>1001</v>
      </c>
      <c r="E245" s="281" t="s">
        <v>507</v>
      </c>
      <c r="F245" s="271" t="s">
        <v>477</v>
      </c>
      <c r="G245" s="258"/>
      <c r="H245" s="259">
        <v>63</v>
      </c>
      <c r="I245" s="260" t="s">
        <v>451</v>
      </c>
      <c r="J245" s="260">
        <v>24</v>
      </c>
      <c r="K245" s="261">
        <v>21</v>
      </c>
      <c r="L245" s="262">
        <v>29868</v>
      </c>
      <c r="M245" s="238">
        <v>0.74</v>
      </c>
      <c r="N245" s="229">
        <v>1527</v>
      </c>
      <c r="O245" s="272"/>
      <c r="P245" s="239">
        <v>5.0999999999999997E-2</v>
      </c>
      <c r="Q245" s="272"/>
      <c r="R245" s="240">
        <v>56000</v>
      </c>
      <c r="S245" s="241" t="s">
        <v>515</v>
      </c>
      <c r="T245" s="344"/>
      <c r="U245" s="344"/>
      <c r="V245" s="344"/>
      <c r="W245" s="243">
        <v>56000</v>
      </c>
      <c r="X245" s="344"/>
      <c r="Y245" s="241" t="s">
        <v>490</v>
      </c>
      <c r="Z245" s="263"/>
      <c r="AA245" s="264"/>
      <c r="AB245" s="241">
        <v>640</v>
      </c>
      <c r="AC245" s="241">
        <v>720</v>
      </c>
      <c r="AD245" s="241">
        <v>650</v>
      </c>
      <c r="AE245" s="241">
        <v>750</v>
      </c>
      <c r="AF245" s="241">
        <v>29</v>
      </c>
      <c r="AG245" s="241">
        <v>33</v>
      </c>
      <c r="AH245" s="241">
        <v>28</v>
      </c>
      <c r="AI245" s="241">
        <v>34</v>
      </c>
      <c r="AJ245" s="241">
        <v>27</v>
      </c>
      <c r="AK245" s="241">
        <v>33</v>
      </c>
      <c r="AL245" s="242">
        <v>0.44500000000000001</v>
      </c>
      <c r="AM245" s="344"/>
      <c r="AN245" s="344"/>
      <c r="AO245" s="344"/>
      <c r="AP245" s="241" t="s">
        <v>491</v>
      </c>
      <c r="AQ245" s="241" t="s">
        <v>460</v>
      </c>
      <c r="AR245" s="241" t="s">
        <v>471</v>
      </c>
      <c r="AS245" s="344"/>
      <c r="AT245" s="344"/>
      <c r="AU245" s="247">
        <v>44501</v>
      </c>
      <c r="AV245" s="247">
        <v>44501</v>
      </c>
      <c r="AW245" s="247">
        <v>44216</v>
      </c>
      <c r="AX245" s="344"/>
      <c r="AY245" s="241">
        <v>100</v>
      </c>
      <c r="AZ245" s="344"/>
      <c r="BA245" s="241">
        <v>7</v>
      </c>
      <c r="BB245" s="344"/>
      <c r="BC245" s="344"/>
      <c r="BD245" s="265"/>
      <c r="BE245" s="266" t="s">
        <v>126</v>
      </c>
      <c r="BF245" s="278" t="s">
        <v>166</v>
      </c>
      <c r="BG245" s="267" t="s">
        <v>126</v>
      </c>
      <c r="BH245" s="268" t="s">
        <v>126</v>
      </c>
      <c r="BI245" s="252"/>
      <c r="BJ245" s="344"/>
      <c r="BK245" s="344"/>
      <c r="BL245" s="255">
        <v>0.93</v>
      </c>
      <c r="BM245" s="255">
        <v>0.96</v>
      </c>
      <c r="BN245" s="255">
        <v>0.86</v>
      </c>
      <c r="BO245" s="256">
        <v>0.85</v>
      </c>
    </row>
    <row r="246" spans="1:67" ht="18.75" hidden="1" customHeight="1">
      <c r="A246" s="228" t="s">
        <v>1568</v>
      </c>
      <c r="B246" s="229" t="s">
        <v>1569</v>
      </c>
      <c r="C246" s="229" t="s">
        <v>486</v>
      </c>
      <c r="D246" s="230" t="s">
        <v>466</v>
      </c>
      <c r="E246" s="281" t="s">
        <v>507</v>
      </c>
      <c r="F246" s="271" t="s">
        <v>477</v>
      </c>
      <c r="G246" s="258"/>
      <c r="H246" s="259">
        <v>70</v>
      </c>
      <c r="I246" s="260" t="s">
        <v>451</v>
      </c>
      <c r="J246" s="260">
        <v>59</v>
      </c>
      <c r="K246" s="261">
        <v>44</v>
      </c>
      <c r="L246" s="262">
        <v>23388</v>
      </c>
      <c r="M246" s="238">
        <v>0.77</v>
      </c>
      <c r="N246" s="229">
        <v>1456</v>
      </c>
      <c r="O246" s="229">
        <v>78</v>
      </c>
      <c r="P246" s="239">
        <v>6.2E-2</v>
      </c>
      <c r="Q246" s="229">
        <v>860</v>
      </c>
      <c r="R246" s="240">
        <v>55700</v>
      </c>
      <c r="S246" s="241" t="s">
        <v>497</v>
      </c>
      <c r="T246" s="242">
        <v>0.59099999999999997</v>
      </c>
      <c r="U246" s="243">
        <v>9321</v>
      </c>
      <c r="V246" s="244">
        <v>0.17</v>
      </c>
      <c r="W246" s="243">
        <v>46379</v>
      </c>
      <c r="X246" s="241" t="s">
        <v>1124</v>
      </c>
      <c r="Y246" s="241" t="s">
        <v>490</v>
      </c>
      <c r="Z246" s="263"/>
      <c r="AA246" s="246" t="s">
        <v>456</v>
      </c>
      <c r="AB246" s="241">
        <v>590</v>
      </c>
      <c r="AC246" s="241">
        <v>670</v>
      </c>
      <c r="AD246" s="241">
        <v>590</v>
      </c>
      <c r="AE246" s="241">
        <v>690</v>
      </c>
      <c r="AF246" s="241">
        <v>26</v>
      </c>
      <c r="AG246" s="241">
        <v>31</v>
      </c>
      <c r="AH246" s="241">
        <v>24</v>
      </c>
      <c r="AI246" s="241" t="s">
        <v>540</v>
      </c>
      <c r="AJ246" s="241">
        <v>25</v>
      </c>
      <c r="AK246" s="241">
        <v>30</v>
      </c>
      <c r="AL246" s="242">
        <v>0.57499999999999996</v>
      </c>
      <c r="AM246" s="277">
        <v>5346</v>
      </c>
      <c r="AN246" s="242">
        <v>0.52800000000000002</v>
      </c>
      <c r="AO246" s="242">
        <v>0.14099999999999999</v>
      </c>
      <c r="AP246" s="241" t="s">
        <v>491</v>
      </c>
      <c r="AQ246" s="241" t="s">
        <v>492</v>
      </c>
      <c r="AR246" s="241" t="s">
        <v>472</v>
      </c>
      <c r="AS246" s="344"/>
      <c r="AT246" s="344"/>
      <c r="AU246" s="247">
        <v>44501</v>
      </c>
      <c r="AV246" s="344"/>
      <c r="AW246" s="247">
        <v>44211</v>
      </c>
      <c r="AX246" s="344"/>
      <c r="AY246" s="241">
        <v>80</v>
      </c>
      <c r="AZ246" s="241" t="s">
        <v>1570</v>
      </c>
      <c r="BA246" s="241">
        <v>6.5</v>
      </c>
      <c r="BB246" s="344"/>
      <c r="BC246" s="344"/>
      <c r="BD246" s="265"/>
      <c r="BE246" s="279" t="s">
        <v>166</v>
      </c>
      <c r="BF246" s="278" t="s">
        <v>166</v>
      </c>
      <c r="BG246" s="278" t="s">
        <v>166</v>
      </c>
      <c r="BH246" s="280" t="s">
        <v>166</v>
      </c>
      <c r="BI246" s="252"/>
      <c r="BJ246" s="344"/>
      <c r="BK246" s="344"/>
      <c r="BL246" s="255">
        <v>0.9</v>
      </c>
      <c r="BM246" s="255">
        <v>0.91</v>
      </c>
      <c r="BN246" s="255">
        <v>0.74</v>
      </c>
      <c r="BO246" s="256">
        <v>0.77</v>
      </c>
    </row>
    <row r="247" spans="1:67" ht="18.75" hidden="1" customHeight="1">
      <c r="A247" s="228" t="s">
        <v>1571</v>
      </c>
      <c r="B247" s="229" t="s">
        <v>1572</v>
      </c>
      <c r="C247" s="229" t="s">
        <v>590</v>
      </c>
      <c r="D247" s="230" t="s">
        <v>466</v>
      </c>
      <c r="E247" s="281" t="s">
        <v>507</v>
      </c>
      <c r="F247" s="271" t="s">
        <v>477</v>
      </c>
      <c r="G247" s="258"/>
      <c r="H247" s="259">
        <v>191</v>
      </c>
      <c r="I247" s="260" t="s">
        <v>451</v>
      </c>
      <c r="J247" s="260" t="s">
        <v>451</v>
      </c>
      <c r="K247" s="261">
        <v>147</v>
      </c>
      <c r="L247" s="262">
        <v>12660</v>
      </c>
      <c r="M247" s="238">
        <v>0.77</v>
      </c>
      <c r="N247" s="229">
        <v>1511</v>
      </c>
      <c r="O247" s="229">
        <v>90</v>
      </c>
      <c r="P247" s="239">
        <v>0.11899999999999999</v>
      </c>
      <c r="Q247" s="272"/>
      <c r="R247" s="240">
        <v>58000</v>
      </c>
      <c r="S247" s="241" t="s">
        <v>917</v>
      </c>
      <c r="T247" s="344"/>
      <c r="U247" s="344"/>
      <c r="V247" s="344"/>
      <c r="W247" s="243">
        <v>58000</v>
      </c>
      <c r="X247" s="344"/>
      <c r="Y247" s="241" t="s">
        <v>1573</v>
      </c>
      <c r="Z247" s="245" t="s">
        <v>1392</v>
      </c>
      <c r="AA247" s="246" t="s">
        <v>456</v>
      </c>
      <c r="AB247" s="241">
        <v>490</v>
      </c>
      <c r="AC247" s="241">
        <v>600</v>
      </c>
      <c r="AD247" s="241">
        <v>510</v>
      </c>
      <c r="AE247" s="241">
        <v>600</v>
      </c>
      <c r="AF247" s="241">
        <v>21</v>
      </c>
      <c r="AG247" s="241">
        <v>26</v>
      </c>
      <c r="AH247" s="241">
        <v>20</v>
      </c>
      <c r="AI247" s="241">
        <v>29</v>
      </c>
      <c r="AJ247" s="241">
        <v>21</v>
      </c>
      <c r="AK247" s="241">
        <v>26</v>
      </c>
      <c r="AL247" s="242">
        <v>0.751</v>
      </c>
      <c r="AM247" s="277">
        <v>1217</v>
      </c>
      <c r="AN247" s="242">
        <v>0.76600000000000001</v>
      </c>
      <c r="AO247" s="242">
        <v>0.26700000000000002</v>
      </c>
      <c r="AP247" s="241" t="s">
        <v>509</v>
      </c>
      <c r="AQ247" s="241" t="s">
        <v>460</v>
      </c>
      <c r="AR247" s="241" t="s">
        <v>472</v>
      </c>
      <c r="AS247" s="344"/>
      <c r="AT247" s="344"/>
      <c r="AU247" s="247">
        <v>44501</v>
      </c>
      <c r="AV247" s="247">
        <v>44501</v>
      </c>
      <c r="AW247" s="247">
        <v>44256</v>
      </c>
      <c r="AX247" s="344"/>
      <c r="AY247" s="241">
        <v>79</v>
      </c>
      <c r="AZ247" s="241" t="s">
        <v>1134</v>
      </c>
      <c r="BA247" s="241">
        <v>6</v>
      </c>
      <c r="BB247" s="241" t="s">
        <v>166</v>
      </c>
      <c r="BC247" s="241" t="s">
        <v>780</v>
      </c>
      <c r="BD247" s="248" t="s">
        <v>462</v>
      </c>
      <c r="BE247" s="266" t="s">
        <v>126</v>
      </c>
      <c r="BF247" s="267" t="s">
        <v>126</v>
      </c>
      <c r="BG247" s="267" t="s">
        <v>126</v>
      </c>
      <c r="BH247" s="280" t="s">
        <v>166</v>
      </c>
      <c r="BI247" s="252"/>
      <c r="BJ247" s="253" t="s">
        <v>166</v>
      </c>
      <c r="BK247" s="243">
        <v>3000</v>
      </c>
      <c r="BL247" s="255">
        <v>0.83</v>
      </c>
      <c r="BM247" s="255">
        <v>0.77</v>
      </c>
      <c r="BN247" s="255">
        <v>0.53</v>
      </c>
      <c r="BO247" s="256">
        <v>0.48</v>
      </c>
    </row>
    <row r="248" spans="1:67" ht="18.75" hidden="1" customHeight="1">
      <c r="A248" s="228" t="s">
        <v>1574</v>
      </c>
      <c r="B248" s="229" t="s">
        <v>1575</v>
      </c>
      <c r="C248" s="229" t="s">
        <v>1576</v>
      </c>
      <c r="D248" s="230" t="s">
        <v>856</v>
      </c>
      <c r="E248" s="231" t="s">
        <v>448</v>
      </c>
      <c r="F248" s="271" t="s">
        <v>477</v>
      </c>
      <c r="G248" s="258"/>
      <c r="H248" s="259">
        <v>53</v>
      </c>
      <c r="I248" s="260" t="s">
        <v>451</v>
      </c>
      <c r="J248" s="260">
        <v>104</v>
      </c>
      <c r="K248" s="261">
        <v>62</v>
      </c>
      <c r="L248" s="262">
        <v>10832</v>
      </c>
      <c r="M248" s="238">
        <v>0.64</v>
      </c>
      <c r="N248" s="229">
        <v>1551</v>
      </c>
      <c r="O248" s="229">
        <v>101</v>
      </c>
      <c r="P248" s="239">
        <v>0.14299999999999999</v>
      </c>
      <c r="Q248" s="229">
        <v>323</v>
      </c>
      <c r="R248" s="240">
        <v>72200</v>
      </c>
      <c r="S248" s="241" t="s">
        <v>452</v>
      </c>
      <c r="T248" s="242">
        <v>0.20799999999999999</v>
      </c>
      <c r="U248" s="243">
        <v>23991</v>
      </c>
      <c r="V248" s="244">
        <v>0.33</v>
      </c>
      <c r="W248" s="243">
        <v>48209</v>
      </c>
      <c r="X248" s="241" t="s">
        <v>816</v>
      </c>
      <c r="Y248" s="241" t="s">
        <v>684</v>
      </c>
      <c r="Z248" s="245" t="s">
        <v>1577</v>
      </c>
      <c r="AA248" s="246" t="s">
        <v>1578</v>
      </c>
      <c r="AB248" s="241">
        <v>610</v>
      </c>
      <c r="AC248" s="241">
        <v>690</v>
      </c>
      <c r="AD248" s="241">
        <v>610</v>
      </c>
      <c r="AE248" s="241">
        <v>720</v>
      </c>
      <c r="AF248" s="241">
        <v>28</v>
      </c>
      <c r="AG248" s="241">
        <v>32</v>
      </c>
      <c r="AH248" s="241">
        <v>28</v>
      </c>
      <c r="AI248" s="241">
        <v>34</v>
      </c>
      <c r="AJ248" s="241">
        <v>26</v>
      </c>
      <c r="AK248" s="241">
        <v>32</v>
      </c>
      <c r="AL248" s="242">
        <v>0.35699999999999998</v>
      </c>
      <c r="AM248" s="277">
        <v>6043</v>
      </c>
      <c r="AN248" s="242">
        <v>0.26200000000000001</v>
      </c>
      <c r="AO248" s="242">
        <v>0.214</v>
      </c>
      <c r="AP248" s="241" t="s">
        <v>491</v>
      </c>
      <c r="AQ248" s="241" t="s">
        <v>460</v>
      </c>
      <c r="AR248" s="241" t="s">
        <v>472</v>
      </c>
      <c r="AS248" s="247">
        <v>44501</v>
      </c>
      <c r="AT248" s="247">
        <v>44197</v>
      </c>
      <c r="AU248" s="247">
        <v>44501</v>
      </c>
      <c r="AV248" s="344"/>
      <c r="AW248" s="247">
        <v>44197</v>
      </c>
      <c r="AX248" s="242">
        <v>0.63800000000000001</v>
      </c>
      <c r="AY248" s="241">
        <v>80</v>
      </c>
      <c r="AZ248" s="241" t="s">
        <v>693</v>
      </c>
      <c r="BA248" s="241">
        <v>6</v>
      </c>
      <c r="BB248" s="241" t="s">
        <v>166</v>
      </c>
      <c r="BC248" s="344"/>
      <c r="BD248" s="265"/>
      <c r="BE248" s="266" t="s">
        <v>126</v>
      </c>
      <c r="BF248" s="278" t="s">
        <v>166</v>
      </c>
      <c r="BG248" s="267" t="s">
        <v>126</v>
      </c>
      <c r="BH248" s="268" t="s">
        <v>126</v>
      </c>
      <c r="BI248" s="269" t="s">
        <v>166</v>
      </c>
      <c r="BJ248" s="253" t="s">
        <v>166</v>
      </c>
      <c r="BK248" s="243">
        <v>3000</v>
      </c>
      <c r="BL248" s="255">
        <v>0.9</v>
      </c>
      <c r="BM248" s="255">
        <v>0.91</v>
      </c>
      <c r="BN248" s="255">
        <v>0.84</v>
      </c>
      <c r="BO248" s="256">
        <v>0.84</v>
      </c>
    </row>
    <row r="249" spans="1:67" ht="18.75" hidden="1" customHeight="1">
      <c r="A249" s="228" t="s">
        <v>1579</v>
      </c>
      <c r="B249" s="229" t="s">
        <v>1580</v>
      </c>
      <c r="C249" s="229" t="s">
        <v>1581</v>
      </c>
      <c r="D249" s="230" t="s">
        <v>665</v>
      </c>
      <c r="E249" s="281" t="s">
        <v>507</v>
      </c>
      <c r="F249" s="271" t="s">
        <v>477</v>
      </c>
      <c r="G249" s="258"/>
      <c r="H249" s="259">
        <v>27</v>
      </c>
      <c r="I249" s="260" t="s">
        <v>451</v>
      </c>
      <c r="J249" s="260">
        <v>6</v>
      </c>
      <c r="K249" s="261">
        <v>4</v>
      </c>
      <c r="L249" s="262">
        <v>29821</v>
      </c>
      <c r="M249" s="238">
        <v>0.67</v>
      </c>
      <c r="N249" s="229">
        <v>2157</v>
      </c>
      <c r="O249" s="229">
        <v>85</v>
      </c>
      <c r="P249" s="239">
        <v>7.1999999999999995E-2</v>
      </c>
      <c r="Q249" s="272"/>
      <c r="R249" s="240">
        <v>68700</v>
      </c>
      <c r="S249" s="241" t="s">
        <v>515</v>
      </c>
      <c r="T249" s="344"/>
      <c r="U249" s="344"/>
      <c r="V249" s="344"/>
      <c r="W249" s="243">
        <v>68700</v>
      </c>
      <c r="X249" s="344"/>
      <c r="Y249" s="241" t="s">
        <v>490</v>
      </c>
      <c r="Z249" s="263"/>
      <c r="AA249" s="264"/>
      <c r="AB249" s="241">
        <v>660</v>
      </c>
      <c r="AC249" s="241">
        <v>730</v>
      </c>
      <c r="AD249" s="241">
        <v>670</v>
      </c>
      <c r="AE249" s="241">
        <v>770</v>
      </c>
      <c r="AF249" s="241">
        <v>30</v>
      </c>
      <c r="AG249" s="241">
        <v>33</v>
      </c>
      <c r="AH249" s="241">
        <v>30</v>
      </c>
      <c r="AI249" s="241">
        <v>35</v>
      </c>
      <c r="AJ249" s="241">
        <v>28</v>
      </c>
      <c r="AK249" s="241">
        <v>34</v>
      </c>
      <c r="AL249" s="242">
        <v>0.26500000000000001</v>
      </c>
      <c r="AM249" s="277">
        <v>9123</v>
      </c>
      <c r="AN249" s="242">
        <v>0.123</v>
      </c>
      <c r="AO249" s="242">
        <v>0.27700000000000002</v>
      </c>
      <c r="AP249" s="241" t="s">
        <v>491</v>
      </c>
      <c r="AQ249" s="241" t="s">
        <v>460</v>
      </c>
      <c r="AR249" s="241" t="s">
        <v>510</v>
      </c>
      <c r="AS249" s="344"/>
      <c r="AT249" s="344"/>
      <c r="AU249" s="247">
        <v>44501</v>
      </c>
      <c r="AV249" s="247">
        <v>44501</v>
      </c>
      <c r="AW249" s="247">
        <v>44228</v>
      </c>
      <c r="AX249" s="344"/>
      <c r="AY249" s="241">
        <v>88</v>
      </c>
      <c r="AZ249" s="241" t="s">
        <v>1582</v>
      </c>
      <c r="BA249" s="344"/>
      <c r="BB249" s="344"/>
      <c r="BC249" s="344"/>
      <c r="BD249" s="265"/>
      <c r="BE249" s="266" t="s">
        <v>126</v>
      </c>
      <c r="BF249" s="278" t="s">
        <v>166</v>
      </c>
      <c r="BG249" s="267" t="s">
        <v>126</v>
      </c>
      <c r="BH249" s="268" t="s">
        <v>126</v>
      </c>
      <c r="BI249" s="252"/>
      <c r="BJ249" s="344"/>
      <c r="BK249" s="344"/>
      <c r="BL249" s="255">
        <v>0.94</v>
      </c>
      <c r="BM249" s="255">
        <v>0.97</v>
      </c>
      <c r="BN249" s="255">
        <v>0.88</v>
      </c>
      <c r="BO249" s="256">
        <v>0.91</v>
      </c>
    </row>
    <row r="250" spans="1:67" ht="18.75" hidden="1" customHeight="1">
      <c r="A250" s="228" t="s">
        <v>1583</v>
      </c>
      <c r="B250" s="229" t="s">
        <v>1584</v>
      </c>
      <c r="C250" s="229" t="s">
        <v>1585</v>
      </c>
      <c r="D250" s="230" t="s">
        <v>665</v>
      </c>
      <c r="E250" s="281" t="s">
        <v>507</v>
      </c>
      <c r="F250" s="257" t="s">
        <v>467</v>
      </c>
      <c r="G250" s="258"/>
      <c r="H250" s="259" t="s">
        <v>451</v>
      </c>
      <c r="I250" s="260" t="s">
        <v>451</v>
      </c>
      <c r="J250" s="260">
        <v>167</v>
      </c>
      <c r="K250" s="261">
        <v>199</v>
      </c>
      <c r="L250" s="262">
        <v>7141</v>
      </c>
      <c r="M250" s="238">
        <v>0.76</v>
      </c>
      <c r="N250" s="229">
        <v>139</v>
      </c>
      <c r="O250" s="229">
        <v>28</v>
      </c>
      <c r="P250" s="239">
        <v>1.9E-2</v>
      </c>
      <c r="Q250" s="229">
        <v>112</v>
      </c>
      <c r="R250" s="240">
        <v>49700</v>
      </c>
      <c r="S250" s="241" t="s">
        <v>497</v>
      </c>
      <c r="T250" s="242">
        <v>0.80600000000000005</v>
      </c>
      <c r="U250" s="243">
        <v>10812</v>
      </c>
      <c r="V250" s="244">
        <v>0.22</v>
      </c>
      <c r="W250" s="243">
        <v>38888</v>
      </c>
      <c r="X250" s="241" t="s">
        <v>703</v>
      </c>
      <c r="Y250" s="243">
        <v>10000</v>
      </c>
      <c r="Z250" s="245" t="s">
        <v>1586</v>
      </c>
      <c r="AA250" s="282" t="s">
        <v>456</v>
      </c>
      <c r="AB250" s="241">
        <v>530</v>
      </c>
      <c r="AC250" s="241">
        <v>640</v>
      </c>
      <c r="AD250" s="241">
        <v>530</v>
      </c>
      <c r="AE250" s="241">
        <v>650</v>
      </c>
      <c r="AF250" s="241">
        <v>22</v>
      </c>
      <c r="AG250" s="241">
        <v>28</v>
      </c>
      <c r="AH250" s="241">
        <v>22</v>
      </c>
      <c r="AI250" s="241">
        <v>29</v>
      </c>
      <c r="AJ250" s="241">
        <v>22</v>
      </c>
      <c r="AK250" s="241">
        <v>28</v>
      </c>
      <c r="AL250" s="242">
        <v>0.64300000000000002</v>
      </c>
      <c r="AM250" s="344"/>
      <c r="AN250" s="344"/>
      <c r="AO250" s="344"/>
      <c r="AP250" s="241" t="s">
        <v>491</v>
      </c>
      <c r="AQ250" s="241" t="s">
        <v>460</v>
      </c>
      <c r="AR250" s="241" t="s">
        <v>510</v>
      </c>
      <c r="AS250" s="344"/>
      <c r="AT250" s="344"/>
      <c r="AU250" s="344"/>
      <c r="AV250" s="247">
        <v>44545</v>
      </c>
      <c r="AW250" s="247">
        <v>44444</v>
      </c>
      <c r="AX250" s="344"/>
      <c r="AY250" s="241">
        <v>80</v>
      </c>
      <c r="AZ250" s="241" t="s">
        <v>1093</v>
      </c>
      <c r="BA250" s="241">
        <v>6.5</v>
      </c>
      <c r="BB250" s="344"/>
      <c r="BC250" s="344"/>
      <c r="BD250" s="265"/>
      <c r="BE250" s="279" t="s">
        <v>166</v>
      </c>
      <c r="BF250" s="278" t="s">
        <v>166</v>
      </c>
      <c r="BG250" s="278" t="s">
        <v>166</v>
      </c>
      <c r="BH250" s="280" t="s">
        <v>166</v>
      </c>
      <c r="BI250" s="252"/>
      <c r="BJ250" s="253" t="s">
        <v>166</v>
      </c>
      <c r="BK250" s="254" t="s">
        <v>462</v>
      </c>
      <c r="BL250" s="255">
        <v>1</v>
      </c>
      <c r="BM250" s="255">
        <v>0.81</v>
      </c>
      <c r="BN250" s="255">
        <v>0.75</v>
      </c>
      <c r="BO250" s="256">
        <v>0.57999999999999996</v>
      </c>
    </row>
    <row r="251" spans="1:67" ht="18.75" hidden="1" customHeight="1">
      <c r="A251" s="228" t="s">
        <v>1587</v>
      </c>
      <c r="B251" s="229" t="s">
        <v>1588</v>
      </c>
      <c r="C251" s="229" t="s">
        <v>1589</v>
      </c>
      <c r="D251" s="230" t="s">
        <v>673</v>
      </c>
      <c r="E251" s="281" t="s">
        <v>507</v>
      </c>
      <c r="F251" s="257" t="s">
        <v>467</v>
      </c>
      <c r="G251" s="258"/>
      <c r="H251" s="259" t="s">
        <v>451</v>
      </c>
      <c r="I251" s="260" t="s">
        <v>451</v>
      </c>
      <c r="J251" s="260">
        <v>45</v>
      </c>
      <c r="K251" s="261">
        <v>147</v>
      </c>
      <c r="L251" s="262">
        <v>10118</v>
      </c>
      <c r="M251" s="238">
        <v>0.91</v>
      </c>
      <c r="N251" s="229">
        <v>154</v>
      </c>
      <c r="O251" s="229">
        <v>34</v>
      </c>
      <c r="P251" s="239">
        <v>1.4999999999999999E-2</v>
      </c>
      <c r="Q251" s="229">
        <v>57</v>
      </c>
      <c r="R251" s="240">
        <v>36100</v>
      </c>
      <c r="S251" s="241" t="s">
        <v>497</v>
      </c>
      <c r="T251" s="242">
        <v>0.37</v>
      </c>
      <c r="U251" s="243">
        <v>10670</v>
      </c>
      <c r="V251" s="244">
        <v>0.3</v>
      </c>
      <c r="W251" s="243">
        <v>25430</v>
      </c>
      <c r="X251" s="241" t="s">
        <v>1130</v>
      </c>
      <c r="Y251" s="241" t="s">
        <v>1590</v>
      </c>
      <c r="Z251" s="245" t="s">
        <v>1591</v>
      </c>
      <c r="AA251" s="246" t="s">
        <v>456</v>
      </c>
      <c r="AB251" s="241">
        <v>520</v>
      </c>
      <c r="AC251" s="241">
        <v>640</v>
      </c>
      <c r="AD251" s="241">
        <v>530</v>
      </c>
      <c r="AE251" s="241">
        <v>640</v>
      </c>
      <c r="AF251" s="241">
        <v>22</v>
      </c>
      <c r="AG251" s="241">
        <v>26</v>
      </c>
      <c r="AH251" s="241">
        <v>21</v>
      </c>
      <c r="AI251" s="241">
        <v>26</v>
      </c>
      <c r="AJ251" s="241">
        <v>22</v>
      </c>
      <c r="AK251" s="241">
        <v>27</v>
      </c>
      <c r="AL251" s="242">
        <v>0.76600000000000001</v>
      </c>
      <c r="AM251" s="241">
        <v>350</v>
      </c>
      <c r="AN251" s="242">
        <v>0.21099999999999999</v>
      </c>
      <c r="AO251" s="242">
        <v>0.28399999999999997</v>
      </c>
      <c r="AP251" s="241" t="s">
        <v>491</v>
      </c>
      <c r="AQ251" s="241" t="s">
        <v>460</v>
      </c>
      <c r="AR251" s="241" t="s">
        <v>510</v>
      </c>
      <c r="AS251" s="344"/>
      <c r="AT251" s="344"/>
      <c r="AU251" s="344"/>
      <c r="AV251" s="247">
        <v>44531</v>
      </c>
      <c r="AW251" s="247">
        <v>44362</v>
      </c>
      <c r="AX251" s="344"/>
      <c r="AY251" s="241">
        <v>80</v>
      </c>
      <c r="AZ251" s="344"/>
      <c r="BA251" s="241">
        <v>6.5</v>
      </c>
      <c r="BB251" s="241" t="s">
        <v>166</v>
      </c>
      <c r="BC251" s="344"/>
      <c r="BD251" s="265"/>
      <c r="BE251" s="266" t="s">
        <v>126</v>
      </c>
      <c r="BF251" s="267" t="s">
        <v>126</v>
      </c>
      <c r="BG251" s="267" t="s">
        <v>126</v>
      </c>
      <c r="BH251" s="268" t="s">
        <v>126</v>
      </c>
      <c r="BI251" s="269" t="s">
        <v>166</v>
      </c>
      <c r="BJ251" s="253" t="s">
        <v>166</v>
      </c>
      <c r="BK251" s="243">
        <v>2308</v>
      </c>
      <c r="BL251" s="255">
        <v>0.83</v>
      </c>
      <c r="BM251" s="255">
        <v>0.77</v>
      </c>
      <c r="BN251" s="255">
        <v>0.53</v>
      </c>
      <c r="BO251" s="256">
        <v>0.59</v>
      </c>
    </row>
    <row r="252" spans="1:67" ht="18.75" hidden="1" customHeight="1">
      <c r="A252" s="228" t="s">
        <v>1592</v>
      </c>
      <c r="B252" s="229" t="s">
        <v>1593</v>
      </c>
      <c r="C252" s="229" t="s">
        <v>1594</v>
      </c>
      <c r="D252" s="230" t="s">
        <v>673</v>
      </c>
      <c r="E252" s="281" t="s">
        <v>507</v>
      </c>
      <c r="F252" s="271" t="s">
        <v>477</v>
      </c>
      <c r="G252" s="258"/>
      <c r="H252" s="259">
        <v>76</v>
      </c>
      <c r="I252" s="260" t="s">
        <v>451</v>
      </c>
      <c r="J252" s="260">
        <v>24</v>
      </c>
      <c r="K252" s="261">
        <v>18</v>
      </c>
      <c r="L252" s="262">
        <v>35433</v>
      </c>
      <c r="M252" s="238">
        <v>0.68</v>
      </c>
      <c r="N252" s="229">
        <v>2816</v>
      </c>
      <c r="O252" s="229">
        <v>95</v>
      </c>
      <c r="P252" s="239">
        <v>7.9000000000000001E-2</v>
      </c>
      <c r="Q252" s="229">
        <v>256</v>
      </c>
      <c r="R252" s="240">
        <v>46500</v>
      </c>
      <c r="S252" s="241" t="s">
        <v>452</v>
      </c>
      <c r="T252" s="242">
        <v>9.0999999999999998E-2</v>
      </c>
      <c r="U252" s="243">
        <v>3751</v>
      </c>
      <c r="V252" s="244">
        <v>0.08</v>
      </c>
      <c r="W252" s="243">
        <v>42749</v>
      </c>
      <c r="X252" s="241" t="s">
        <v>1191</v>
      </c>
      <c r="Y252" s="241" t="s">
        <v>490</v>
      </c>
      <c r="Z252" s="263"/>
      <c r="AA252" s="246" t="s">
        <v>456</v>
      </c>
      <c r="AB252" s="241">
        <v>620</v>
      </c>
      <c r="AC252" s="241">
        <v>720</v>
      </c>
      <c r="AD252" s="241">
        <v>650</v>
      </c>
      <c r="AE252" s="241">
        <v>760</v>
      </c>
      <c r="AF252" s="241">
        <v>26</v>
      </c>
      <c r="AG252" s="241">
        <v>31</v>
      </c>
      <c r="AH252" s="241">
        <v>25</v>
      </c>
      <c r="AI252" s="241">
        <v>32</v>
      </c>
      <c r="AJ252" s="241">
        <v>26</v>
      </c>
      <c r="AK252" s="241">
        <v>31</v>
      </c>
      <c r="AL252" s="242">
        <v>0.496</v>
      </c>
      <c r="AM252" s="277">
        <v>5709</v>
      </c>
      <c r="AN252" s="242">
        <v>0.34100000000000003</v>
      </c>
      <c r="AO252" s="242">
        <v>0.191</v>
      </c>
      <c r="AP252" s="241" t="s">
        <v>491</v>
      </c>
      <c r="AQ252" s="241" t="s">
        <v>492</v>
      </c>
      <c r="AR252" s="241" t="s">
        <v>510</v>
      </c>
      <c r="AS252" s="344"/>
      <c r="AT252" s="344"/>
      <c r="AU252" s="344"/>
      <c r="AV252" s="247">
        <v>44501</v>
      </c>
      <c r="AW252" s="241" t="s">
        <v>501</v>
      </c>
      <c r="AX252" s="344"/>
      <c r="AY252" s="241">
        <v>79</v>
      </c>
      <c r="AZ252" s="241" t="s">
        <v>1595</v>
      </c>
      <c r="BA252" s="241">
        <v>6.5</v>
      </c>
      <c r="BB252" s="344"/>
      <c r="BC252" s="344"/>
      <c r="BD252" s="265"/>
      <c r="BE252" s="266" t="s">
        <v>126</v>
      </c>
      <c r="BF252" s="278" t="s">
        <v>166</v>
      </c>
      <c r="BG252" s="278" t="s">
        <v>166</v>
      </c>
      <c r="BH252" s="268" t="s">
        <v>126</v>
      </c>
      <c r="BI252" s="252"/>
      <c r="BJ252" s="344"/>
      <c r="BK252" s="344"/>
      <c r="BL252" s="255">
        <v>0.93</v>
      </c>
      <c r="BM252" s="255">
        <v>0.93</v>
      </c>
      <c r="BN252" s="255">
        <v>0.84</v>
      </c>
      <c r="BO252" s="256">
        <v>0.8</v>
      </c>
    </row>
    <row r="253" spans="1:67" ht="18.75" hidden="1" customHeight="1">
      <c r="A253" s="228" t="s">
        <v>1596</v>
      </c>
      <c r="B253" s="229" t="s">
        <v>1597</v>
      </c>
      <c r="C253" s="229" t="s">
        <v>1598</v>
      </c>
      <c r="D253" s="230" t="s">
        <v>1129</v>
      </c>
      <c r="E253" s="281" t="s">
        <v>507</v>
      </c>
      <c r="F253" s="271" t="s">
        <v>477</v>
      </c>
      <c r="G253" s="258"/>
      <c r="H253" s="259">
        <v>152</v>
      </c>
      <c r="I253" s="260" t="s">
        <v>451</v>
      </c>
      <c r="J253" s="260" t="s">
        <v>451</v>
      </c>
      <c r="K253" s="261">
        <v>108</v>
      </c>
      <c r="L253" s="262">
        <v>18737</v>
      </c>
      <c r="M253" s="238">
        <v>0.81</v>
      </c>
      <c r="N253" s="229">
        <v>304</v>
      </c>
      <c r="O253" s="229">
        <v>52</v>
      </c>
      <c r="P253" s="239">
        <v>1.6E-2</v>
      </c>
      <c r="Q253" s="229">
        <v>184</v>
      </c>
      <c r="R253" s="240">
        <v>44100</v>
      </c>
      <c r="S253" s="241" t="s">
        <v>497</v>
      </c>
      <c r="T253" s="242">
        <v>0.60499999999999998</v>
      </c>
      <c r="U253" s="243">
        <v>20009</v>
      </c>
      <c r="V253" s="244">
        <v>0.45</v>
      </c>
      <c r="W253" s="243">
        <v>24091</v>
      </c>
      <c r="X253" s="241" t="s">
        <v>1336</v>
      </c>
      <c r="Y253" s="241" t="s">
        <v>1599</v>
      </c>
      <c r="Z253" s="263"/>
      <c r="AA253" s="246" t="s">
        <v>456</v>
      </c>
      <c r="AB253" s="241">
        <v>550</v>
      </c>
      <c r="AC253" s="241">
        <v>640</v>
      </c>
      <c r="AD253" s="241">
        <v>520</v>
      </c>
      <c r="AE253" s="241">
        <v>650</v>
      </c>
      <c r="AF253" s="241">
        <v>22</v>
      </c>
      <c r="AG253" s="241">
        <v>29</v>
      </c>
      <c r="AH253" s="241">
        <v>22</v>
      </c>
      <c r="AI253" s="241">
        <v>30</v>
      </c>
      <c r="AJ253" s="241">
        <v>21</v>
      </c>
      <c r="AK253" s="241">
        <v>27</v>
      </c>
      <c r="AL253" s="242">
        <v>0.83899999999999997</v>
      </c>
      <c r="AM253" s="344"/>
      <c r="AN253" s="344"/>
      <c r="AO253" s="344"/>
      <c r="AP253" s="241" t="s">
        <v>491</v>
      </c>
      <c r="AQ253" s="241" t="s">
        <v>460</v>
      </c>
      <c r="AR253" s="241" t="s">
        <v>510</v>
      </c>
      <c r="AS253" s="344"/>
      <c r="AT253" s="344"/>
      <c r="AU253" s="344"/>
      <c r="AV253" s="247">
        <v>44287</v>
      </c>
      <c r="AW253" s="241" t="s">
        <v>501</v>
      </c>
      <c r="AX253" s="344"/>
      <c r="AY253" s="241">
        <v>79</v>
      </c>
      <c r="AZ253" s="241" t="s">
        <v>1600</v>
      </c>
      <c r="BA253" s="241">
        <v>6</v>
      </c>
      <c r="BB253" s="241" t="s">
        <v>166</v>
      </c>
      <c r="BC253" s="344"/>
      <c r="BD253" s="265"/>
      <c r="BE253" s="266" t="s">
        <v>126</v>
      </c>
      <c r="BF253" s="278" t="s">
        <v>166</v>
      </c>
      <c r="BG253" s="267" t="s">
        <v>126</v>
      </c>
      <c r="BH253" s="268" t="s">
        <v>126</v>
      </c>
      <c r="BI253" s="269" t="s">
        <v>166</v>
      </c>
      <c r="BJ253" s="253" t="s">
        <v>166</v>
      </c>
      <c r="BK253" s="254" t="s">
        <v>462</v>
      </c>
      <c r="BL253" s="255">
        <v>0.95</v>
      </c>
      <c r="BM253" s="255">
        <v>0.85</v>
      </c>
      <c r="BN253" s="255">
        <v>0.52</v>
      </c>
      <c r="BO253" s="256">
        <v>0.6</v>
      </c>
    </row>
    <row r="254" spans="1:67" ht="18.75" hidden="1" customHeight="1">
      <c r="A254" s="228" t="s">
        <v>1601</v>
      </c>
      <c r="B254" s="229" t="s">
        <v>1602</v>
      </c>
      <c r="C254" s="229" t="s">
        <v>1603</v>
      </c>
      <c r="D254" s="230" t="s">
        <v>775</v>
      </c>
      <c r="E254" s="281" t="s">
        <v>507</v>
      </c>
      <c r="F254" s="271" t="s">
        <v>477</v>
      </c>
      <c r="G254" s="258"/>
      <c r="H254" s="259">
        <v>129</v>
      </c>
      <c r="I254" s="260" t="s">
        <v>451</v>
      </c>
      <c r="J254" s="260">
        <v>80</v>
      </c>
      <c r="K254" s="261">
        <v>44</v>
      </c>
      <c r="L254" s="262">
        <v>20954</v>
      </c>
      <c r="M254" s="238">
        <v>0.8</v>
      </c>
      <c r="N254" s="229">
        <v>1862</v>
      </c>
      <c r="O254" s="229">
        <v>107</v>
      </c>
      <c r="P254" s="239">
        <v>8.8999999999999996E-2</v>
      </c>
      <c r="Q254" s="229">
        <v>535</v>
      </c>
      <c r="R254" s="240">
        <v>45100</v>
      </c>
      <c r="S254" s="241" t="s">
        <v>497</v>
      </c>
      <c r="T254" s="242">
        <v>0.28699999999999998</v>
      </c>
      <c r="U254" s="243">
        <v>6661</v>
      </c>
      <c r="V254" s="244">
        <v>0.15</v>
      </c>
      <c r="W254" s="243">
        <v>38439</v>
      </c>
      <c r="X254" s="344"/>
      <c r="Y254" s="241" t="s">
        <v>490</v>
      </c>
      <c r="Z254" s="245"/>
      <c r="AA254" s="246" t="s">
        <v>456</v>
      </c>
      <c r="AB254" s="241">
        <v>550</v>
      </c>
      <c r="AC254" s="241">
        <v>680</v>
      </c>
      <c r="AD254" s="241">
        <v>550</v>
      </c>
      <c r="AE254" s="241">
        <v>700</v>
      </c>
      <c r="AF254" s="241">
        <v>22</v>
      </c>
      <c r="AG254" s="241">
        <v>29</v>
      </c>
      <c r="AH254" s="241">
        <v>21</v>
      </c>
      <c r="AI254" s="241">
        <v>29</v>
      </c>
      <c r="AJ254" s="241">
        <v>21</v>
      </c>
      <c r="AK254" s="241">
        <v>28</v>
      </c>
      <c r="AL254" s="242">
        <v>0.64400000000000002</v>
      </c>
      <c r="AM254" s="277">
        <v>1429</v>
      </c>
      <c r="AN254" s="242">
        <v>0.50700000000000001</v>
      </c>
      <c r="AO254" s="242">
        <v>0.36299999999999999</v>
      </c>
      <c r="AP254" s="241" t="s">
        <v>491</v>
      </c>
      <c r="AQ254" s="241" t="s">
        <v>460</v>
      </c>
      <c r="AR254" s="241" t="s">
        <v>472</v>
      </c>
      <c r="AS254" s="344"/>
      <c r="AT254" s="344"/>
      <c r="AU254" s="344"/>
      <c r="AV254" s="247">
        <v>44256</v>
      </c>
      <c r="AW254" s="247">
        <v>44317</v>
      </c>
      <c r="AX254" s="344"/>
      <c r="AY254" s="241">
        <v>70</v>
      </c>
      <c r="AZ254" s="241" t="s">
        <v>1604</v>
      </c>
      <c r="BA254" s="241">
        <v>6</v>
      </c>
      <c r="BB254" s="344"/>
      <c r="BC254" s="344"/>
      <c r="BD254" s="265"/>
      <c r="BE254" s="266" t="s">
        <v>126</v>
      </c>
      <c r="BF254" s="278" t="s">
        <v>166</v>
      </c>
      <c r="BG254" s="267" t="s">
        <v>126</v>
      </c>
      <c r="BH254" s="280" t="s">
        <v>166</v>
      </c>
      <c r="BI254" s="252"/>
      <c r="BJ254" s="344"/>
      <c r="BK254" s="344"/>
      <c r="BL254" s="255">
        <v>0.87</v>
      </c>
      <c r="BM254" s="255">
        <v>0.83</v>
      </c>
      <c r="BN254" s="255">
        <v>0.55000000000000004</v>
      </c>
      <c r="BO254" s="256">
        <v>0.68</v>
      </c>
    </row>
    <row r="255" spans="1:67" ht="18.75" hidden="1" customHeight="1">
      <c r="A255" s="228" t="s">
        <v>1605</v>
      </c>
      <c r="B255" s="229" t="s">
        <v>1606</v>
      </c>
      <c r="C255" s="229" t="s">
        <v>1607</v>
      </c>
      <c r="D255" s="230" t="s">
        <v>1608</v>
      </c>
      <c r="E255" s="281" t="s">
        <v>507</v>
      </c>
      <c r="F255" s="271" t="s">
        <v>477</v>
      </c>
      <c r="G255" s="258"/>
      <c r="H255" s="259" t="s">
        <v>468</v>
      </c>
      <c r="I255" s="260" t="s">
        <v>451</v>
      </c>
      <c r="J255" s="260">
        <v>137</v>
      </c>
      <c r="K255" s="261">
        <v>183</v>
      </c>
      <c r="L255" s="262">
        <v>25279</v>
      </c>
      <c r="M255" s="238">
        <v>0.83</v>
      </c>
      <c r="N255" s="229">
        <v>897</v>
      </c>
      <c r="O255" s="229">
        <v>67</v>
      </c>
      <c r="P255" s="239">
        <v>3.5000000000000003E-2</v>
      </c>
      <c r="Q255" s="229">
        <v>233</v>
      </c>
      <c r="R255" s="240">
        <v>42700</v>
      </c>
      <c r="S255" s="241" t="s">
        <v>497</v>
      </c>
      <c r="T255" s="242">
        <v>0.26</v>
      </c>
      <c r="U255" s="243">
        <v>11765</v>
      </c>
      <c r="V255" s="244">
        <v>0.28000000000000003</v>
      </c>
      <c r="W255" s="243">
        <v>30935</v>
      </c>
      <c r="X255" s="241" t="s">
        <v>889</v>
      </c>
      <c r="Y255" s="241" t="s">
        <v>490</v>
      </c>
      <c r="Z255" s="263"/>
      <c r="AA255" s="246" t="s">
        <v>456</v>
      </c>
      <c r="AB255" s="241">
        <v>520</v>
      </c>
      <c r="AC255" s="241">
        <v>620</v>
      </c>
      <c r="AD255" s="241">
        <v>510</v>
      </c>
      <c r="AE255" s="241">
        <v>620</v>
      </c>
      <c r="AF255" s="241">
        <v>18</v>
      </c>
      <c r="AG255" s="241">
        <v>25</v>
      </c>
      <c r="AH255" s="241">
        <v>19</v>
      </c>
      <c r="AI255" s="241">
        <v>24</v>
      </c>
      <c r="AJ255" s="241">
        <v>17</v>
      </c>
      <c r="AK255" s="241">
        <v>24</v>
      </c>
      <c r="AL255" s="242">
        <v>0.81100000000000005</v>
      </c>
      <c r="AM255" s="241">
        <v>198</v>
      </c>
      <c r="AN255" s="242">
        <v>1</v>
      </c>
      <c r="AO255" s="242">
        <v>0.48499999999999999</v>
      </c>
      <c r="AP255" s="241" t="s">
        <v>491</v>
      </c>
      <c r="AQ255" s="241" t="s">
        <v>460</v>
      </c>
      <c r="AR255" s="241" t="s">
        <v>472</v>
      </c>
      <c r="AS255" s="344"/>
      <c r="AT255" s="344"/>
      <c r="AU255" s="344"/>
      <c r="AV255" s="247">
        <v>44501</v>
      </c>
      <c r="AW255" s="247">
        <v>44378</v>
      </c>
      <c r="AX255" s="344"/>
      <c r="AY255" s="241">
        <v>61</v>
      </c>
      <c r="AZ255" s="344"/>
      <c r="BA255" s="241">
        <v>6</v>
      </c>
      <c r="BB255" s="241" t="s">
        <v>166</v>
      </c>
      <c r="BC255" s="344"/>
      <c r="BD255" s="265"/>
      <c r="BE255" s="279" t="s">
        <v>166</v>
      </c>
      <c r="BF255" s="278" t="s">
        <v>166</v>
      </c>
      <c r="BG255" s="267" t="s">
        <v>126</v>
      </c>
      <c r="BH255" s="280" t="s">
        <v>166</v>
      </c>
      <c r="BI255" s="269" t="s">
        <v>166</v>
      </c>
      <c r="BJ255" s="253" t="s">
        <v>166</v>
      </c>
      <c r="BK255" s="254" t="s">
        <v>462</v>
      </c>
      <c r="BL255" s="255">
        <v>0.87</v>
      </c>
      <c r="BM255" s="255">
        <v>0.74</v>
      </c>
      <c r="BN255" s="255">
        <v>0.56000000000000005</v>
      </c>
      <c r="BO255" s="256">
        <v>0.42</v>
      </c>
    </row>
    <row r="256" spans="1:67" ht="18.75" hidden="1" customHeight="1">
      <c r="A256" s="228" t="s">
        <v>1609</v>
      </c>
      <c r="B256" s="229" t="s">
        <v>1610</v>
      </c>
      <c r="C256" s="229" t="s">
        <v>834</v>
      </c>
      <c r="D256" s="230" t="s">
        <v>794</v>
      </c>
      <c r="E256" s="281" t="s">
        <v>507</v>
      </c>
      <c r="F256" s="271" t="s">
        <v>477</v>
      </c>
      <c r="G256" s="258"/>
      <c r="H256" s="259">
        <v>106</v>
      </c>
      <c r="I256" s="260" t="s">
        <v>451</v>
      </c>
      <c r="J256" s="260">
        <v>116</v>
      </c>
      <c r="K256" s="261">
        <v>147</v>
      </c>
      <c r="L256" s="262">
        <v>12967</v>
      </c>
      <c r="M256" s="238">
        <v>0.84</v>
      </c>
      <c r="N256" s="229">
        <v>487</v>
      </c>
      <c r="O256" s="229">
        <v>41</v>
      </c>
      <c r="P256" s="239">
        <v>3.7999999999999999E-2</v>
      </c>
      <c r="Q256" s="229">
        <v>72</v>
      </c>
      <c r="R256" s="240">
        <v>53900</v>
      </c>
      <c r="S256" s="241" t="s">
        <v>497</v>
      </c>
      <c r="T256" s="242">
        <v>0.14799999999999999</v>
      </c>
      <c r="U256" s="243">
        <v>30539</v>
      </c>
      <c r="V256" s="244">
        <v>0.56999999999999995</v>
      </c>
      <c r="W256" s="243">
        <v>23361</v>
      </c>
      <c r="X256" s="241" t="s">
        <v>1611</v>
      </c>
      <c r="Y256" s="243">
        <v>10000</v>
      </c>
      <c r="Z256" s="245" t="s">
        <v>521</v>
      </c>
      <c r="AA256" s="246" t="s">
        <v>456</v>
      </c>
      <c r="AB256" s="241">
        <v>550</v>
      </c>
      <c r="AC256" s="241">
        <v>630</v>
      </c>
      <c r="AD256" s="241">
        <v>530</v>
      </c>
      <c r="AE256" s="241">
        <v>630</v>
      </c>
      <c r="AF256" s="241">
        <v>23</v>
      </c>
      <c r="AG256" s="241">
        <v>28</v>
      </c>
      <c r="AH256" s="241">
        <v>22</v>
      </c>
      <c r="AI256" s="241">
        <v>28</v>
      </c>
      <c r="AJ256" s="241">
        <v>22</v>
      </c>
      <c r="AK256" s="241">
        <v>27</v>
      </c>
      <c r="AL256" s="242">
        <v>0.76500000000000001</v>
      </c>
      <c r="AM256" s="241">
        <v>548</v>
      </c>
      <c r="AN256" s="242">
        <v>0.55800000000000005</v>
      </c>
      <c r="AO256" s="242">
        <v>0.111</v>
      </c>
      <c r="AP256" s="241" t="s">
        <v>491</v>
      </c>
      <c r="AQ256" s="241" t="s">
        <v>460</v>
      </c>
      <c r="AR256" s="241" t="s">
        <v>472</v>
      </c>
      <c r="AS256" s="344"/>
      <c r="AT256" s="344"/>
      <c r="AU256" s="247">
        <v>44515</v>
      </c>
      <c r="AV256" s="344"/>
      <c r="AW256" s="247">
        <v>44228</v>
      </c>
      <c r="AX256" s="344"/>
      <c r="AY256" s="241">
        <v>80</v>
      </c>
      <c r="AZ256" s="241" t="s">
        <v>750</v>
      </c>
      <c r="BA256" s="241">
        <v>6.5</v>
      </c>
      <c r="BB256" s="344"/>
      <c r="BC256" s="344"/>
      <c r="BD256" s="265"/>
      <c r="BE256" s="266" t="s">
        <v>126</v>
      </c>
      <c r="BF256" s="267" t="s">
        <v>126</v>
      </c>
      <c r="BG256" s="267" t="s">
        <v>126</v>
      </c>
      <c r="BH256" s="268" t="s">
        <v>126</v>
      </c>
      <c r="BI256" s="252"/>
      <c r="BJ256" s="344"/>
      <c r="BK256" s="344"/>
      <c r="BL256" s="255">
        <v>0.88</v>
      </c>
      <c r="BM256" s="255">
        <v>0.86</v>
      </c>
      <c r="BN256" s="255">
        <v>0.56999999999999995</v>
      </c>
      <c r="BO256" s="256">
        <v>0.77</v>
      </c>
    </row>
    <row r="257" spans="1:67" ht="18.75" hidden="1" customHeight="1">
      <c r="A257" s="228" t="s">
        <v>1612</v>
      </c>
      <c r="B257" s="229" t="s">
        <v>1613</v>
      </c>
      <c r="C257" s="229" t="s">
        <v>1614</v>
      </c>
      <c r="D257" s="230" t="s">
        <v>1340</v>
      </c>
      <c r="E257" s="281" t="s">
        <v>507</v>
      </c>
      <c r="F257" s="271" t="s">
        <v>477</v>
      </c>
      <c r="G257" s="258"/>
      <c r="H257" s="259">
        <v>187</v>
      </c>
      <c r="I257" s="260" t="s">
        <v>451</v>
      </c>
      <c r="J257" s="260" t="s">
        <v>451</v>
      </c>
      <c r="K257" s="261">
        <v>127</v>
      </c>
      <c r="L257" s="262">
        <v>19516</v>
      </c>
      <c r="M257" s="238">
        <v>0.74</v>
      </c>
      <c r="N257" s="229">
        <v>520</v>
      </c>
      <c r="O257" s="272"/>
      <c r="P257" s="239">
        <v>2.7E-2</v>
      </c>
      <c r="Q257" s="229" t="s">
        <v>1615</v>
      </c>
      <c r="R257" s="240">
        <v>41700</v>
      </c>
      <c r="S257" s="241" t="s">
        <v>515</v>
      </c>
      <c r="T257" s="344"/>
      <c r="U257" s="344"/>
      <c r="V257" s="344"/>
      <c r="W257" s="243">
        <v>41700</v>
      </c>
      <c r="X257" s="241" t="s">
        <v>1616</v>
      </c>
      <c r="Y257" s="241" t="s">
        <v>490</v>
      </c>
      <c r="Z257" s="263"/>
      <c r="AA257" s="264"/>
      <c r="AB257" s="241">
        <v>460</v>
      </c>
      <c r="AC257" s="241">
        <v>590</v>
      </c>
      <c r="AD257" s="241">
        <v>470</v>
      </c>
      <c r="AE257" s="241">
        <v>580</v>
      </c>
      <c r="AF257" s="241">
        <v>19</v>
      </c>
      <c r="AG257" s="241">
        <v>25</v>
      </c>
      <c r="AH257" s="241">
        <v>18</v>
      </c>
      <c r="AI257" s="241">
        <v>25</v>
      </c>
      <c r="AJ257" s="241">
        <v>18</v>
      </c>
      <c r="AK257" s="241">
        <v>25</v>
      </c>
      <c r="AL257" s="242">
        <v>0.49399999999999999</v>
      </c>
      <c r="AM257" s="344"/>
      <c r="AN257" s="344"/>
      <c r="AO257" s="344"/>
      <c r="AP257" s="241" t="s">
        <v>491</v>
      </c>
      <c r="AQ257" s="241" t="s">
        <v>460</v>
      </c>
      <c r="AR257" s="241" t="s">
        <v>472</v>
      </c>
      <c r="AS257" s="344"/>
      <c r="AT257" s="344"/>
      <c r="AU257" s="344"/>
      <c r="AV257" s="247">
        <v>44317</v>
      </c>
      <c r="AW257" s="241" t="s">
        <v>501</v>
      </c>
      <c r="AX257" s="344"/>
      <c r="AY257" s="241">
        <v>68</v>
      </c>
      <c r="AZ257" s="344"/>
      <c r="BA257" s="241">
        <v>6</v>
      </c>
      <c r="BB257" s="241" t="s">
        <v>166</v>
      </c>
      <c r="BC257" s="241" t="s">
        <v>907</v>
      </c>
      <c r="BD257" s="248" t="s">
        <v>852</v>
      </c>
      <c r="BE257" s="279" t="s">
        <v>166</v>
      </c>
      <c r="BF257" s="278" t="s">
        <v>166</v>
      </c>
      <c r="BG257" s="267" t="s">
        <v>126</v>
      </c>
      <c r="BH257" s="280" t="s">
        <v>166</v>
      </c>
      <c r="BI257" s="252"/>
      <c r="BJ257" s="344"/>
      <c r="BK257" s="344"/>
      <c r="BL257" s="270"/>
      <c r="BM257" s="270"/>
      <c r="BN257" s="270"/>
      <c r="BO257" s="256">
        <v>0.48</v>
      </c>
    </row>
    <row r="258" spans="1:67" ht="18.75" hidden="1" customHeight="1">
      <c r="A258" s="228" t="s">
        <v>1617</v>
      </c>
      <c r="B258" s="229" t="s">
        <v>1618</v>
      </c>
      <c r="C258" s="229" t="s">
        <v>1619</v>
      </c>
      <c r="D258" s="230" t="s">
        <v>835</v>
      </c>
      <c r="E258" s="281" t="s">
        <v>507</v>
      </c>
      <c r="F258" s="271" t="s">
        <v>477</v>
      </c>
      <c r="G258" s="258"/>
      <c r="H258" s="259">
        <v>30</v>
      </c>
      <c r="I258" s="260" t="s">
        <v>451</v>
      </c>
      <c r="J258" s="260">
        <v>59</v>
      </c>
      <c r="K258" s="261">
        <v>8</v>
      </c>
      <c r="L258" s="262">
        <v>18862</v>
      </c>
      <c r="M258" s="238">
        <v>0.63</v>
      </c>
      <c r="N258" s="229">
        <v>509</v>
      </c>
      <c r="O258" s="229">
        <v>48</v>
      </c>
      <c r="P258" s="239">
        <v>2.7E-2</v>
      </c>
      <c r="Q258" s="272"/>
      <c r="R258" s="240">
        <v>56100</v>
      </c>
      <c r="S258" s="241" t="s">
        <v>515</v>
      </c>
      <c r="T258" s="344"/>
      <c r="U258" s="344"/>
      <c r="V258" s="344"/>
      <c r="W258" s="243">
        <v>56100</v>
      </c>
      <c r="X258" s="344"/>
      <c r="Y258" s="241" t="s">
        <v>490</v>
      </c>
      <c r="Z258" s="263"/>
      <c r="AA258" s="264"/>
      <c r="AB258" s="241">
        <v>640</v>
      </c>
      <c r="AC258" s="241">
        <v>720</v>
      </c>
      <c r="AD258" s="241">
        <v>620</v>
      </c>
      <c r="AE258" s="241">
        <v>720</v>
      </c>
      <c r="AF258" s="241">
        <v>27</v>
      </c>
      <c r="AG258" s="241">
        <v>32</v>
      </c>
      <c r="AH258" s="241">
        <v>27</v>
      </c>
      <c r="AI258" s="241">
        <v>34</v>
      </c>
      <c r="AJ258" s="241">
        <v>26</v>
      </c>
      <c r="AK258" s="241">
        <v>31</v>
      </c>
      <c r="AL258" s="242">
        <v>0.23699999999999999</v>
      </c>
      <c r="AM258" s="277">
        <v>4346</v>
      </c>
      <c r="AN258" s="242">
        <v>0.161</v>
      </c>
      <c r="AO258" s="242">
        <v>0.17299999999999999</v>
      </c>
      <c r="AP258" s="241" t="s">
        <v>491</v>
      </c>
      <c r="AQ258" s="241" t="s">
        <v>460</v>
      </c>
      <c r="AR258" s="241" t="s">
        <v>471</v>
      </c>
      <c r="AS258" s="344"/>
      <c r="AT258" s="344"/>
      <c r="AU258" s="247">
        <v>44484</v>
      </c>
      <c r="AV258" s="247">
        <v>44484</v>
      </c>
      <c r="AW258" s="247">
        <v>44211</v>
      </c>
      <c r="AX258" s="344"/>
      <c r="AY258" s="241">
        <v>100</v>
      </c>
      <c r="AZ258" s="344"/>
      <c r="BA258" s="241">
        <v>7</v>
      </c>
      <c r="BB258" s="344"/>
      <c r="BC258" s="344"/>
      <c r="BD258" s="265"/>
      <c r="BE258" s="266" t="s">
        <v>126</v>
      </c>
      <c r="BF258" s="267" t="s">
        <v>126</v>
      </c>
      <c r="BG258" s="267" t="s">
        <v>126</v>
      </c>
      <c r="BH258" s="268" t="s">
        <v>126</v>
      </c>
      <c r="BI258" s="252"/>
      <c r="BJ258" s="344"/>
      <c r="BK258" s="344"/>
      <c r="BL258" s="255">
        <v>0.97</v>
      </c>
      <c r="BM258" s="255">
        <v>0.97</v>
      </c>
      <c r="BN258" s="255">
        <v>0.84</v>
      </c>
      <c r="BO258" s="256">
        <v>0.91</v>
      </c>
    </row>
    <row r="259" spans="1:67" ht="18.75" hidden="1" customHeight="1">
      <c r="A259" s="228" t="s">
        <v>1620</v>
      </c>
      <c r="B259" s="229" t="s">
        <v>1621</v>
      </c>
      <c r="C259" s="229" t="s">
        <v>1622</v>
      </c>
      <c r="D259" s="230" t="s">
        <v>835</v>
      </c>
      <c r="E259" s="281" t="s">
        <v>507</v>
      </c>
      <c r="F259" s="271" t="s">
        <v>477</v>
      </c>
      <c r="G259" s="258"/>
      <c r="H259" s="259">
        <v>194</v>
      </c>
      <c r="I259" s="260" t="s">
        <v>451</v>
      </c>
      <c r="J259" s="260" t="s">
        <v>451</v>
      </c>
      <c r="K259" s="261">
        <v>127</v>
      </c>
      <c r="L259" s="262">
        <v>23914</v>
      </c>
      <c r="M259" s="238">
        <v>0.82</v>
      </c>
      <c r="N259" s="229">
        <v>600</v>
      </c>
      <c r="O259" s="229">
        <v>91</v>
      </c>
      <c r="P259" s="239">
        <v>2.5000000000000001E-2</v>
      </c>
      <c r="Q259" s="229">
        <v>42</v>
      </c>
      <c r="R259" s="240">
        <v>42700</v>
      </c>
      <c r="S259" s="241" t="s">
        <v>497</v>
      </c>
      <c r="T259" s="242">
        <v>7.0000000000000007E-2</v>
      </c>
      <c r="U259" s="243">
        <v>21790</v>
      </c>
      <c r="V259" s="244">
        <v>0.51</v>
      </c>
      <c r="W259" s="243">
        <v>20910</v>
      </c>
      <c r="X259" s="344"/>
      <c r="Y259" s="344"/>
      <c r="Z259" s="263"/>
      <c r="AA259" s="282"/>
      <c r="AB259" s="241">
        <v>560</v>
      </c>
      <c r="AC259" s="241">
        <v>630</v>
      </c>
      <c r="AD259" s="241">
        <v>550</v>
      </c>
      <c r="AE259" s="241">
        <v>630</v>
      </c>
      <c r="AF259" s="241">
        <v>22</v>
      </c>
      <c r="AG259" s="241">
        <v>26</v>
      </c>
      <c r="AH259" s="241">
        <v>20</v>
      </c>
      <c r="AI259" s="241">
        <v>25</v>
      </c>
      <c r="AJ259" s="241">
        <v>21</v>
      </c>
      <c r="AK259" s="241">
        <v>26</v>
      </c>
      <c r="AL259" s="242">
        <v>0.66100000000000003</v>
      </c>
      <c r="AM259" s="241">
        <v>312</v>
      </c>
      <c r="AN259" s="242">
        <v>0.68899999999999995</v>
      </c>
      <c r="AO259" s="242">
        <v>0.251</v>
      </c>
      <c r="AP259" s="241" t="s">
        <v>491</v>
      </c>
      <c r="AQ259" s="241" t="s">
        <v>460</v>
      </c>
      <c r="AR259" s="241" t="s">
        <v>471</v>
      </c>
      <c r="AS259" s="344"/>
      <c r="AT259" s="344"/>
      <c r="AU259" s="247">
        <v>44501</v>
      </c>
      <c r="AV259" s="344"/>
      <c r="AW259" s="247">
        <v>44348</v>
      </c>
      <c r="AX259" s="344"/>
      <c r="AY259" s="241">
        <v>70</v>
      </c>
      <c r="AZ259" s="344"/>
      <c r="BA259" s="241">
        <v>6</v>
      </c>
      <c r="BB259" s="344"/>
      <c r="BC259" s="344"/>
      <c r="BD259" s="265"/>
      <c r="BE259" s="279" t="s">
        <v>166</v>
      </c>
      <c r="BF259" s="278" t="s">
        <v>166</v>
      </c>
      <c r="BG259" s="278" t="s">
        <v>166</v>
      </c>
      <c r="BH259" s="280" t="s">
        <v>166</v>
      </c>
      <c r="BI259" s="252"/>
      <c r="BJ259" s="253" t="s">
        <v>166</v>
      </c>
      <c r="BK259" s="243">
        <v>5742</v>
      </c>
      <c r="BL259" s="255">
        <v>0.86</v>
      </c>
      <c r="BM259" s="255">
        <v>0.83</v>
      </c>
      <c r="BN259" s="255">
        <v>0.79</v>
      </c>
      <c r="BO259" s="256">
        <v>0.54</v>
      </c>
    </row>
    <row r="260" spans="1:67" ht="18.75" hidden="1" customHeight="1">
      <c r="A260" s="228" t="s">
        <v>1623</v>
      </c>
      <c r="B260" s="229" t="s">
        <v>1624</v>
      </c>
      <c r="C260" s="229" t="s">
        <v>1625</v>
      </c>
      <c r="D260" s="230" t="s">
        <v>835</v>
      </c>
      <c r="E260" s="281" t="s">
        <v>507</v>
      </c>
      <c r="F260" s="271" t="s">
        <v>477</v>
      </c>
      <c r="G260" s="258"/>
      <c r="H260" s="259">
        <v>201</v>
      </c>
      <c r="I260" s="260" t="s">
        <v>451</v>
      </c>
      <c r="J260" s="260" t="s">
        <v>451</v>
      </c>
      <c r="K260" s="261">
        <v>151</v>
      </c>
      <c r="L260" s="262">
        <v>16439</v>
      </c>
      <c r="M260" s="238">
        <v>0.83</v>
      </c>
      <c r="N260" s="229">
        <v>366</v>
      </c>
      <c r="O260" s="229">
        <v>88</v>
      </c>
      <c r="P260" s="239">
        <v>2.1999999999999999E-2</v>
      </c>
      <c r="Q260" s="229">
        <v>32</v>
      </c>
      <c r="R260" s="240">
        <v>42600</v>
      </c>
      <c r="S260" s="241" t="s">
        <v>452</v>
      </c>
      <c r="T260" s="242">
        <v>8.6999999999999994E-2</v>
      </c>
      <c r="U260" s="243">
        <v>22132</v>
      </c>
      <c r="V260" s="244">
        <v>0.52</v>
      </c>
      <c r="W260" s="243">
        <v>20468</v>
      </c>
      <c r="X260" s="241" t="s">
        <v>520</v>
      </c>
      <c r="Y260" s="241" t="s">
        <v>1626</v>
      </c>
      <c r="Z260" s="245" t="s">
        <v>1627</v>
      </c>
      <c r="AA260" s="246" t="s">
        <v>456</v>
      </c>
      <c r="AB260" s="241">
        <v>520</v>
      </c>
      <c r="AC260" s="241">
        <v>600</v>
      </c>
      <c r="AD260" s="241">
        <v>510</v>
      </c>
      <c r="AE260" s="241">
        <v>580</v>
      </c>
      <c r="AF260" s="241">
        <v>20</v>
      </c>
      <c r="AG260" s="241">
        <v>25</v>
      </c>
      <c r="AH260" s="241">
        <v>20</v>
      </c>
      <c r="AI260" s="241">
        <v>25</v>
      </c>
      <c r="AJ260" s="241">
        <v>18</v>
      </c>
      <c r="AK260" s="241" t="s">
        <v>784</v>
      </c>
      <c r="AL260" s="242">
        <v>0.78</v>
      </c>
      <c r="AM260" s="241">
        <v>99</v>
      </c>
      <c r="AN260" s="242">
        <v>0.90900000000000003</v>
      </c>
      <c r="AO260" s="242">
        <v>0.33300000000000002</v>
      </c>
      <c r="AP260" s="241" t="s">
        <v>471</v>
      </c>
      <c r="AQ260" s="241" t="s">
        <v>460</v>
      </c>
      <c r="AR260" s="241" t="s">
        <v>471</v>
      </c>
      <c r="AS260" s="344"/>
      <c r="AT260" s="344"/>
      <c r="AU260" s="344"/>
      <c r="AV260" s="247">
        <v>44501</v>
      </c>
      <c r="AW260" s="247">
        <v>44256</v>
      </c>
      <c r="AX260" s="344"/>
      <c r="AY260" s="241">
        <v>79</v>
      </c>
      <c r="AZ260" s="241" t="s">
        <v>1628</v>
      </c>
      <c r="BA260" s="241">
        <v>6.5</v>
      </c>
      <c r="BB260" s="241" t="s">
        <v>166</v>
      </c>
      <c r="BC260" s="241" t="s">
        <v>1629</v>
      </c>
      <c r="BD260" s="248" t="s">
        <v>462</v>
      </c>
      <c r="BE260" s="266" t="s">
        <v>126</v>
      </c>
      <c r="BF260" s="267" t="s">
        <v>126</v>
      </c>
      <c r="BG260" s="267" t="s">
        <v>126</v>
      </c>
      <c r="BH260" s="268" t="s">
        <v>126</v>
      </c>
      <c r="BI260" s="269" t="s">
        <v>166</v>
      </c>
      <c r="BJ260" s="253" t="s">
        <v>166</v>
      </c>
      <c r="BK260" s="254" t="s">
        <v>462</v>
      </c>
      <c r="BL260" s="255">
        <v>0.73</v>
      </c>
      <c r="BM260" s="255">
        <v>0.76</v>
      </c>
      <c r="BN260" s="255">
        <v>0.78</v>
      </c>
      <c r="BO260" s="256">
        <v>0.53</v>
      </c>
    </row>
    <row r="261" spans="1:67" ht="18.75" hidden="1" customHeight="1">
      <c r="A261" s="228" t="s">
        <v>1630</v>
      </c>
      <c r="B261" s="229" t="s">
        <v>1631</v>
      </c>
      <c r="C261" s="229" t="s">
        <v>1632</v>
      </c>
      <c r="D261" s="230" t="s">
        <v>812</v>
      </c>
      <c r="E261" s="231" t="s">
        <v>448</v>
      </c>
      <c r="F261" s="271" t="s">
        <v>477</v>
      </c>
      <c r="G261" s="233" t="s">
        <v>726</v>
      </c>
      <c r="H261" s="259">
        <v>18</v>
      </c>
      <c r="I261" s="260" t="s">
        <v>451</v>
      </c>
      <c r="J261" s="260">
        <v>43</v>
      </c>
      <c r="K261" s="261">
        <v>10</v>
      </c>
      <c r="L261" s="262">
        <v>8576</v>
      </c>
      <c r="M261" s="238">
        <v>0.69</v>
      </c>
      <c r="N261" s="229">
        <v>574</v>
      </c>
      <c r="O261" s="229">
        <v>72</v>
      </c>
      <c r="P261" s="239">
        <v>6.7000000000000004E-2</v>
      </c>
      <c r="Q261" s="229">
        <v>231</v>
      </c>
      <c r="R261" s="240">
        <v>76400</v>
      </c>
      <c r="S261" s="241" t="s">
        <v>452</v>
      </c>
      <c r="T261" s="242">
        <v>0.40200000000000002</v>
      </c>
      <c r="U261" s="243">
        <v>48220</v>
      </c>
      <c r="V261" s="244">
        <v>0.63</v>
      </c>
      <c r="W261" s="243">
        <v>28180</v>
      </c>
      <c r="X261" s="241" t="s">
        <v>1633</v>
      </c>
      <c r="Y261" s="241" t="s">
        <v>454</v>
      </c>
      <c r="Z261" s="245" t="s">
        <v>1634</v>
      </c>
      <c r="AA261" s="246" t="s">
        <v>456</v>
      </c>
      <c r="AB261" s="241">
        <v>680</v>
      </c>
      <c r="AC261" s="241">
        <v>750</v>
      </c>
      <c r="AD261" s="241">
        <v>690</v>
      </c>
      <c r="AE261" s="241">
        <v>770</v>
      </c>
      <c r="AF261" s="241">
        <v>32</v>
      </c>
      <c r="AG261" s="241">
        <v>34</v>
      </c>
      <c r="AH261" s="241">
        <v>31</v>
      </c>
      <c r="AI261" s="241" t="s">
        <v>675</v>
      </c>
      <c r="AJ261" s="241">
        <v>30</v>
      </c>
      <c r="AK261" s="241">
        <v>35</v>
      </c>
      <c r="AL261" s="242">
        <v>0.17599999999999999</v>
      </c>
      <c r="AM261" s="277">
        <v>1817</v>
      </c>
      <c r="AN261" s="242">
        <v>0.13</v>
      </c>
      <c r="AO261" s="242">
        <v>0.52500000000000002</v>
      </c>
      <c r="AP261" s="241" t="s">
        <v>491</v>
      </c>
      <c r="AQ261" s="241" t="s">
        <v>460</v>
      </c>
      <c r="AR261" s="241" t="s">
        <v>510</v>
      </c>
      <c r="AS261" s="344"/>
      <c r="AT261" s="344"/>
      <c r="AU261" s="247">
        <v>44501</v>
      </c>
      <c r="AV261" s="344"/>
      <c r="AW261" s="247">
        <v>44197</v>
      </c>
      <c r="AX261" s="344"/>
      <c r="AY261" s="241">
        <v>100</v>
      </c>
      <c r="AZ261" s="344"/>
      <c r="BA261" s="241">
        <v>7.5</v>
      </c>
      <c r="BB261" s="344"/>
      <c r="BC261" s="241" t="s">
        <v>532</v>
      </c>
      <c r="BD261" s="265"/>
      <c r="BE261" s="266" t="s">
        <v>126</v>
      </c>
      <c r="BF261" s="267" t="s">
        <v>126</v>
      </c>
      <c r="BG261" s="267" t="s">
        <v>126</v>
      </c>
      <c r="BH261" s="268" t="s">
        <v>126</v>
      </c>
      <c r="BI261" s="269" t="s">
        <v>166</v>
      </c>
      <c r="BJ261" s="253" t="s">
        <v>166</v>
      </c>
      <c r="BK261" s="254" t="s">
        <v>462</v>
      </c>
      <c r="BL261" s="255">
        <v>0.97</v>
      </c>
      <c r="BM261" s="255">
        <v>0.98</v>
      </c>
      <c r="BN261" s="255">
        <v>0.93</v>
      </c>
      <c r="BO261" s="256">
        <v>0.95</v>
      </c>
    </row>
    <row r="262" spans="1:67" ht="18.75" hidden="1" customHeight="1">
      <c r="A262" s="228" t="s">
        <v>1635</v>
      </c>
      <c r="B262" s="229" t="s">
        <v>1636</v>
      </c>
      <c r="C262" s="229" t="s">
        <v>1637</v>
      </c>
      <c r="D262" s="230" t="s">
        <v>1638</v>
      </c>
      <c r="E262" s="281" t="s">
        <v>507</v>
      </c>
      <c r="F262" s="271" t="s">
        <v>477</v>
      </c>
      <c r="G262" s="258"/>
      <c r="H262" s="259">
        <v>124</v>
      </c>
      <c r="I262" s="260" t="s">
        <v>451</v>
      </c>
      <c r="J262" s="260">
        <v>87</v>
      </c>
      <c r="K262" s="261">
        <v>62</v>
      </c>
      <c r="L262" s="262">
        <v>22819</v>
      </c>
      <c r="M262" s="238">
        <v>0.8</v>
      </c>
      <c r="N262" s="229">
        <v>1115</v>
      </c>
      <c r="O262" s="229">
        <v>120</v>
      </c>
      <c r="P262" s="239">
        <v>4.9000000000000002E-2</v>
      </c>
      <c r="Q262" s="229">
        <v>47</v>
      </c>
      <c r="R262" s="240">
        <v>47500</v>
      </c>
      <c r="S262" s="241" t="s">
        <v>497</v>
      </c>
      <c r="T262" s="242">
        <v>4.2000000000000003E-2</v>
      </c>
      <c r="U262" s="243">
        <v>5067</v>
      </c>
      <c r="V262" s="244">
        <v>0.11</v>
      </c>
      <c r="W262" s="243">
        <v>42433</v>
      </c>
      <c r="X262" s="241" t="s">
        <v>1181</v>
      </c>
      <c r="Y262" s="241" t="s">
        <v>490</v>
      </c>
      <c r="Z262" s="263"/>
      <c r="AA262" s="246" t="s">
        <v>456</v>
      </c>
      <c r="AB262" s="241">
        <v>580</v>
      </c>
      <c r="AC262" s="241">
        <v>690</v>
      </c>
      <c r="AD262" s="241">
        <v>590</v>
      </c>
      <c r="AE262" s="241">
        <v>720</v>
      </c>
      <c r="AF262" s="241">
        <v>23</v>
      </c>
      <c r="AG262" s="241">
        <v>29</v>
      </c>
      <c r="AH262" s="241">
        <v>23</v>
      </c>
      <c r="AI262" s="241">
        <v>30</v>
      </c>
      <c r="AJ262" s="241">
        <v>22</v>
      </c>
      <c r="AK262" s="241">
        <v>28</v>
      </c>
      <c r="AL262" s="242">
        <v>0.68899999999999995</v>
      </c>
      <c r="AM262" s="241">
        <v>848</v>
      </c>
      <c r="AN262" s="242">
        <v>0.39500000000000002</v>
      </c>
      <c r="AO262" s="242">
        <v>0.39400000000000002</v>
      </c>
      <c r="AP262" s="241" t="s">
        <v>491</v>
      </c>
      <c r="AQ262" s="241" t="s">
        <v>460</v>
      </c>
      <c r="AR262" s="241" t="s">
        <v>510</v>
      </c>
      <c r="AS262" s="344"/>
      <c r="AT262" s="344"/>
      <c r="AU262" s="344"/>
      <c r="AV262" s="247">
        <v>44545</v>
      </c>
      <c r="AW262" s="247">
        <v>44228</v>
      </c>
      <c r="AX262" s="344"/>
      <c r="AY262" s="241">
        <v>79</v>
      </c>
      <c r="AZ262" s="344"/>
      <c r="BA262" s="241">
        <v>6.5</v>
      </c>
      <c r="BB262" s="344"/>
      <c r="BC262" s="344"/>
      <c r="BD262" s="265"/>
      <c r="BE262" s="279" t="s">
        <v>166</v>
      </c>
      <c r="BF262" s="278" t="s">
        <v>166</v>
      </c>
      <c r="BG262" s="278" t="s">
        <v>166</v>
      </c>
      <c r="BH262" s="280" t="s">
        <v>166</v>
      </c>
      <c r="BI262" s="269" t="s">
        <v>166</v>
      </c>
      <c r="BJ262" s="253" t="s">
        <v>166</v>
      </c>
      <c r="BK262" s="243">
        <v>9641</v>
      </c>
      <c r="BL262" s="255">
        <v>0.89</v>
      </c>
      <c r="BM262" s="255">
        <v>0.92</v>
      </c>
      <c r="BN262" s="255">
        <v>0.68</v>
      </c>
      <c r="BO262" s="256">
        <v>0.68</v>
      </c>
    </row>
    <row r="263" spans="1:67" ht="18.75" hidden="1" customHeight="1">
      <c r="A263" s="228" t="s">
        <v>1639</v>
      </c>
      <c r="B263" s="229" t="s">
        <v>1640</v>
      </c>
      <c r="C263" s="229" t="s">
        <v>1641</v>
      </c>
      <c r="D263" s="230" t="s">
        <v>1050</v>
      </c>
      <c r="E263" s="281" t="s">
        <v>507</v>
      </c>
      <c r="F263" s="271" t="s">
        <v>477</v>
      </c>
      <c r="G263" s="258"/>
      <c r="H263" s="259">
        <v>102</v>
      </c>
      <c r="I263" s="260" t="s">
        <v>451</v>
      </c>
      <c r="J263" s="260" t="s">
        <v>451</v>
      </c>
      <c r="K263" s="261">
        <v>44</v>
      </c>
      <c r="L263" s="262">
        <v>19340</v>
      </c>
      <c r="M263" s="238">
        <v>0.85</v>
      </c>
      <c r="N263" s="229">
        <v>2262</v>
      </c>
      <c r="O263" s="229">
        <v>69</v>
      </c>
      <c r="P263" s="239">
        <v>0.11700000000000001</v>
      </c>
      <c r="Q263" s="229">
        <v>127</v>
      </c>
      <c r="R263" s="240">
        <v>56100</v>
      </c>
      <c r="S263" s="241" t="s">
        <v>452</v>
      </c>
      <c r="T263" s="242">
        <v>5.6000000000000001E-2</v>
      </c>
      <c r="U263" s="243">
        <v>8611</v>
      </c>
      <c r="V263" s="244">
        <v>0.15</v>
      </c>
      <c r="W263" s="243">
        <v>47489</v>
      </c>
      <c r="X263" s="241" t="s">
        <v>1119</v>
      </c>
      <c r="Y263" s="241" t="s">
        <v>1642</v>
      </c>
      <c r="Z263" s="245" t="s">
        <v>1643</v>
      </c>
      <c r="AA263" s="246" t="s">
        <v>456</v>
      </c>
      <c r="AB263" s="241">
        <v>550</v>
      </c>
      <c r="AC263" s="241">
        <v>640</v>
      </c>
      <c r="AD263" s="241">
        <v>530</v>
      </c>
      <c r="AE263" s="241">
        <v>630</v>
      </c>
      <c r="AF263" s="241">
        <v>22</v>
      </c>
      <c r="AG263" s="241">
        <v>28</v>
      </c>
      <c r="AH263" s="241">
        <v>22</v>
      </c>
      <c r="AI263" s="241">
        <v>29</v>
      </c>
      <c r="AJ263" s="241">
        <v>21</v>
      </c>
      <c r="AK263" s="241">
        <v>27</v>
      </c>
      <c r="AL263" s="242">
        <v>0.82799999999999996</v>
      </c>
      <c r="AM263" s="277">
        <v>1781</v>
      </c>
      <c r="AN263" s="242">
        <v>0.59499999999999997</v>
      </c>
      <c r="AO263" s="242">
        <v>0.224</v>
      </c>
      <c r="AP263" s="241" t="s">
        <v>509</v>
      </c>
      <c r="AQ263" s="241" t="s">
        <v>460</v>
      </c>
      <c r="AR263" s="241" t="s">
        <v>510</v>
      </c>
      <c r="AS263" s="344"/>
      <c r="AT263" s="344"/>
      <c r="AU263" s="247">
        <v>44501</v>
      </c>
      <c r="AV263" s="344"/>
      <c r="AW263" s="247">
        <v>44211</v>
      </c>
      <c r="AX263" s="344"/>
      <c r="AY263" s="241">
        <v>88</v>
      </c>
      <c r="AZ263" s="241" t="s">
        <v>1644</v>
      </c>
      <c r="BA263" s="241">
        <v>7</v>
      </c>
      <c r="BB263" s="241" t="s">
        <v>166</v>
      </c>
      <c r="BC263" s="241" t="s">
        <v>1645</v>
      </c>
      <c r="BD263" s="248" t="s">
        <v>846</v>
      </c>
      <c r="BE263" s="273" t="s">
        <v>462</v>
      </c>
      <c r="BF263" s="274" t="s">
        <v>462</v>
      </c>
      <c r="BG263" s="274" t="s">
        <v>462</v>
      </c>
      <c r="BH263" s="275" t="s">
        <v>462</v>
      </c>
      <c r="BI263" s="269" t="s">
        <v>166</v>
      </c>
      <c r="BJ263" s="253" t="s">
        <v>166</v>
      </c>
      <c r="BK263" s="243">
        <v>2746</v>
      </c>
      <c r="BL263" s="255">
        <v>0.94</v>
      </c>
      <c r="BM263" s="255">
        <v>0.86</v>
      </c>
      <c r="BN263" s="255">
        <v>0.76</v>
      </c>
      <c r="BO263" s="256">
        <v>0.72</v>
      </c>
    </row>
    <row r="264" spans="1:67" ht="18.75" hidden="1" customHeight="1">
      <c r="A264" s="228" t="s">
        <v>1646</v>
      </c>
      <c r="B264" s="229" t="s">
        <v>1647</v>
      </c>
      <c r="C264" s="229" t="s">
        <v>827</v>
      </c>
      <c r="D264" s="230" t="s">
        <v>496</v>
      </c>
      <c r="E264" s="231" t="s">
        <v>448</v>
      </c>
      <c r="F264" s="271" t="s">
        <v>477</v>
      </c>
      <c r="G264" s="258"/>
      <c r="H264" s="259">
        <v>8</v>
      </c>
      <c r="I264" s="260" t="s">
        <v>451</v>
      </c>
      <c r="J264" s="260">
        <v>24</v>
      </c>
      <c r="K264" s="261">
        <v>1</v>
      </c>
      <c r="L264" s="262">
        <v>10033</v>
      </c>
      <c r="M264" s="238">
        <v>0.46</v>
      </c>
      <c r="N264" s="229">
        <v>1261</v>
      </c>
      <c r="O264" s="229">
        <v>108</v>
      </c>
      <c r="P264" s="239">
        <v>0.126</v>
      </c>
      <c r="Q264" s="229">
        <v>329</v>
      </c>
      <c r="R264" s="240">
        <v>78600</v>
      </c>
      <c r="S264" s="241" t="s">
        <v>488</v>
      </c>
      <c r="T264" s="242">
        <v>0.26100000000000001</v>
      </c>
      <c r="U264" s="243">
        <v>50523</v>
      </c>
      <c r="V264" s="244">
        <v>0.64</v>
      </c>
      <c r="W264" s="243">
        <v>28077</v>
      </c>
      <c r="X264" s="241" t="s">
        <v>1648</v>
      </c>
      <c r="Y264" s="241" t="s">
        <v>490</v>
      </c>
      <c r="Z264" s="263"/>
      <c r="AA264" s="264"/>
      <c r="AB264" s="241">
        <v>700</v>
      </c>
      <c r="AC264" s="241">
        <v>770</v>
      </c>
      <c r="AD264" s="241">
        <v>720</v>
      </c>
      <c r="AE264" s="241">
        <v>790</v>
      </c>
      <c r="AF264" s="241">
        <v>32</v>
      </c>
      <c r="AG264" s="241">
        <v>35</v>
      </c>
      <c r="AH264" s="241">
        <v>33</v>
      </c>
      <c r="AI264" s="241">
        <v>35</v>
      </c>
      <c r="AJ264" s="241">
        <v>30</v>
      </c>
      <c r="AK264" s="241">
        <v>35</v>
      </c>
      <c r="AL264" s="242">
        <v>8.4000000000000005E-2</v>
      </c>
      <c r="AM264" s="344"/>
      <c r="AN264" s="344"/>
      <c r="AO264" s="344"/>
      <c r="AP264" s="241" t="s">
        <v>491</v>
      </c>
      <c r="AQ264" s="241" t="s">
        <v>460</v>
      </c>
      <c r="AR264" s="241" t="s">
        <v>948</v>
      </c>
      <c r="AS264" s="247">
        <v>44501</v>
      </c>
      <c r="AT264" s="344"/>
      <c r="AU264" s="344"/>
      <c r="AV264" s="344"/>
      <c r="AW264" s="247">
        <v>44201</v>
      </c>
      <c r="AX264" s="242">
        <v>0.22</v>
      </c>
      <c r="AY264" s="344"/>
      <c r="AZ264" s="344"/>
      <c r="BA264" s="344"/>
      <c r="BB264" s="344"/>
      <c r="BC264" s="344"/>
      <c r="BD264" s="265"/>
      <c r="BE264" s="273" t="s">
        <v>462</v>
      </c>
      <c r="BF264" s="274" t="s">
        <v>462</v>
      </c>
      <c r="BG264" s="274" t="s">
        <v>462</v>
      </c>
      <c r="BH264" s="275" t="s">
        <v>462</v>
      </c>
      <c r="BI264" s="252"/>
      <c r="BJ264" s="344"/>
      <c r="BK264" s="344"/>
      <c r="BL264" s="255">
        <v>0.97</v>
      </c>
      <c r="BM264" s="255">
        <v>0.98</v>
      </c>
      <c r="BN264" s="255">
        <v>0.94</v>
      </c>
      <c r="BO264" s="256">
        <v>0.96</v>
      </c>
    </row>
    <row r="265" spans="1:67" ht="18.75" hidden="1" customHeight="1">
      <c r="A265" s="228" t="s">
        <v>1649</v>
      </c>
      <c r="B265" s="229" t="s">
        <v>1650</v>
      </c>
      <c r="C265" s="229" t="s">
        <v>678</v>
      </c>
      <c r="D265" s="230" t="s">
        <v>496</v>
      </c>
      <c r="E265" s="281" t="s">
        <v>507</v>
      </c>
      <c r="F265" s="271" t="s">
        <v>477</v>
      </c>
      <c r="G265" s="258"/>
      <c r="H265" s="259">
        <v>70</v>
      </c>
      <c r="I265" s="260" t="s">
        <v>451</v>
      </c>
      <c r="J265" s="260">
        <v>48</v>
      </c>
      <c r="K265" s="261">
        <v>35</v>
      </c>
      <c r="L265" s="262">
        <v>19326</v>
      </c>
      <c r="M265" s="238">
        <v>0.67</v>
      </c>
      <c r="N265" s="229">
        <v>787</v>
      </c>
      <c r="O265" s="229">
        <v>54</v>
      </c>
      <c r="P265" s="239">
        <v>4.1000000000000002E-2</v>
      </c>
      <c r="Q265" s="272"/>
      <c r="R265" s="240">
        <v>51600</v>
      </c>
      <c r="S265" s="241" t="s">
        <v>515</v>
      </c>
      <c r="T265" s="344"/>
      <c r="U265" s="344"/>
      <c r="V265" s="344"/>
      <c r="W265" s="243">
        <v>51600</v>
      </c>
      <c r="X265" s="344"/>
      <c r="Y265" s="241" t="s">
        <v>490</v>
      </c>
      <c r="Z265" s="263"/>
      <c r="AA265" s="264"/>
      <c r="AB265" s="241">
        <v>620</v>
      </c>
      <c r="AC265" s="241">
        <v>700</v>
      </c>
      <c r="AD265" s="241">
        <v>620</v>
      </c>
      <c r="AE265" s="241">
        <v>720</v>
      </c>
      <c r="AF265" s="241">
        <v>27</v>
      </c>
      <c r="AG265" s="241">
        <v>32</v>
      </c>
      <c r="AH265" s="241">
        <v>26</v>
      </c>
      <c r="AI265" s="241">
        <v>33</v>
      </c>
      <c r="AJ265" s="241">
        <v>26</v>
      </c>
      <c r="AK265" s="241">
        <v>31</v>
      </c>
      <c r="AL265" s="242">
        <v>0.59699999999999998</v>
      </c>
      <c r="AM265" s="277">
        <v>1830</v>
      </c>
      <c r="AN265" s="242">
        <v>0.44800000000000001</v>
      </c>
      <c r="AO265" s="242">
        <v>0.21199999999999999</v>
      </c>
      <c r="AP265" s="241" t="s">
        <v>491</v>
      </c>
      <c r="AQ265" s="241" t="s">
        <v>460</v>
      </c>
      <c r="AR265" s="241" t="s">
        <v>471</v>
      </c>
      <c r="AS265" s="344"/>
      <c r="AT265" s="344"/>
      <c r="AU265" s="344"/>
      <c r="AV265" s="344"/>
      <c r="AW265" s="241" t="s">
        <v>501</v>
      </c>
      <c r="AX265" s="344"/>
      <c r="AY265" s="241">
        <v>100</v>
      </c>
      <c r="AZ265" s="241" t="s">
        <v>901</v>
      </c>
      <c r="BA265" s="241">
        <v>7</v>
      </c>
      <c r="BB265" s="344"/>
      <c r="BC265" s="344"/>
      <c r="BD265" s="265"/>
      <c r="BE265" s="266" t="s">
        <v>126</v>
      </c>
      <c r="BF265" s="278" t="s">
        <v>166</v>
      </c>
      <c r="BG265" s="278" t="s">
        <v>166</v>
      </c>
      <c r="BH265" s="280" t="s">
        <v>166</v>
      </c>
      <c r="BI265" s="252"/>
      <c r="BJ265" s="344"/>
      <c r="BK265" s="344"/>
      <c r="BL265" s="255">
        <v>0.92</v>
      </c>
      <c r="BM265" s="255">
        <v>0.93</v>
      </c>
      <c r="BN265" s="255">
        <v>0.85</v>
      </c>
      <c r="BO265" s="256">
        <v>0.83</v>
      </c>
    </row>
    <row r="266" spans="1:67" ht="18.75" hidden="1" customHeight="1">
      <c r="A266" s="228" t="s">
        <v>1651</v>
      </c>
      <c r="B266" s="229" t="s">
        <v>1652</v>
      </c>
      <c r="C266" s="229" t="s">
        <v>1049</v>
      </c>
      <c r="D266" s="230" t="s">
        <v>1050</v>
      </c>
      <c r="E266" s="231" t="s">
        <v>448</v>
      </c>
      <c r="F266" s="257" t="s">
        <v>467</v>
      </c>
      <c r="G266" s="233" t="s">
        <v>726</v>
      </c>
      <c r="H266" s="259" t="s">
        <v>451</v>
      </c>
      <c r="I266" s="260" t="s">
        <v>451</v>
      </c>
      <c r="J266" s="260">
        <v>26</v>
      </c>
      <c r="K266" s="261">
        <v>172</v>
      </c>
      <c r="L266" s="262">
        <v>3770</v>
      </c>
      <c r="M266" s="238">
        <v>0.86</v>
      </c>
      <c r="N266" s="229">
        <v>106</v>
      </c>
      <c r="O266" s="272"/>
      <c r="P266" s="239">
        <v>2.8000000000000001E-2</v>
      </c>
      <c r="Q266" s="229">
        <v>83</v>
      </c>
      <c r="R266" s="240">
        <v>66700</v>
      </c>
      <c r="S266" s="241" t="s">
        <v>452</v>
      </c>
      <c r="T266" s="242">
        <v>0.78300000000000003</v>
      </c>
      <c r="U266" s="243">
        <v>30587</v>
      </c>
      <c r="V266" s="244">
        <v>0.46</v>
      </c>
      <c r="W266" s="243">
        <v>36113</v>
      </c>
      <c r="X266" s="241" t="s">
        <v>698</v>
      </c>
      <c r="Y266" s="243">
        <v>9000</v>
      </c>
      <c r="Z266" s="245" t="s">
        <v>1653</v>
      </c>
      <c r="AA266" s="246" t="s">
        <v>456</v>
      </c>
      <c r="AB266" s="241">
        <v>580</v>
      </c>
      <c r="AC266" s="241">
        <v>660</v>
      </c>
      <c r="AD266" s="241">
        <v>560</v>
      </c>
      <c r="AE266" s="241">
        <v>660</v>
      </c>
      <c r="AF266" s="241">
        <v>23</v>
      </c>
      <c r="AG266" s="241">
        <v>29</v>
      </c>
      <c r="AH266" s="241">
        <v>23</v>
      </c>
      <c r="AI266" s="241">
        <v>30</v>
      </c>
      <c r="AJ266" s="241">
        <v>23</v>
      </c>
      <c r="AK266" s="241">
        <v>28</v>
      </c>
      <c r="AL266" s="242">
        <v>0.69499999999999995</v>
      </c>
      <c r="AM266" s="344"/>
      <c r="AN266" s="344"/>
      <c r="AO266" s="344"/>
      <c r="AP266" s="241" t="s">
        <v>491</v>
      </c>
      <c r="AQ266" s="241" t="s">
        <v>460</v>
      </c>
      <c r="AR266" s="241" t="s">
        <v>471</v>
      </c>
      <c r="AS266" s="344"/>
      <c r="AT266" s="344"/>
      <c r="AU266" s="344"/>
      <c r="AV266" s="247">
        <v>44515</v>
      </c>
      <c r="AW266" s="247">
        <v>44211</v>
      </c>
      <c r="AX266" s="344"/>
      <c r="AY266" s="344"/>
      <c r="AZ266" s="344"/>
      <c r="BA266" s="241">
        <v>6.5</v>
      </c>
      <c r="BB266" s="241" t="s">
        <v>166</v>
      </c>
      <c r="BC266" s="241" t="s">
        <v>858</v>
      </c>
      <c r="BD266" s="248" t="s">
        <v>1654</v>
      </c>
      <c r="BE266" s="266" t="s">
        <v>126</v>
      </c>
      <c r="BF266" s="267" t="s">
        <v>126</v>
      </c>
      <c r="BG266" s="267" t="s">
        <v>126</v>
      </c>
      <c r="BH266" s="268" t="s">
        <v>126</v>
      </c>
      <c r="BI266" s="269" t="s">
        <v>166</v>
      </c>
      <c r="BJ266" s="344"/>
      <c r="BK266" s="344"/>
      <c r="BL266" s="255">
        <v>0.93</v>
      </c>
      <c r="BM266" s="255">
        <v>0.92</v>
      </c>
      <c r="BN266" s="255">
        <v>0.69</v>
      </c>
      <c r="BO266" s="256">
        <v>0.78</v>
      </c>
    </row>
    <row r="267" spans="1:67" ht="18.75" hidden="1" customHeight="1">
      <c r="A267" s="228" t="s">
        <v>1655</v>
      </c>
      <c r="B267" s="229" t="s">
        <v>1656</v>
      </c>
      <c r="C267" s="229" t="s">
        <v>1657</v>
      </c>
      <c r="D267" s="230" t="s">
        <v>931</v>
      </c>
      <c r="E267" s="231" t="s">
        <v>448</v>
      </c>
      <c r="F267" s="276" t="s">
        <v>487</v>
      </c>
      <c r="G267" s="258"/>
      <c r="H267" s="259" t="s">
        <v>451</v>
      </c>
      <c r="I267" s="260">
        <v>72</v>
      </c>
      <c r="J267" s="260" t="s">
        <v>451</v>
      </c>
      <c r="K267" s="261" t="s">
        <v>451</v>
      </c>
      <c r="L267" s="262">
        <v>2413</v>
      </c>
      <c r="M267" s="238">
        <v>0.89</v>
      </c>
      <c r="N267" s="229">
        <v>14</v>
      </c>
      <c r="O267" s="229">
        <v>6</v>
      </c>
      <c r="P267" s="239">
        <v>6.0000000000000001E-3</v>
      </c>
      <c r="Q267" s="229">
        <v>14</v>
      </c>
      <c r="R267" s="240">
        <v>70200</v>
      </c>
      <c r="S267" s="241" t="s">
        <v>497</v>
      </c>
      <c r="T267" s="242">
        <v>1</v>
      </c>
      <c r="U267" s="243">
        <v>16871</v>
      </c>
      <c r="V267" s="244">
        <v>0.24</v>
      </c>
      <c r="W267" s="243">
        <v>53329</v>
      </c>
      <c r="X267" s="241" t="s">
        <v>1181</v>
      </c>
      <c r="Y267" s="241" t="s">
        <v>1658</v>
      </c>
      <c r="Z267" s="263"/>
      <c r="AA267" s="246" t="s">
        <v>456</v>
      </c>
      <c r="AB267" s="241">
        <v>580</v>
      </c>
      <c r="AC267" s="241">
        <v>690</v>
      </c>
      <c r="AD267" s="241">
        <v>570</v>
      </c>
      <c r="AE267" s="241">
        <v>680</v>
      </c>
      <c r="AF267" s="241">
        <v>25</v>
      </c>
      <c r="AG267" s="241">
        <v>31</v>
      </c>
      <c r="AH267" s="241">
        <v>25</v>
      </c>
      <c r="AI267" s="241">
        <v>32</v>
      </c>
      <c r="AJ267" s="241">
        <v>24</v>
      </c>
      <c r="AK267" s="241">
        <v>28</v>
      </c>
      <c r="AL267" s="242">
        <v>0.83899999999999997</v>
      </c>
      <c r="AM267" s="241">
        <v>117</v>
      </c>
      <c r="AN267" s="242">
        <v>0.872</v>
      </c>
      <c r="AO267" s="242">
        <v>2.9000000000000001E-2</v>
      </c>
      <c r="AP267" s="241" t="s">
        <v>509</v>
      </c>
      <c r="AQ267" s="241" t="s">
        <v>460</v>
      </c>
      <c r="AR267" s="241" t="s">
        <v>472</v>
      </c>
      <c r="AS267" s="247">
        <v>44515</v>
      </c>
      <c r="AT267" s="344"/>
      <c r="AU267" s="247">
        <v>44515</v>
      </c>
      <c r="AV267" s="247">
        <v>44211</v>
      </c>
      <c r="AW267" s="247">
        <v>44211</v>
      </c>
      <c r="AX267" s="242">
        <v>0.91200000000000003</v>
      </c>
      <c r="AY267" s="241">
        <v>80</v>
      </c>
      <c r="AZ267" s="344"/>
      <c r="BA267" s="241">
        <v>6.5</v>
      </c>
      <c r="BB267" s="344"/>
      <c r="BC267" s="344"/>
      <c r="BD267" s="265"/>
      <c r="BE267" s="279" t="s">
        <v>166</v>
      </c>
      <c r="BF267" s="267" t="s">
        <v>126</v>
      </c>
      <c r="BG267" s="278" t="s">
        <v>166</v>
      </c>
      <c r="BH267" s="280" t="s">
        <v>166</v>
      </c>
      <c r="BI267" s="252"/>
      <c r="BJ267" s="344"/>
      <c r="BK267" s="344"/>
      <c r="BL267" s="270"/>
      <c r="BM267" s="255">
        <v>0.86</v>
      </c>
      <c r="BN267" s="270"/>
      <c r="BO267" s="256">
        <v>0.78</v>
      </c>
    </row>
    <row r="268" spans="1:67" ht="18.75" hidden="1" customHeight="1">
      <c r="A268" s="228" t="s">
        <v>1659</v>
      </c>
      <c r="B268" s="229" t="s">
        <v>1660</v>
      </c>
      <c r="C268" s="229" t="s">
        <v>841</v>
      </c>
      <c r="D268" s="230" t="s">
        <v>739</v>
      </c>
      <c r="E268" s="231" t="s">
        <v>448</v>
      </c>
      <c r="F268" s="276" t="s">
        <v>487</v>
      </c>
      <c r="G268" s="258"/>
      <c r="H268" s="259" t="s">
        <v>451</v>
      </c>
      <c r="I268" s="260">
        <v>25</v>
      </c>
      <c r="J268" s="260" t="s">
        <v>451</v>
      </c>
      <c r="K268" s="261">
        <v>87</v>
      </c>
      <c r="L268" s="262">
        <v>2999</v>
      </c>
      <c r="M268" s="238">
        <v>0.86</v>
      </c>
      <c r="N268" s="229">
        <v>346</v>
      </c>
      <c r="O268" s="229">
        <v>61</v>
      </c>
      <c r="P268" s="239">
        <v>0.115</v>
      </c>
      <c r="Q268" s="229">
        <v>136</v>
      </c>
      <c r="R268" s="240">
        <v>72700</v>
      </c>
      <c r="S268" s="241" t="s">
        <v>452</v>
      </c>
      <c r="T268" s="242">
        <v>0.39300000000000002</v>
      </c>
      <c r="U268" s="243">
        <v>46398</v>
      </c>
      <c r="V268" s="244">
        <v>0.64</v>
      </c>
      <c r="W268" s="243">
        <v>26302</v>
      </c>
      <c r="X268" s="241" t="s">
        <v>1319</v>
      </c>
      <c r="Y268" s="241" t="s">
        <v>1661</v>
      </c>
      <c r="Z268" s="245" t="s">
        <v>1662</v>
      </c>
      <c r="AA268" s="246" t="s">
        <v>456</v>
      </c>
      <c r="AB268" s="241">
        <v>630</v>
      </c>
      <c r="AC268" s="241">
        <v>710</v>
      </c>
      <c r="AD268" s="241">
        <v>640</v>
      </c>
      <c r="AE268" s="241">
        <v>750</v>
      </c>
      <c r="AF268" s="241">
        <v>29</v>
      </c>
      <c r="AG268" s="241">
        <v>32</v>
      </c>
      <c r="AH268" s="241">
        <v>27</v>
      </c>
      <c r="AI268" s="241" t="s">
        <v>539</v>
      </c>
      <c r="AJ268" s="241">
        <v>27</v>
      </c>
      <c r="AK268" s="241" t="s">
        <v>539</v>
      </c>
      <c r="AL268" s="242">
        <v>0.33</v>
      </c>
      <c r="AM268" s="277">
        <v>1553</v>
      </c>
      <c r="AN268" s="242">
        <v>0.159</v>
      </c>
      <c r="AO268" s="242">
        <v>0.32800000000000001</v>
      </c>
      <c r="AP268" s="241" t="s">
        <v>491</v>
      </c>
      <c r="AQ268" s="241" t="s">
        <v>460</v>
      </c>
      <c r="AR268" s="241" t="s">
        <v>472</v>
      </c>
      <c r="AS268" s="247">
        <v>44501</v>
      </c>
      <c r="AT268" s="247">
        <v>44211</v>
      </c>
      <c r="AU268" s="247">
        <v>44501</v>
      </c>
      <c r="AV268" s="344"/>
      <c r="AW268" s="247">
        <v>44211</v>
      </c>
      <c r="AX268" s="242">
        <v>0.49399999999999999</v>
      </c>
      <c r="AY268" s="241">
        <v>80</v>
      </c>
      <c r="AZ268" s="241" t="s">
        <v>1663</v>
      </c>
      <c r="BA268" s="241">
        <v>7.5</v>
      </c>
      <c r="BB268" s="344"/>
      <c r="BC268" s="241" t="s">
        <v>1053</v>
      </c>
      <c r="BD268" s="248" t="s">
        <v>533</v>
      </c>
      <c r="BE268" s="266" t="s">
        <v>126</v>
      </c>
      <c r="BF268" s="267" t="s">
        <v>126</v>
      </c>
      <c r="BG268" s="267" t="s">
        <v>126</v>
      </c>
      <c r="BH268" s="268" t="s">
        <v>126</v>
      </c>
      <c r="BI268" s="269" t="s">
        <v>166</v>
      </c>
      <c r="BJ268" s="253" t="s">
        <v>166</v>
      </c>
      <c r="BK268" s="243">
        <v>1535</v>
      </c>
      <c r="BL268" s="255">
        <v>0.96</v>
      </c>
      <c r="BM268" s="255">
        <v>0.93</v>
      </c>
      <c r="BN268" s="255">
        <v>0.88</v>
      </c>
      <c r="BO268" s="256">
        <v>0.88</v>
      </c>
    </row>
    <row r="269" spans="1:67" ht="18.75" hidden="1" customHeight="1">
      <c r="A269" s="228" t="s">
        <v>1664</v>
      </c>
      <c r="B269" s="229" t="s">
        <v>1665</v>
      </c>
      <c r="C269" s="229" t="s">
        <v>1240</v>
      </c>
      <c r="D269" s="230" t="s">
        <v>537</v>
      </c>
      <c r="E269" s="231" t="s">
        <v>448</v>
      </c>
      <c r="F269" s="271" t="s">
        <v>477</v>
      </c>
      <c r="G269" s="258"/>
      <c r="H269" s="259">
        <v>33</v>
      </c>
      <c r="I269" s="260" t="s">
        <v>451</v>
      </c>
      <c r="J269" s="260" t="s">
        <v>451</v>
      </c>
      <c r="K269" s="261" t="s">
        <v>451</v>
      </c>
      <c r="L269" s="262">
        <v>5796</v>
      </c>
      <c r="M269" s="238">
        <v>0.81</v>
      </c>
      <c r="N269" s="229">
        <v>1435</v>
      </c>
      <c r="O269" s="229">
        <v>121</v>
      </c>
      <c r="P269" s="239">
        <v>0.248</v>
      </c>
      <c r="Q269" s="229">
        <v>934</v>
      </c>
      <c r="R269" s="240">
        <v>77400</v>
      </c>
      <c r="S269" s="241" t="s">
        <v>452</v>
      </c>
      <c r="T269" s="242">
        <v>0.65100000000000002</v>
      </c>
      <c r="U269" s="243">
        <v>32118</v>
      </c>
      <c r="V269" s="244">
        <v>0.41</v>
      </c>
      <c r="W269" s="243">
        <v>45282</v>
      </c>
      <c r="X269" s="241" t="s">
        <v>1666</v>
      </c>
      <c r="Y269" s="241" t="s">
        <v>454</v>
      </c>
      <c r="Z269" s="263"/>
      <c r="AA269" s="246" t="s">
        <v>456</v>
      </c>
      <c r="AB269" s="241">
        <v>640</v>
      </c>
      <c r="AC269" s="241">
        <v>720</v>
      </c>
      <c r="AD269" s="241">
        <v>660</v>
      </c>
      <c r="AE269" s="241">
        <v>770</v>
      </c>
      <c r="AF269" s="241">
        <v>29</v>
      </c>
      <c r="AG269" s="241">
        <v>33</v>
      </c>
      <c r="AH269" s="241">
        <v>28</v>
      </c>
      <c r="AI269" s="241" t="s">
        <v>550</v>
      </c>
      <c r="AJ269" s="241">
        <v>28</v>
      </c>
      <c r="AK269" s="241">
        <v>35</v>
      </c>
      <c r="AL269" s="242">
        <v>0.34200000000000003</v>
      </c>
      <c r="AM269" s="344"/>
      <c r="AN269" s="344"/>
      <c r="AO269" s="344"/>
      <c r="AP269" s="241" t="s">
        <v>459</v>
      </c>
      <c r="AQ269" s="241" t="s">
        <v>460</v>
      </c>
      <c r="AR269" s="241" t="s">
        <v>459</v>
      </c>
      <c r="AS269" s="247">
        <v>44501</v>
      </c>
      <c r="AT269" s="344"/>
      <c r="AU269" s="344"/>
      <c r="AV269" s="247">
        <v>44531</v>
      </c>
      <c r="AW269" s="247">
        <v>44201</v>
      </c>
      <c r="AX269" s="242">
        <v>0.50800000000000001</v>
      </c>
      <c r="AY269" s="241">
        <v>100</v>
      </c>
      <c r="AZ269" s="241" t="s">
        <v>1667</v>
      </c>
      <c r="BA269" s="241">
        <v>7.5</v>
      </c>
      <c r="BB269" s="344"/>
      <c r="BC269" s="344"/>
      <c r="BD269" s="265"/>
      <c r="BE269" s="266" t="s">
        <v>126</v>
      </c>
      <c r="BF269" s="278" t="s">
        <v>166</v>
      </c>
      <c r="BG269" s="267" t="s">
        <v>126</v>
      </c>
      <c r="BH269" s="268" t="s">
        <v>126</v>
      </c>
      <c r="BI269" s="252"/>
      <c r="BJ269" s="253" t="s">
        <v>166</v>
      </c>
      <c r="BK269" s="243">
        <v>1872</v>
      </c>
      <c r="BL269" s="255">
        <v>0.99</v>
      </c>
      <c r="BM269" s="255">
        <v>0.96</v>
      </c>
      <c r="BN269" s="255">
        <v>0.97</v>
      </c>
      <c r="BO269" s="284"/>
    </row>
    <row r="270" spans="1:67" ht="18.75" hidden="1" customHeight="1">
      <c r="A270" s="228" t="s">
        <v>1668</v>
      </c>
      <c r="B270" s="229" t="s">
        <v>1669</v>
      </c>
      <c r="C270" s="229" t="s">
        <v>1276</v>
      </c>
      <c r="D270" s="230" t="s">
        <v>630</v>
      </c>
      <c r="E270" s="231" t="s">
        <v>448</v>
      </c>
      <c r="F270" s="271" t="s">
        <v>477</v>
      </c>
      <c r="G270" s="233" t="s">
        <v>726</v>
      </c>
      <c r="H270" s="259">
        <v>85</v>
      </c>
      <c r="I270" s="260" t="s">
        <v>451</v>
      </c>
      <c r="J270" s="260">
        <v>11</v>
      </c>
      <c r="K270" s="261">
        <v>108</v>
      </c>
      <c r="L270" s="262">
        <v>5774</v>
      </c>
      <c r="M270" s="238">
        <v>0.65</v>
      </c>
      <c r="N270" s="229">
        <v>532</v>
      </c>
      <c r="O270" s="229">
        <v>63</v>
      </c>
      <c r="P270" s="239">
        <v>9.1999999999999998E-2</v>
      </c>
      <c r="Q270" s="229">
        <v>31</v>
      </c>
      <c r="R270" s="240">
        <v>70300</v>
      </c>
      <c r="S270" s="241" t="s">
        <v>497</v>
      </c>
      <c r="T270" s="242">
        <v>5.8000000000000003E-2</v>
      </c>
      <c r="U270" s="243">
        <v>12635</v>
      </c>
      <c r="V270" s="244">
        <v>0.18</v>
      </c>
      <c r="W270" s="243">
        <v>57665</v>
      </c>
      <c r="X270" s="241" t="s">
        <v>498</v>
      </c>
      <c r="Y270" s="241" t="s">
        <v>1670</v>
      </c>
      <c r="Z270" s="263"/>
      <c r="AA270" s="246" t="s">
        <v>456</v>
      </c>
      <c r="AB270" s="241">
        <v>590</v>
      </c>
      <c r="AC270" s="241">
        <v>670</v>
      </c>
      <c r="AD270" s="241">
        <v>590</v>
      </c>
      <c r="AE270" s="241">
        <v>680</v>
      </c>
      <c r="AF270" s="241">
        <v>26</v>
      </c>
      <c r="AG270" s="241">
        <v>30</v>
      </c>
      <c r="AH270" s="241">
        <v>25</v>
      </c>
      <c r="AI270" s="241">
        <v>33</v>
      </c>
      <c r="AJ270" s="241">
        <v>25</v>
      </c>
      <c r="AK270" s="241">
        <v>29</v>
      </c>
      <c r="AL270" s="242">
        <v>0.498</v>
      </c>
      <c r="AM270" s="277">
        <v>1448</v>
      </c>
      <c r="AN270" s="242">
        <v>0.312</v>
      </c>
      <c r="AO270" s="242">
        <v>0.111</v>
      </c>
      <c r="AP270" s="241" t="s">
        <v>491</v>
      </c>
      <c r="AQ270" s="241" t="s">
        <v>460</v>
      </c>
      <c r="AR270" s="241" t="s">
        <v>471</v>
      </c>
      <c r="AS270" s="344"/>
      <c r="AT270" s="344"/>
      <c r="AU270" s="344"/>
      <c r="AV270" s="344"/>
      <c r="AW270" s="247">
        <v>44545</v>
      </c>
      <c r="AX270" s="344"/>
      <c r="AY270" s="241">
        <v>80</v>
      </c>
      <c r="AZ270" s="241" t="s">
        <v>1093</v>
      </c>
      <c r="BA270" s="241">
        <v>6.5</v>
      </c>
      <c r="BB270" s="344"/>
      <c r="BC270" s="241" t="s">
        <v>1671</v>
      </c>
      <c r="BD270" s="265"/>
      <c r="BE270" s="266" t="s">
        <v>126</v>
      </c>
      <c r="BF270" s="267" t="s">
        <v>126</v>
      </c>
      <c r="BG270" s="267" t="s">
        <v>126</v>
      </c>
      <c r="BH270" s="268" t="s">
        <v>126</v>
      </c>
      <c r="BI270" s="269" t="s">
        <v>166</v>
      </c>
      <c r="BJ270" s="344"/>
      <c r="BK270" s="344"/>
      <c r="BL270" s="255">
        <v>0.88</v>
      </c>
      <c r="BM270" s="255">
        <v>0.9</v>
      </c>
      <c r="BN270" s="255">
        <v>0.78</v>
      </c>
      <c r="BO270" s="256">
        <v>0.82</v>
      </c>
    </row>
    <row r="271" spans="1:67" ht="18.75" hidden="1" customHeight="1">
      <c r="A271" s="228" t="s">
        <v>1672</v>
      </c>
      <c r="B271" s="229" t="s">
        <v>1673</v>
      </c>
      <c r="C271" s="229" t="s">
        <v>1280</v>
      </c>
      <c r="D271" s="230" t="s">
        <v>630</v>
      </c>
      <c r="E271" s="231" t="s">
        <v>448</v>
      </c>
      <c r="F271" s="271" t="s">
        <v>477</v>
      </c>
      <c r="G271" s="233" t="s">
        <v>587</v>
      </c>
      <c r="H271" s="259">
        <v>96</v>
      </c>
      <c r="I271" s="260" t="s">
        <v>451</v>
      </c>
      <c r="J271" s="260" t="s">
        <v>451</v>
      </c>
      <c r="K271" s="261">
        <v>108</v>
      </c>
      <c r="L271" s="262">
        <v>6847</v>
      </c>
      <c r="M271" s="238">
        <v>0.62</v>
      </c>
      <c r="N271" s="229">
        <v>1149</v>
      </c>
      <c r="O271" s="229">
        <v>85</v>
      </c>
      <c r="P271" s="239">
        <v>0.16800000000000001</v>
      </c>
      <c r="Q271" s="229">
        <v>162</v>
      </c>
      <c r="R271" s="240">
        <v>70600</v>
      </c>
      <c r="S271" s="241" t="s">
        <v>497</v>
      </c>
      <c r="T271" s="242">
        <v>0.14099999999999999</v>
      </c>
      <c r="U271" s="243">
        <v>25619</v>
      </c>
      <c r="V271" s="244">
        <v>0.36</v>
      </c>
      <c r="W271" s="243">
        <v>44981</v>
      </c>
      <c r="X271" s="241" t="s">
        <v>1046</v>
      </c>
      <c r="Y271" s="243">
        <v>22000</v>
      </c>
      <c r="Z271" s="263"/>
      <c r="AA271" s="246" t="s">
        <v>456</v>
      </c>
      <c r="AB271" s="241">
        <v>560</v>
      </c>
      <c r="AC271" s="241">
        <v>640</v>
      </c>
      <c r="AD271" s="241">
        <v>540</v>
      </c>
      <c r="AE271" s="241">
        <v>650</v>
      </c>
      <c r="AF271" s="241">
        <v>22</v>
      </c>
      <c r="AG271" s="241">
        <v>28</v>
      </c>
      <c r="AH271" s="241">
        <v>22</v>
      </c>
      <c r="AI271" s="241">
        <v>29</v>
      </c>
      <c r="AJ271" s="241">
        <v>22</v>
      </c>
      <c r="AK271" s="241">
        <v>27</v>
      </c>
      <c r="AL271" s="242">
        <v>0.65600000000000003</v>
      </c>
      <c r="AM271" s="277">
        <v>2173</v>
      </c>
      <c r="AN271" s="242">
        <v>0.57199999999999995</v>
      </c>
      <c r="AO271" s="242">
        <v>0.158</v>
      </c>
      <c r="AP271" s="241" t="s">
        <v>491</v>
      </c>
      <c r="AQ271" s="241" t="s">
        <v>460</v>
      </c>
      <c r="AR271" s="241" t="s">
        <v>471</v>
      </c>
      <c r="AS271" s="247">
        <v>44501</v>
      </c>
      <c r="AT271" s="344"/>
      <c r="AU271" s="247">
        <v>44501</v>
      </c>
      <c r="AV271" s="247">
        <v>44211</v>
      </c>
      <c r="AW271" s="247">
        <v>44211</v>
      </c>
      <c r="AX271" s="242">
        <v>0.51500000000000001</v>
      </c>
      <c r="AY271" s="241">
        <v>65</v>
      </c>
      <c r="AZ271" s="241" t="s">
        <v>1372</v>
      </c>
      <c r="BA271" s="241">
        <v>6</v>
      </c>
      <c r="BB271" s="344"/>
      <c r="BC271" s="241" t="s">
        <v>1188</v>
      </c>
      <c r="BD271" s="248" t="s">
        <v>1557</v>
      </c>
      <c r="BE271" s="273" t="s">
        <v>462</v>
      </c>
      <c r="BF271" s="274" t="s">
        <v>462</v>
      </c>
      <c r="BG271" s="274" t="s">
        <v>462</v>
      </c>
      <c r="BH271" s="275" t="s">
        <v>462</v>
      </c>
      <c r="BI271" s="269" t="s">
        <v>166</v>
      </c>
      <c r="BJ271" s="344"/>
      <c r="BK271" s="344"/>
      <c r="BL271" s="255">
        <v>0.84</v>
      </c>
      <c r="BM271" s="255">
        <v>0.85</v>
      </c>
      <c r="BN271" s="255">
        <v>0.68</v>
      </c>
      <c r="BO271" s="256">
        <v>0.77</v>
      </c>
    </row>
    <row r="272" spans="1:67" ht="18.75" hidden="1" customHeight="1">
      <c r="A272" s="228" t="s">
        <v>1674</v>
      </c>
      <c r="B272" s="229" t="s">
        <v>1675</v>
      </c>
      <c r="C272" s="229" t="s">
        <v>1676</v>
      </c>
      <c r="D272" s="230" t="s">
        <v>715</v>
      </c>
      <c r="E272" s="281" t="s">
        <v>507</v>
      </c>
      <c r="F272" s="271" t="s">
        <v>477</v>
      </c>
      <c r="G272" s="258"/>
      <c r="H272" s="259">
        <v>106</v>
      </c>
      <c r="I272" s="260" t="s">
        <v>451</v>
      </c>
      <c r="J272" s="260">
        <v>104</v>
      </c>
      <c r="K272" s="261">
        <v>44</v>
      </c>
      <c r="L272" s="262">
        <v>26362</v>
      </c>
      <c r="M272" s="238">
        <v>0.76</v>
      </c>
      <c r="N272" s="229">
        <v>541</v>
      </c>
      <c r="O272" s="272"/>
      <c r="P272" s="239">
        <v>2.1000000000000001E-2</v>
      </c>
      <c r="Q272" s="229">
        <v>158</v>
      </c>
      <c r="R272" s="240">
        <v>52000</v>
      </c>
      <c r="S272" s="241" t="s">
        <v>497</v>
      </c>
      <c r="T272" s="242">
        <v>0.29199999999999998</v>
      </c>
      <c r="U272" s="243">
        <v>9802</v>
      </c>
      <c r="V272" s="244">
        <v>0.19</v>
      </c>
      <c r="W272" s="243">
        <v>42198</v>
      </c>
      <c r="X272" s="241" t="s">
        <v>776</v>
      </c>
      <c r="Y272" s="241" t="s">
        <v>490</v>
      </c>
      <c r="Z272" s="263"/>
      <c r="AA272" s="246" t="s">
        <v>456</v>
      </c>
      <c r="AB272" s="241">
        <v>590</v>
      </c>
      <c r="AC272" s="241">
        <v>660</v>
      </c>
      <c r="AD272" s="241">
        <v>580</v>
      </c>
      <c r="AE272" s="241">
        <v>670</v>
      </c>
      <c r="AF272" s="241">
        <v>25</v>
      </c>
      <c r="AG272" s="241">
        <v>30</v>
      </c>
      <c r="AH272" s="241">
        <v>24</v>
      </c>
      <c r="AI272" s="241">
        <v>31</v>
      </c>
      <c r="AJ272" s="241">
        <v>24</v>
      </c>
      <c r="AK272" s="241">
        <v>28</v>
      </c>
      <c r="AL272" s="242">
        <v>0.72299999999999998</v>
      </c>
      <c r="AM272" s="241">
        <v>230</v>
      </c>
      <c r="AN272" s="242">
        <v>0.55200000000000005</v>
      </c>
      <c r="AO272" s="242">
        <v>0.39400000000000002</v>
      </c>
      <c r="AP272" s="241" t="s">
        <v>491</v>
      </c>
      <c r="AQ272" s="241" t="s">
        <v>460</v>
      </c>
      <c r="AR272" s="241" t="s">
        <v>471</v>
      </c>
      <c r="AS272" s="344"/>
      <c r="AT272" s="344"/>
      <c r="AU272" s="247">
        <v>44484</v>
      </c>
      <c r="AV272" s="247">
        <v>44531</v>
      </c>
      <c r="AW272" s="247">
        <v>44531</v>
      </c>
      <c r="AX272" s="344"/>
      <c r="AY272" s="241">
        <v>77</v>
      </c>
      <c r="AZ272" s="344"/>
      <c r="BA272" s="241">
        <v>6.5</v>
      </c>
      <c r="BB272" s="344"/>
      <c r="BC272" s="344"/>
      <c r="BD272" s="265"/>
      <c r="BE272" s="279" t="s">
        <v>166</v>
      </c>
      <c r="BF272" s="278" t="s">
        <v>166</v>
      </c>
      <c r="BG272" s="278" t="s">
        <v>166</v>
      </c>
      <c r="BH272" s="280" t="s">
        <v>166</v>
      </c>
      <c r="BI272" s="252"/>
      <c r="BJ272" s="344"/>
      <c r="BK272" s="344"/>
      <c r="BL272" s="255">
        <v>0.87</v>
      </c>
      <c r="BM272" s="255">
        <v>0.88</v>
      </c>
      <c r="BN272" s="255">
        <v>0.59</v>
      </c>
      <c r="BO272" s="256">
        <v>0.75</v>
      </c>
    </row>
    <row r="273" spans="1:67" ht="18.75" hidden="1" customHeight="1">
      <c r="A273" s="228" t="s">
        <v>1677</v>
      </c>
      <c r="B273" s="229" t="s">
        <v>1673</v>
      </c>
      <c r="C273" s="229" t="s">
        <v>1678</v>
      </c>
      <c r="D273" s="230" t="s">
        <v>856</v>
      </c>
      <c r="E273" s="281" t="s">
        <v>507</v>
      </c>
      <c r="F273" s="271" t="s">
        <v>477</v>
      </c>
      <c r="G273" s="258"/>
      <c r="H273" s="259">
        <v>124</v>
      </c>
      <c r="I273" s="260" t="s">
        <v>451</v>
      </c>
      <c r="J273" s="260">
        <v>104</v>
      </c>
      <c r="K273" s="261">
        <v>147</v>
      </c>
      <c r="L273" s="262">
        <v>31772</v>
      </c>
      <c r="M273" s="238">
        <v>0.73</v>
      </c>
      <c r="N273" s="229">
        <v>2230</v>
      </c>
      <c r="O273" s="272"/>
      <c r="P273" s="239">
        <v>7.0000000000000007E-2</v>
      </c>
      <c r="Q273" s="229">
        <v>390</v>
      </c>
      <c r="R273" s="240">
        <v>37000</v>
      </c>
      <c r="S273" s="241" t="s">
        <v>497</v>
      </c>
      <c r="T273" s="242">
        <v>0.17499999999999999</v>
      </c>
      <c r="U273" s="243">
        <v>9069</v>
      </c>
      <c r="V273" s="244">
        <v>0.25</v>
      </c>
      <c r="W273" s="243">
        <v>27931</v>
      </c>
      <c r="X273" s="241" t="s">
        <v>1679</v>
      </c>
      <c r="Y273" s="241" t="s">
        <v>1680</v>
      </c>
      <c r="Z273" s="245" t="s">
        <v>1681</v>
      </c>
      <c r="AA273" s="246" t="s">
        <v>456</v>
      </c>
      <c r="AB273" s="241">
        <v>580</v>
      </c>
      <c r="AC273" s="241">
        <v>650</v>
      </c>
      <c r="AD273" s="241">
        <v>570</v>
      </c>
      <c r="AE273" s="241">
        <v>660</v>
      </c>
      <c r="AF273" s="241">
        <v>24</v>
      </c>
      <c r="AG273" s="241">
        <v>29</v>
      </c>
      <c r="AH273" s="241">
        <v>23</v>
      </c>
      <c r="AI273" s="241">
        <v>30</v>
      </c>
      <c r="AJ273" s="241">
        <v>23</v>
      </c>
      <c r="AK273" s="241">
        <v>27</v>
      </c>
      <c r="AL273" s="242">
        <v>0.436</v>
      </c>
      <c r="AM273" s="344"/>
      <c r="AN273" s="344"/>
      <c r="AO273" s="344"/>
      <c r="AP273" s="241" t="s">
        <v>491</v>
      </c>
      <c r="AQ273" s="241" t="s">
        <v>460</v>
      </c>
      <c r="AR273" s="241" t="s">
        <v>472</v>
      </c>
      <c r="AS273" s="344"/>
      <c r="AT273" s="344"/>
      <c r="AU273" s="344"/>
      <c r="AV273" s="247">
        <v>44501</v>
      </c>
      <c r="AW273" s="247">
        <v>44270</v>
      </c>
      <c r="AX273" s="344"/>
      <c r="AY273" s="344"/>
      <c r="AZ273" s="344"/>
      <c r="BA273" s="344"/>
      <c r="BB273" s="344"/>
      <c r="BC273" s="344"/>
      <c r="BD273" s="265"/>
      <c r="BE273" s="279" t="s">
        <v>166</v>
      </c>
      <c r="BF273" s="267" t="s">
        <v>126</v>
      </c>
      <c r="BG273" s="278" t="s">
        <v>166</v>
      </c>
      <c r="BH273" s="280" t="s">
        <v>166</v>
      </c>
      <c r="BI273" s="269" t="s">
        <v>166</v>
      </c>
      <c r="BJ273" s="253" t="s">
        <v>166</v>
      </c>
      <c r="BK273" s="254" t="s">
        <v>462</v>
      </c>
      <c r="BL273" s="255">
        <v>0.91</v>
      </c>
      <c r="BM273" s="270"/>
      <c r="BN273" s="255">
        <v>0.81</v>
      </c>
      <c r="BO273" s="284"/>
    </row>
    <row r="274" spans="1:67" ht="18.75" hidden="1" customHeight="1">
      <c r="A274" s="228" t="s">
        <v>1682</v>
      </c>
      <c r="B274" s="229" t="s">
        <v>1675</v>
      </c>
      <c r="C274" s="229" t="s">
        <v>653</v>
      </c>
      <c r="D274" s="230" t="s">
        <v>630</v>
      </c>
      <c r="E274" s="231" t="s">
        <v>448</v>
      </c>
      <c r="F274" s="271" t="s">
        <v>477</v>
      </c>
      <c r="G274" s="258"/>
      <c r="H274" s="259">
        <v>22</v>
      </c>
      <c r="I274" s="260" t="s">
        <v>451</v>
      </c>
      <c r="J274" s="260">
        <v>24</v>
      </c>
      <c r="K274" s="261">
        <v>10</v>
      </c>
      <c r="L274" s="262">
        <v>19170</v>
      </c>
      <c r="M274" s="238">
        <v>0.42</v>
      </c>
      <c r="N274" s="229">
        <v>2674</v>
      </c>
      <c r="O274" s="272"/>
      <c r="P274" s="239">
        <v>0.13900000000000001</v>
      </c>
      <c r="Q274" s="229">
        <v>476</v>
      </c>
      <c r="R274" s="240">
        <v>79100</v>
      </c>
      <c r="S274" s="241" t="s">
        <v>497</v>
      </c>
      <c r="T274" s="242">
        <v>0.17799999999999999</v>
      </c>
      <c r="U274" s="243">
        <v>19182</v>
      </c>
      <c r="V274" s="244">
        <v>0.24</v>
      </c>
      <c r="W274" s="243">
        <v>59918</v>
      </c>
      <c r="X274" s="241" t="s">
        <v>489</v>
      </c>
      <c r="Y274" s="241" t="s">
        <v>490</v>
      </c>
      <c r="Z274" s="263"/>
      <c r="AA274" s="246" t="s">
        <v>456</v>
      </c>
      <c r="AB274" s="241">
        <v>650</v>
      </c>
      <c r="AC274" s="241">
        <v>730</v>
      </c>
      <c r="AD274" s="241">
        <v>650</v>
      </c>
      <c r="AE274" s="241">
        <v>770</v>
      </c>
      <c r="AF274" s="241">
        <v>30</v>
      </c>
      <c r="AG274" s="241">
        <v>34</v>
      </c>
      <c r="AH274" s="241">
        <v>30</v>
      </c>
      <c r="AI274" s="241">
        <v>35</v>
      </c>
      <c r="AJ274" s="241">
        <v>28</v>
      </c>
      <c r="AK274" s="241">
        <v>34</v>
      </c>
      <c r="AL274" s="242">
        <v>0.129</v>
      </c>
      <c r="AM274" s="344"/>
      <c r="AN274" s="344"/>
      <c r="AO274" s="344"/>
      <c r="AP274" s="241" t="s">
        <v>491</v>
      </c>
      <c r="AQ274" s="241" t="s">
        <v>460</v>
      </c>
      <c r="AR274" s="241" t="s">
        <v>948</v>
      </c>
      <c r="AS274" s="344"/>
      <c r="AT274" s="344"/>
      <c r="AU274" s="344"/>
      <c r="AV274" s="247">
        <v>44531</v>
      </c>
      <c r="AW274" s="247">
        <v>44211</v>
      </c>
      <c r="AX274" s="344"/>
      <c r="AY274" s="241">
        <v>100</v>
      </c>
      <c r="AZ274" s="344"/>
      <c r="BA274" s="241">
        <v>7</v>
      </c>
      <c r="BB274" s="344"/>
      <c r="BC274" s="241" t="s">
        <v>532</v>
      </c>
      <c r="BD274" s="265"/>
      <c r="BE274" s="266" t="s">
        <v>126</v>
      </c>
      <c r="BF274" s="278" t="s">
        <v>166</v>
      </c>
      <c r="BG274" s="267" t="s">
        <v>126</v>
      </c>
      <c r="BH274" s="268" t="s">
        <v>126</v>
      </c>
      <c r="BI274" s="269" t="s">
        <v>166</v>
      </c>
      <c r="BJ274" s="344"/>
      <c r="BK274" s="344"/>
      <c r="BL274" s="255">
        <v>0.87</v>
      </c>
      <c r="BM274" s="270"/>
      <c r="BN274" s="255">
        <v>0.89</v>
      </c>
      <c r="BO274" s="256">
        <v>0.92</v>
      </c>
    </row>
    <row r="275" spans="1:67" ht="18.75" hidden="1" customHeight="1">
      <c r="A275" s="228" t="s">
        <v>1683</v>
      </c>
      <c r="B275" s="229" t="s">
        <v>1684</v>
      </c>
      <c r="C275" s="229" t="s">
        <v>1088</v>
      </c>
      <c r="D275" s="230" t="s">
        <v>673</v>
      </c>
      <c r="E275" s="231" t="s">
        <v>448</v>
      </c>
      <c r="F275" s="271" t="s">
        <v>477</v>
      </c>
      <c r="G275" s="233" t="s">
        <v>726</v>
      </c>
      <c r="H275" s="259">
        <v>124</v>
      </c>
      <c r="I275" s="260" t="s">
        <v>451</v>
      </c>
      <c r="J275" s="260">
        <v>45</v>
      </c>
      <c r="K275" s="261">
        <v>147</v>
      </c>
      <c r="L275" s="262">
        <v>6199</v>
      </c>
      <c r="M275" s="238">
        <v>0.63</v>
      </c>
      <c r="N275" s="229">
        <v>162</v>
      </c>
      <c r="O275" s="229">
        <v>24</v>
      </c>
      <c r="P275" s="239">
        <v>2.5999999999999999E-2</v>
      </c>
      <c r="Q275" s="229">
        <v>30</v>
      </c>
      <c r="R275" s="240">
        <v>61200</v>
      </c>
      <c r="S275" s="241" t="s">
        <v>488</v>
      </c>
      <c r="T275" s="242">
        <v>0.185</v>
      </c>
      <c r="U275" s="243">
        <v>22486</v>
      </c>
      <c r="V275" s="244">
        <v>0.37</v>
      </c>
      <c r="W275" s="243">
        <v>38714</v>
      </c>
      <c r="X275" s="241" t="s">
        <v>520</v>
      </c>
      <c r="Y275" s="241" t="s">
        <v>490</v>
      </c>
      <c r="Z275" s="263"/>
      <c r="AA275" s="264"/>
      <c r="AB275" s="241">
        <v>560</v>
      </c>
      <c r="AC275" s="241">
        <v>660</v>
      </c>
      <c r="AD275" s="241">
        <v>550</v>
      </c>
      <c r="AE275" s="241">
        <v>670</v>
      </c>
      <c r="AF275" s="241">
        <v>24</v>
      </c>
      <c r="AG275" s="241">
        <v>29</v>
      </c>
      <c r="AH275" s="241">
        <v>23</v>
      </c>
      <c r="AI275" s="241">
        <v>29</v>
      </c>
      <c r="AJ275" s="241">
        <v>24</v>
      </c>
      <c r="AK275" s="241">
        <v>28</v>
      </c>
      <c r="AL275" s="242">
        <v>0.84199999999999997</v>
      </c>
      <c r="AM275" s="344"/>
      <c r="AN275" s="344"/>
      <c r="AO275" s="344"/>
      <c r="AP275" s="241" t="s">
        <v>491</v>
      </c>
      <c r="AQ275" s="241" t="s">
        <v>460</v>
      </c>
      <c r="AR275" s="241" t="s">
        <v>472</v>
      </c>
      <c r="AS275" s="344"/>
      <c r="AT275" s="344"/>
      <c r="AU275" s="247">
        <v>44501</v>
      </c>
      <c r="AV275" s="344"/>
      <c r="AW275" s="241" t="s">
        <v>501</v>
      </c>
      <c r="AX275" s="344"/>
      <c r="AY275" s="241">
        <v>80</v>
      </c>
      <c r="AZ275" s="344"/>
      <c r="BA275" s="241">
        <v>6.5</v>
      </c>
      <c r="BB275" s="241" t="s">
        <v>166</v>
      </c>
      <c r="BC275" s="241" t="s">
        <v>907</v>
      </c>
      <c r="BD275" s="248" t="s">
        <v>1685</v>
      </c>
      <c r="BE275" s="273" t="s">
        <v>462</v>
      </c>
      <c r="BF275" s="274" t="s">
        <v>462</v>
      </c>
      <c r="BG275" s="274" t="s">
        <v>462</v>
      </c>
      <c r="BH275" s="275" t="s">
        <v>462</v>
      </c>
      <c r="BI275" s="252"/>
      <c r="BJ275" s="253" t="s">
        <v>166</v>
      </c>
      <c r="BK275" s="243">
        <v>2537</v>
      </c>
      <c r="BL275" s="255">
        <v>0.88</v>
      </c>
      <c r="BM275" s="255">
        <v>0.88</v>
      </c>
      <c r="BN275" s="255">
        <v>0.57999999999999996</v>
      </c>
      <c r="BO275" s="256">
        <v>0.77</v>
      </c>
    </row>
    <row r="276" spans="1:67" ht="18.75" hidden="1" customHeight="1">
      <c r="A276" s="228" t="s">
        <v>1686</v>
      </c>
      <c r="B276" s="229" t="s">
        <v>1687</v>
      </c>
      <c r="C276" s="229" t="s">
        <v>1688</v>
      </c>
      <c r="D276" s="230" t="s">
        <v>1233</v>
      </c>
      <c r="E276" s="281" t="s">
        <v>507</v>
      </c>
      <c r="F276" s="271" t="s">
        <v>477</v>
      </c>
      <c r="G276" s="258"/>
      <c r="H276" s="259">
        <v>115</v>
      </c>
      <c r="I276" s="260" t="s">
        <v>451</v>
      </c>
      <c r="J276" s="260">
        <v>59</v>
      </c>
      <c r="K276" s="261">
        <v>62</v>
      </c>
      <c r="L276" s="262">
        <v>22317</v>
      </c>
      <c r="M276" s="238">
        <v>0.79</v>
      </c>
      <c r="N276" s="229">
        <v>371</v>
      </c>
      <c r="O276" s="229">
        <v>24</v>
      </c>
      <c r="P276" s="239">
        <v>1.7000000000000001E-2</v>
      </c>
      <c r="Q276" s="229">
        <v>66</v>
      </c>
      <c r="R276" s="240">
        <v>52100</v>
      </c>
      <c r="S276" s="241" t="s">
        <v>488</v>
      </c>
      <c r="T276" s="242">
        <v>0.17799999999999999</v>
      </c>
      <c r="U276" s="243">
        <v>7356</v>
      </c>
      <c r="V276" s="244">
        <v>0.14000000000000001</v>
      </c>
      <c r="W276" s="243">
        <v>44744</v>
      </c>
      <c r="X276" s="241" t="s">
        <v>654</v>
      </c>
      <c r="Y276" s="241" t="s">
        <v>490</v>
      </c>
      <c r="Z276" s="263"/>
      <c r="AA276" s="264"/>
      <c r="AB276" s="241">
        <v>580</v>
      </c>
      <c r="AC276" s="241">
        <v>660</v>
      </c>
      <c r="AD276" s="241">
        <v>560</v>
      </c>
      <c r="AE276" s="241">
        <v>650</v>
      </c>
      <c r="AF276" s="241">
        <v>24</v>
      </c>
      <c r="AG276" s="241">
        <v>30</v>
      </c>
      <c r="AH276" s="241">
        <v>24</v>
      </c>
      <c r="AI276" s="241">
        <v>32</v>
      </c>
      <c r="AJ276" s="241">
        <v>24</v>
      </c>
      <c r="AK276" s="241">
        <v>28</v>
      </c>
      <c r="AL276" s="242">
        <v>0.77</v>
      </c>
      <c r="AM276" s="241">
        <v>481</v>
      </c>
      <c r="AN276" s="242">
        <v>0.51400000000000001</v>
      </c>
      <c r="AO276" s="242">
        <v>0.17799999999999999</v>
      </c>
      <c r="AP276" s="241" t="s">
        <v>491</v>
      </c>
      <c r="AQ276" s="241" t="s">
        <v>460</v>
      </c>
      <c r="AR276" s="241" t="s">
        <v>472</v>
      </c>
      <c r="AS276" s="344"/>
      <c r="AT276" s="344"/>
      <c r="AU276" s="344"/>
      <c r="AV276" s="247">
        <v>44511</v>
      </c>
      <c r="AW276" s="241" t="s">
        <v>501</v>
      </c>
      <c r="AX276" s="344"/>
      <c r="AY276" s="241">
        <v>70</v>
      </c>
      <c r="AZ276" s="344"/>
      <c r="BA276" s="241">
        <v>6.5</v>
      </c>
      <c r="BB276" s="344"/>
      <c r="BC276" s="241" t="s">
        <v>1645</v>
      </c>
      <c r="BD276" s="248" t="s">
        <v>1110</v>
      </c>
      <c r="BE276" s="279" t="s">
        <v>166</v>
      </c>
      <c r="BF276" s="278" t="s">
        <v>166</v>
      </c>
      <c r="BG276" s="267" t="s">
        <v>126</v>
      </c>
      <c r="BH276" s="268" t="s">
        <v>126</v>
      </c>
      <c r="BI276" s="252"/>
      <c r="BJ276" s="344"/>
      <c r="BK276" s="344"/>
      <c r="BL276" s="255">
        <v>0.91</v>
      </c>
      <c r="BM276" s="255">
        <v>0.86</v>
      </c>
      <c r="BN276" s="255">
        <v>0.75</v>
      </c>
      <c r="BO276" s="256">
        <v>0.7</v>
      </c>
    </row>
    <row r="277" spans="1:67" ht="18.75" hidden="1" customHeight="1">
      <c r="A277" s="228" t="s">
        <v>1689</v>
      </c>
      <c r="B277" s="229" t="s">
        <v>1690</v>
      </c>
      <c r="C277" s="229" t="s">
        <v>1691</v>
      </c>
      <c r="D277" s="230" t="s">
        <v>519</v>
      </c>
      <c r="E277" s="281" t="s">
        <v>507</v>
      </c>
      <c r="F277" s="271" t="s">
        <v>477</v>
      </c>
      <c r="G277" s="258"/>
      <c r="H277" s="259">
        <v>221</v>
      </c>
      <c r="I277" s="260" t="s">
        <v>451</v>
      </c>
      <c r="J277" s="260">
        <v>110</v>
      </c>
      <c r="K277" s="261">
        <v>128</v>
      </c>
      <c r="L277" s="262">
        <v>33307</v>
      </c>
      <c r="M277" s="238">
        <v>0.72</v>
      </c>
      <c r="N277" s="229">
        <v>1266</v>
      </c>
      <c r="O277" s="272"/>
      <c r="P277" s="239">
        <v>3.7999999999999999E-2</v>
      </c>
      <c r="Q277" s="229">
        <v>701</v>
      </c>
      <c r="R277" s="240">
        <v>44100</v>
      </c>
      <c r="S277" s="241" t="s">
        <v>452</v>
      </c>
      <c r="T277" s="242">
        <v>0.55400000000000005</v>
      </c>
      <c r="U277" s="243">
        <v>4871</v>
      </c>
      <c r="V277" s="244">
        <v>0.11</v>
      </c>
      <c r="W277" s="243">
        <v>39229</v>
      </c>
      <c r="X277" s="241" t="s">
        <v>603</v>
      </c>
      <c r="Y277" s="243">
        <v>25000</v>
      </c>
      <c r="Z277" s="245" t="s">
        <v>1692</v>
      </c>
      <c r="AA277" s="246" t="s">
        <v>456</v>
      </c>
      <c r="AB277" s="241">
        <v>530</v>
      </c>
      <c r="AC277" s="241">
        <v>630</v>
      </c>
      <c r="AD277" s="241">
        <v>530</v>
      </c>
      <c r="AE277" s="241">
        <v>640</v>
      </c>
      <c r="AF277" s="241">
        <v>20</v>
      </c>
      <c r="AG277" s="241">
        <v>27</v>
      </c>
      <c r="AH277" s="241">
        <v>19</v>
      </c>
      <c r="AI277" s="241">
        <v>26</v>
      </c>
      <c r="AJ277" s="241">
        <v>19</v>
      </c>
      <c r="AK277" s="241">
        <v>26</v>
      </c>
      <c r="AL277" s="242">
        <v>0.71199999999999997</v>
      </c>
      <c r="AM277" s="344"/>
      <c r="AN277" s="344"/>
      <c r="AO277" s="344"/>
      <c r="AP277" s="241" t="s">
        <v>491</v>
      </c>
      <c r="AQ277" s="241" t="s">
        <v>460</v>
      </c>
      <c r="AR277" s="241" t="s">
        <v>472</v>
      </c>
      <c r="AS277" s="344"/>
      <c r="AT277" s="344"/>
      <c r="AU277" s="344"/>
      <c r="AV277" s="247">
        <v>44348</v>
      </c>
      <c r="AW277" s="247">
        <v>44409</v>
      </c>
      <c r="AX277" s="344"/>
      <c r="AY277" s="241">
        <v>79</v>
      </c>
      <c r="AZ277" s="344"/>
      <c r="BA277" s="241">
        <v>6.5</v>
      </c>
      <c r="BB277" s="344"/>
      <c r="BC277" s="241" t="s">
        <v>780</v>
      </c>
      <c r="BD277" s="248" t="s">
        <v>852</v>
      </c>
      <c r="BE277" s="279" t="s">
        <v>166</v>
      </c>
      <c r="BF277" s="278" t="s">
        <v>166</v>
      </c>
      <c r="BG277" s="267" t="s">
        <v>126</v>
      </c>
      <c r="BH277" s="280" t="s">
        <v>166</v>
      </c>
      <c r="BI277" s="269" t="s">
        <v>166</v>
      </c>
      <c r="BJ277" s="253" t="s">
        <v>166</v>
      </c>
      <c r="BK277" s="254" t="s">
        <v>462</v>
      </c>
      <c r="BL277" s="255">
        <v>0.8</v>
      </c>
      <c r="BM277" s="255">
        <v>0.69</v>
      </c>
      <c r="BN277" s="255">
        <v>0.69</v>
      </c>
      <c r="BO277" s="256">
        <v>0.42</v>
      </c>
    </row>
    <row r="278" spans="1:67" ht="18.75" hidden="1" customHeight="1">
      <c r="A278" s="228" t="s">
        <v>1693</v>
      </c>
      <c r="B278" s="229" t="s">
        <v>1694</v>
      </c>
      <c r="C278" s="229" t="s">
        <v>517</v>
      </c>
      <c r="D278" s="230" t="s">
        <v>519</v>
      </c>
      <c r="E278" s="281" t="s">
        <v>507</v>
      </c>
      <c r="F278" s="271" t="s">
        <v>477</v>
      </c>
      <c r="G278" s="258"/>
      <c r="H278" s="259">
        <v>49</v>
      </c>
      <c r="I278" s="260" t="s">
        <v>451</v>
      </c>
      <c r="J278" s="260">
        <v>9</v>
      </c>
      <c r="K278" s="261">
        <v>6</v>
      </c>
      <c r="L278" s="262">
        <v>40492</v>
      </c>
      <c r="M278" s="238">
        <v>0.79</v>
      </c>
      <c r="N278" s="229">
        <v>2183</v>
      </c>
      <c r="O278" s="229">
        <v>96</v>
      </c>
      <c r="P278" s="239">
        <v>5.3999999999999999E-2</v>
      </c>
      <c r="Q278" s="229">
        <v>548</v>
      </c>
      <c r="R278" s="240">
        <v>56800</v>
      </c>
      <c r="S278" s="241" t="s">
        <v>452</v>
      </c>
      <c r="T278" s="242">
        <v>0.251</v>
      </c>
      <c r="U278" s="243">
        <v>8066</v>
      </c>
      <c r="V278" s="244">
        <v>0.14000000000000001</v>
      </c>
      <c r="W278" s="243">
        <v>48734</v>
      </c>
      <c r="X278" s="241" t="s">
        <v>1695</v>
      </c>
      <c r="Y278" s="241" t="s">
        <v>1696</v>
      </c>
      <c r="Z278" s="245" t="s">
        <v>1697</v>
      </c>
      <c r="AA278" s="246" t="s">
        <v>456</v>
      </c>
      <c r="AB278" s="241">
        <v>620</v>
      </c>
      <c r="AC278" s="241">
        <v>720</v>
      </c>
      <c r="AD278" s="241">
        <v>610</v>
      </c>
      <c r="AE278" s="241">
        <v>740</v>
      </c>
      <c r="AF278" s="241">
        <v>26</v>
      </c>
      <c r="AG278" s="241">
        <v>33</v>
      </c>
      <c r="AH278" s="241">
        <v>26</v>
      </c>
      <c r="AI278" s="241">
        <v>34</v>
      </c>
      <c r="AJ278" s="241">
        <v>26</v>
      </c>
      <c r="AK278" s="241">
        <v>33</v>
      </c>
      <c r="AL278" s="242">
        <v>0.36499999999999999</v>
      </c>
      <c r="AM278" s="277">
        <v>4968</v>
      </c>
      <c r="AN278" s="242">
        <v>0.17699999999999999</v>
      </c>
      <c r="AO278" s="242">
        <v>0.38200000000000001</v>
      </c>
      <c r="AP278" s="241" t="s">
        <v>491</v>
      </c>
      <c r="AQ278" s="241" t="s">
        <v>460</v>
      </c>
      <c r="AR278" s="241" t="s">
        <v>472</v>
      </c>
      <c r="AS278" s="344"/>
      <c r="AT278" s="344"/>
      <c r="AU278" s="344"/>
      <c r="AV278" s="344"/>
      <c r="AW278" s="247">
        <v>44531</v>
      </c>
      <c r="AX278" s="344"/>
      <c r="AY278" s="241">
        <v>79</v>
      </c>
      <c r="AZ278" s="344"/>
      <c r="BA278" s="241">
        <v>6.5</v>
      </c>
      <c r="BB278" s="344"/>
      <c r="BC278" s="344"/>
      <c r="BD278" s="265"/>
      <c r="BE278" s="266" t="s">
        <v>126</v>
      </c>
      <c r="BF278" s="278" t="s">
        <v>166</v>
      </c>
      <c r="BG278" s="267" t="s">
        <v>126</v>
      </c>
      <c r="BH278" s="268" t="s">
        <v>126</v>
      </c>
      <c r="BI278" s="252"/>
      <c r="BJ278" s="344"/>
      <c r="BK278" s="344"/>
      <c r="BL278" s="255">
        <v>0.94</v>
      </c>
      <c r="BM278" s="255">
        <v>0.95</v>
      </c>
      <c r="BN278" s="255">
        <v>0.8</v>
      </c>
      <c r="BO278" s="256">
        <v>0.83</v>
      </c>
    </row>
    <row r="279" spans="1:67" ht="18.75" hidden="1" customHeight="1">
      <c r="A279" s="228" t="s">
        <v>1698</v>
      </c>
      <c r="B279" s="229" t="s">
        <v>1699</v>
      </c>
      <c r="C279" s="229" t="s">
        <v>1700</v>
      </c>
      <c r="D279" s="230" t="s">
        <v>519</v>
      </c>
      <c r="E279" s="281" t="s">
        <v>507</v>
      </c>
      <c r="F279" s="271" t="s">
        <v>477</v>
      </c>
      <c r="G279" s="258"/>
      <c r="H279" s="259">
        <v>129</v>
      </c>
      <c r="I279" s="260" t="s">
        <v>451</v>
      </c>
      <c r="J279" s="260">
        <v>80</v>
      </c>
      <c r="K279" s="261">
        <v>62</v>
      </c>
      <c r="L279" s="262">
        <v>18388</v>
      </c>
      <c r="M279" s="238">
        <v>0.67</v>
      </c>
      <c r="N279" s="229">
        <v>742</v>
      </c>
      <c r="O279" s="229">
        <v>64</v>
      </c>
      <c r="P279" s="239">
        <v>0.04</v>
      </c>
      <c r="Q279" s="229">
        <v>249</v>
      </c>
      <c r="R279" s="240">
        <v>50800</v>
      </c>
      <c r="S279" s="241" t="s">
        <v>497</v>
      </c>
      <c r="T279" s="242">
        <v>0.33600000000000002</v>
      </c>
      <c r="U279" s="243">
        <v>9780</v>
      </c>
      <c r="V279" s="244">
        <v>0.19</v>
      </c>
      <c r="W279" s="243">
        <v>41020</v>
      </c>
      <c r="X279" s="241" t="s">
        <v>823</v>
      </c>
      <c r="Y279" s="241" t="s">
        <v>592</v>
      </c>
      <c r="Z279" s="245" t="s">
        <v>1701</v>
      </c>
      <c r="AA279" s="264"/>
      <c r="AB279" s="241">
        <v>600</v>
      </c>
      <c r="AC279" s="241">
        <v>700</v>
      </c>
      <c r="AD279" s="241">
        <v>620</v>
      </c>
      <c r="AE279" s="241">
        <v>730</v>
      </c>
      <c r="AF279" s="241">
        <v>26</v>
      </c>
      <c r="AG279" s="241">
        <v>32</v>
      </c>
      <c r="AH279" s="241">
        <v>25</v>
      </c>
      <c r="AI279" s="241">
        <v>34</v>
      </c>
      <c r="AJ279" s="241">
        <v>26</v>
      </c>
      <c r="AK279" s="241">
        <v>32</v>
      </c>
      <c r="AL279" s="242">
        <v>0.76</v>
      </c>
      <c r="AM279" s="241">
        <v>825</v>
      </c>
      <c r="AN279" s="242">
        <v>0.41099999999999998</v>
      </c>
      <c r="AO279" s="242">
        <v>0.34200000000000003</v>
      </c>
      <c r="AP279" s="241" t="s">
        <v>491</v>
      </c>
      <c r="AQ279" s="241" t="s">
        <v>460</v>
      </c>
      <c r="AR279" s="241" t="s">
        <v>472</v>
      </c>
      <c r="AS279" s="344"/>
      <c r="AT279" s="344"/>
      <c r="AU279" s="344"/>
      <c r="AV279" s="247">
        <v>44211</v>
      </c>
      <c r="AW279" s="247">
        <v>44317</v>
      </c>
      <c r="AX279" s="344"/>
      <c r="AY279" s="241">
        <v>80</v>
      </c>
      <c r="AZ279" s="241" t="s">
        <v>844</v>
      </c>
      <c r="BA279" s="241">
        <v>6.5</v>
      </c>
      <c r="BB279" s="344"/>
      <c r="BC279" s="344"/>
      <c r="BD279" s="265"/>
      <c r="BE279" s="266" t="s">
        <v>126</v>
      </c>
      <c r="BF279" s="278" t="s">
        <v>166</v>
      </c>
      <c r="BG279" s="278" t="s">
        <v>166</v>
      </c>
      <c r="BH279" s="280" t="s">
        <v>166</v>
      </c>
      <c r="BI279" s="252"/>
      <c r="BJ279" s="253" t="s">
        <v>166</v>
      </c>
      <c r="BK279" s="254" t="s">
        <v>462</v>
      </c>
      <c r="BL279" s="255">
        <v>0.91</v>
      </c>
      <c r="BM279" s="255">
        <v>0.87</v>
      </c>
      <c r="BN279" s="255">
        <v>0.8</v>
      </c>
      <c r="BO279" s="256">
        <v>0.69</v>
      </c>
    </row>
    <row r="280" spans="1:67" ht="18.75" hidden="1" customHeight="1">
      <c r="A280" s="228" t="s">
        <v>1702</v>
      </c>
      <c r="B280" s="229" t="s">
        <v>1703</v>
      </c>
      <c r="C280" s="229" t="s">
        <v>1704</v>
      </c>
      <c r="D280" s="230" t="s">
        <v>630</v>
      </c>
      <c r="E280" s="231" t="s">
        <v>448</v>
      </c>
      <c r="F280" s="271" t="s">
        <v>477</v>
      </c>
      <c r="G280" s="258"/>
      <c r="H280" s="259">
        <v>106</v>
      </c>
      <c r="I280" s="260" t="s">
        <v>451</v>
      </c>
      <c r="J280" s="260">
        <v>45</v>
      </c>
      <c r="K280" s="261">
        <v>274</v>
      </c>
      <c r="L280" s="262">
        <v>3548</v>
      </c>
      <c r="M280" s="238">
        <v>0.56999999999999995</v>
      </c>
      <c r="N280" s="229">
        <v>213</v>
      </c>
      <c r="O280" s="229">
        <v>47</v>
      </c>
      <c r="P280" s="239">
        <v>0.06</v>
      </c>
      <c r="Q280" s="272"/>
      <c r="R280" s="240">
        <v>69700</v>
      </c>
      <c r="S280" s="241" t="s">
        <v>515</v>
      </c>
      <c r="T280" s="344"/>
      <c r="U280" s="344"/>
      <c r="V280" s="344"/>
      <c r="W280" s="243">
        <v>69700</v>
      </c>
      <c r="X280" s="344"/>
      <c r="Y280" s="241" t="s">
        <v>490</v>
      </c>
      <c r="Z280" s="263"/>
      <c r="AA280" s="264"/>
      <c r="AB280" s="241">
        <v>540</v>
      </c>
      <c r="AC280" s="241">
        <v>650</v>
      </c>
      <c r="AD280" s="241">
        <v>530</v>
      </c>
      <c r="AE280" s="241">
        <v>680</v>
      </c>
      <c r="AF280" s="241">
        <v>22</v>
      </c>
      <c r="AG280" s="241">
        <v>30</v>
      </c>
      <c r="AH280" s="241">
        <v>21</v>
      </c>
      <c r="AI280" s="241" t="s">
        <v>523</v>
      </c>
      <c r="AJ280" s="241">
        <v>21</v>
      </c>
      <c r="AK280" s="241" t="s">
        <v>523</v>
      </c>
      <c r="AL280" s="242">
        <v>0.64900000000000002</v>
      </c>
      <c r="AM280" s="277">
        <v>1079</v>
      </c>
      <c r="AN280" s="242">
        <v>0.20799999999999999</v>
      </c>
      <c r="AO280" s="242">
        <v>0.371</v>
      </c>
      <c r="AP280" s="241" t="s">
        <v>471</v>
      </c>
      <c r="AQ280" s="241" t="s">
        <v>460</v>
      </c>
      <c r="AR280" s="241" t="s">
        <v>948</v>
      </c>
      <c r="AS280" s="344"/>
      <c r="AT280" s="344"/>
      <c r="AU280" s="247">
        <v>44515</v>
      </c>
      <c r="AV280" s="247">
        <v>44515</v>
      </c>
      <c r="AW280" s="247">
        <v>44211</v>
      </c>
      <c r="AX280" s="344"/>
      <c r="AY280" s="241">
        <v>80</v>
      </c>
      <c r="AZ280" s="241" t="s">
        <v>1134</v>
      </c>
      <c r="BA280" s="241">
        <v>6.5</v>
      </c>
      <c r="BB280" s="344"/>
      <c r="BC280" s="241" t="s">
        <v>1196</v>
      </c>
      <c r="BD280" s="248" t="s">
        <v>1705</v>
      </c>
      <c r="BE280" s="279" t="s">
        <v>166</v>
      </c>
      <c r="BF280" s="278" t="s">
        <v>166</v>
      </c>
      <c r="BG280" s="267" t="s">
        <v>126</v>
      </c>
      <c r="BH280" s="280" t="s">
        <v>166</v>
      </c>
      <c r="BI280" s="252"/>
      <c r="BJ280" s="344"/>
      <c r="BK280" s="344"/>
      <c r="BL280" s="270"/>
      <c r="BM280" s="255">
        <v>0.85</v>
      </c>
      <c r="BN280" s="270"/>
      <c r="BO280" s="256">
        <v>0.66</v>
      </c>
    </row>
    <row r="281" spans="1:67" ht="18.75" hidden="1" customHeight="1">
      <c r="A281" s="228" t="s">
        <v>1706</v>
      </c>
      <c r="B281" s="229" t="s">
        <v>1707</v>
      </c>
      <c r="C281" s="229" t="s">
        <v>1708</v>
      </c>
      <c r="D281" s="230" t="s">
        <v>683</v>
      </c>
      <c r="E281" s="281" t="s">
        <v>507</v>
      </c>
      <c r="F281" s="271" t="s">
        <v>477</v>
      </c>
      <c r="G281" s="258"/>
      <c r="H281" s="259" t="s">
        <v>468</v>
      </c>
      <c r="I281" s="260" t="s">
        <v>451</v>
      </c>
      <c r="J281" s="260">
        <v>162</v>
      </c>
      <c r="K281" s="261">
        <v>249</v>
      </c>
      <c r="L281" s="262">
        <v>16194</v>
      </c>
      <c r="M281" s="238">
        <v>0.79</v>
      </c>
      <c r="N281" s="229">
        <v>977</v>
      </c>
      <c r="O281" s="229">
        <v>67</v>
      </c>
      <c r="P281" s="239">
        <v>0.06</v>
      </c>
      <c r="Q281" s="229">
        <v>410</v>
      </c>
      <c r="R281" s="240">
        <v>39900</v>
      </c>
      <c r="S281" s="241" t="s">
        <v>497</v>
      </c>
      <c r="T281" s="242">
        <v>0.42</v>
      </c>
      <c r="U281" s="243">
        <v>11562</v>
      </c>
      <c r="V281" s="244">
        <v>0.28999999999999998</v>
      </c>
      <c r="W281" s="243">
        <v>28338</v>
      </c>
      <c r="X281" s="241" t="s">
        <v>626</v>
      </c>
      <c r="Y281" s="243">
        <v>9000</v>
      </c>
      <c r="Z281" s="245" t="s">
        <v>1709</v>
      </c>
      <c r="AA281" s="282" t="s">
        <v>456</v>
      </c>
      <c r="AB281" s="241">
        <v>510</v>
      </c>
      <c r="AC281" s="241">
        <v>620</v>
      </c>
      <c r="AD281" s="241">
        <v>510</v>
      </c>
      <c r="AE281" s="241">
        <v>620</v>
      </c>
      <c r="AF281" s="241">
        <v>20</v>
      </c>
      <c r="AG281" s="241">
        <v>26</v>
      </c>
      <c r="AH281" s="241">
        <v>18</v>
      </c>
      <c r="AI281" s="241">
        <v>25</v>
      </c>
      <c r="AJ281" s="241">
        <v>19</v>
      </c>
      <c r="AK281" s="241">
        <v>26</v>
      </c>
      <c r="AL281" s="242">
        <v>0.94399999999999995</v>
      </c>
      <c r="AM281" s="277">
        <v>1122</v>
      </c>
      <c r="AN281" s="242">
        <v>0.47</v>
      </c>
      <c r="AO281" s="242">
        <v>0.41599999999999998</v>
      </c>
      <c r="AP281" s="241" t="s">
        <v>491</v>
      </c>
      <c r="AQ281" s="241" t="s">
        <v>492</v>
      </c>
      <c r="AR281" s="241" t="s">
        <v>471</v>
      </c>
      <c r="AS281" s="344"/>
      <c r="AT281" s="344"/>
      <c r="AU281" s="344"/>
      <c r="AV281" s="247">
        <v>44256</v>
      </c>
      <c r="AW281" s="241" t="s">
        <v>501</v>
      </c>
      <c r="AX281" s="344"/>
      <c r="AY281" s="241">
        <v>71</v>
      </c>
      <c r="AZ281" s="241" t="s">
        <v>1710</v>
      </c>
      <c r="BA281" s="241">
        <v>6</v>
      </c>
      <c r="BB281" s="344"/>
      <c r="BC281" s="241" t="s">
        <v>1115</v>
      </c>
      <c r="BD281" s="248" t="s">
        <v>1110</v>
      </c>
      <c r="BE281" s="279" t="s">
        <v>166</v>
      </c>
      <c r="BF281" s="278" t="s">
        <v>166</v>
      </c>
      <c r="BG281" s="267" t="s">
        <v>126</v>
      </c>
      <c r="BH281" s="280" t="s">
        <v>166</v>
      </c>
      <c r="BI281" s="269" t="s">
        <v>166</v>
      </c>
      <c r="BJ281" s="344"/>
      <c r="BK281" s="344"/>
      <c r="BL281" s="255">
        <v>0.92</v>
      </c>
      <c r="BM281" s="255">
        <v>0.75</v>
      </c>
      <c r="BN281" s="255">
        <v>0.56999999999999995</v>
      </c>
      <c r="BO281" s="256">
        <v>0.42</v>
      </c>
    </row>
    <row r="282" spans="1:67" ht="18.75" hidden="1" customHeight="1">
      <c r="A282" s="228" t="s">
        <v>1711</v>
      </c>
      <c r="B282" s="229" t="s">
        <v>1712</v>
      </c>
      <c r="C282" s="229" t="s">
        <v>1713</v>
      </c>
      <c r="D282" s="230" t="s">
        <v>609</v>
      </c>
      <c r="E282" s="281" t="s">
        <v>507</v>
      </c>
      <c r="F282" s="271" t="s">
        <v>477</v>
      </c>
      <c r="G282" s="258"/>
      <c r="H282" s="259">
        <v>119</v>
      </c>
      <c r="I282" s="260" t="s">
        <v>451</v>
      </c>
      <c r="J282" s="260">
        <v>59</v>
      </c>
      <c r="K282" s="261">
        <v>44</v>
      </c>
      <c r="L282" s="262">
        <v>24635</v>
      </c>
      <c r="M282" s="238">
        <v>0.75</v>
      </c>
      <c r="N282" s="229">
        <v>1124</v>
      </c>
      <c r="O282" s="229">
        <v>100</v>
      </c>
      <c r="P282" s="239">
        <v>4.5999999999999999E-2</v>
      </c>
      <c r="Q282" s="229">
        <v>48</v>
      </c>
      <c r="R282" s="240">
        <v>48000</v>
      </c>
      <c r="S282" s="241" t="s">
        <v>452</v>
      </c>
      <c r="T282" s="242">
        <v>4.2999999999999997E-2</v>
      </c>
      <c r="U282" s="243">
        <v>3941</v>
      </c>
      <c r="V282" s="244">
        <v>0.08</v>
      </c>
      <c r="W282" s="243">
        <v>44059</v>
      </c>
      <c r="X282" s="241" t="s">
        <v>1181</v>
      </c>
      <c r="Y282" s="241" t="s">
        <v>490</v>
      </c>
      <c r="Z282" s="263"/>
      <c r="AA282" s="246" t="s">
        <v>456</v>
      </c>
      <c r="AB282" s="241">
        <v>560</v>
      </c>
      <c r="AC282" s="241">
        <v>670</v>
      </c>
      <c r="AD282" s="241">
        <v>550</v>
      </c>
      <c r="AE282" s="241">
        <v>680</v>
      </c>
      <c r="AF282" s="241">
        <v>22</v>
      </c>
      <c r="AG282" s="241">
        <v>29</v>
      </c>
      <c r="AH282" s="241">
        <v>21</v>
      </c>
      <c r="AI282" s="241">
        <v>29</v>
      </c>
      <c r="AJ282" s="241">
        <v>21</v>
      </c>
      <c r="AK282" s="241">
        <v>28</v>
      </c>
      <c r="AL282" s="242">
        <v>0.66200000000000003</v>
      </c>
      <c r="AM282" s="241">
        <v>919</v>
      </c>
      <c r="AN282" s="242">
        <v>0.54400000000000004</v>
      </c>
      <c r="AO282" s="242">
        <v>0.33400000000000002</v>
      </c>
      <c r="AP282" s="241" t="s">
        <v>491</v>
      </c>
      <c r="AQ282" s="241" t="s">
        <v>460</v>
      </c>
      <c r="AR282" s="241" t="s">
        <v>471</v>
      </c>
      <c r="AS282" s="344"/>
      <c r="AT282" s="344"/>
      <c r="AU282" s="247">
        <v>44531</v>
      </c>
      <c r="AV282" s="247">
        <v>44531</v>
      </c>
      <c r="AW282" s="247">
        <v>44287</v>
      </c>
      <c r="AX282" s="344"/>
      <c r="AY282" s="241">
        <v>80</v>
      </c>
      <c r="AZ282" s="344"/>
      <c r="BA282" s="241">
        <v>6.5</v>
      </c>
      <c r="BB282" s="344"/>
      <c r="BC282" s="241" t="s">
        <v>1183</v>
      </c>
      <c r="BD282" s="248" t="s">
        <v>1024</v>
      </c>
      <c r="BE282" s="266" t="s">
        <v>126</v>
      </c>
      <c r="BF282" s="278" t="s">
        <v>166</v>
      </c>
      <c r="BG282" s="278" t="s">
        <v>166</v>
      </c>
      <c r="BH282" s="280" t="s">
        <v>166</v>
      </c>
      <c r="BI282" s="252"/>
      <c r="BJ282" s="344"/>
      <c r="BK282" s="344"/>
      <c r="BL282" s="255">
        <v>0.86</v>
      </c>
      <c r="BM282" s="255">
        <v>0.91</v>
      </c>
      <c r="BN282" s="255">
        <v>0.78</v>
      </c>
      <c r="BO282" s="256">
        <v>0.67</v>
      </c>
    </row>
    <row r="283" spans="1:67" ht="18.75" hidden="1" customHeight="1">
      <c r="A283" s="228" t="s">
        <v>1714</v>
      </c>
      <c r="B283" s="229" t="s">
        <v>1715</v>
      </c>
      <c r="C283" s="229" t="s">
        <v>1716</v>
      </c>
      <c r="D283" s="230" t="s">
        <v>564</v>
      </c>
      <c r="E283" s="281" t="s">
        <v>507</v>
      </c>
      <c r="F283" s="271" t="s">
        <v>477</v>
      </c>
      <c r="G283" s="258"/>
      <c r="H283" s="259">
        <v>96</v>
      </c>
      <c r="I283" s="260" t="s">
        <v>451</v>
      </c>
      <c r="J283" s="260">
        <v>132</v>
      </c>
      <c r="K283" s="261">
        <v>147</v>
      </c>
      <c r="L283" s="262">
        <v>11339</v>
      </c>
      <c r="M283" s="238">
        <v>0.85</v>
      </c>
      <c r="N283" s="229">
        <v>722</v>
      </c>
      <c r="O283" s="229">
        <v>51</v>
      </c>
      <c r="P283" s="239">
        <v>6.4000000000000001E-2</v>
      </c>
      <c r="Q283" s="229">
        <v>193</v>
      </c>
      <c r="R283" s="240">
        <v>63400</v>
      </c>
      <c r="S283" s="241" t="s">
        <v>497</v>
      </c>
      <c r="T283" s="242">
        <v>0.26700000000000002</v>
      </c>
      <c r="U283" s="243">
        <v>20410</v>
      </c>
      <c r="V283" s="244">
        <v>0.32</v>
      </c>
      <c r="W283" s="243">
        <v>42990</v>
      </c>
      <c r="X283" s="241" t="s">
        <v>926</v>
      </c>
      <c r="Y283" s="243">
        <v>20000</v>
      </c>
      <c r="Z283" s="245" t="s">
        <v>521</v>
      </c>
      <c r="AA283" s="282" t="s">
        <v>456</v>
      </c>
      <c r="AB283" s="241">
        <v>600</v>
      </c>
      <c r="AC283" s="241">
        <v>680</v>
      </c>
      <c r="AD283" s="241">
        <v>580</v>
      </c>
      <c r="AE283" s="241">
        <v>670</v>
      </c>
      <c r="AF283" s="241">
        <v>25</v>
      </c>
      <c r="AG283" s="241">
        <v>30</v>
      </c>
      <c r="AH283" s="241">
        <v>25</v>
      </c>
      <c r="AI283" s="241">
        <v>32</v>
      </c>
      <c r="AJ283" s="241">
        <v>25</v>
      </c>
      <c r="AK283" s="241">
        <v>29</v>
      </c>
      <c r="AL283" s="242">
        <v>0.67200000000000004</v>
      </c>
      <c r="AM283" s="241">
        <v>651</v>
      </c>
      <c r="AN283" s="242">
        <v>0.55800000000000005</v>
      </c>
      <c r="AO283" s="242">
        <v>9.4E-2</v>
      </c>
      <c r="AP283" s="241" t="s">
        <v>491</v>
      </c>
      <c r="AQ283" s="241" t="s">
        <v>460</v>
      </c>
      <c r="AR283" s="241" t="s">
        <v>471</v>
      </c>
      <c r="AS283" s="344"/>
      <c r="AT283" s="344"/>
      <c r="AU283" s="247">
        <v>44501</v>
      </c>
      <c r="AV283" s="344"/>
      <c r="AW283" s="247">
        <v>44211</v>
      </c>
      <c r="AX283" s="344"/>
      <c r="AY283" s="241">
        <v>90</v>
      </c>
      <c r="AZ283" s="241" t="s">
        <v>693</v>
      </c>
      <c r="BA283" s="241">
        <v>6.5</v>
      </c>
      <c r="BB283" s="344"/>
      <c r="BC283" s="344"/>
      <c r="BD283" s="265"/>
      <c r="BE283" s="273" t="s">
        <v>462</v>
      </c>
      <c r="BF283" s="274" t="s">
        <v>462</v>
      </c>
      <c r="BG283" s="274" t="s">
        <v>462</v>
      </c>
      <c r="BH283" s="275" t="s">
        <v>462</v>
      </c>
      <c r="BI283" s="269" t="s">
        <v>166</v>
      </c>
      <c r="BJ283" s="344"/>
      <c r="BK283" s="344"/>
      <c r="BL283" s="255">
        <v>0.78</v>
      </c>
      <c r="BM283" s="255">
        <v>0.86</v>
      </c>
      <c r="BN283" s="255">
        <v>0.75</v>
      </c>
      <c r="BO283" s="256">
        <v>0.75</v>
      </c>
    </row>
    <row r="284" spans="1:67" ht="18.75" hidden="1" customHeight="1">
      <c r="A284" s="228" t="s">
        <v>1717</v>
      </c>
      <c r="B284" s="229" t="s">
        <v>1718</v>
      </c>
      <c r="C284" s="229" t="s">
        <v>1719</v>
      </c>
      <c r="D284" s="230" t="s">
        <v>739</v>
      </c>
      <c r="E284" s="281" t="s">
        <v>507</v>
      </c>
      <c r="F284" s="271" t="s">
        <v>477</v>
      </c>
      <c r="G284" s="258"/>
      <c r="H284" s="259">
        <v>25</v>
      </c>
      <c r="I284" s="260" t="s">
        <v>451</v>
      </c>
      <c r="J284" s="260">
        <v>38</v>
      </c>
      <c r="K284" s="261">
        <v>8</v>
      </c>
      <c r="L284" s="262">
        <v>16655</v>
      </c>
      <c r="M284" s="238">
        <v>0.68</v>
      </c>
      <c r="N284" s="229">
        <v>734</v>
      </c>
      <c r="O284" s="229">
        <v>72</v>
      </c>
      <c r="P284" s="239">
        <v>4.3999999999999997E-2</v>
      </c>
      <c r="Q284" s="272"/>
      <c r="R284" s="240">
        <v>68500</v>
      </c>
      <c r="S284" s="241" t="s">
        <v>497</v>
      </c>
      <c r="T284" s="241" t="s">
        <v>490</v>
      </c>
      <c r="U284" s="241" t="s">
        <v>490</v>
      </c>
      <c r="V284" s="241" t="s">
        <v>490</v>
      </c>
      <c r="W284" s="243">
        <v>68500</v>
      </c>
      <c r="X284" s="344"/>
      <c r="Y284" s="241" t="s">
        <v>454</v>
      </c>
      <c r="Z284" s="245" t="s">
        <v>1720</v>
      </c>
      <c r="AA284" s="264"/>
      <c r="AB284" s="241">
        <v>660</v>
      </c>
      <c r="AC284" s="241">
        <v>740</v>
      </c>
      <c r="AD284" s="241">
        <v>650</v>
      </c>
      <c r="AE284" s="241">
        <v>760</v>
      </c>
      <c r="AF284" s="241">
        <v>29</v>
      </c>
      <c r="AG284" s="241">
        <v>33</v>
      </c>
      <c r="AH284" s="241">
        <v>30</v>
      </c>
      <c r="AI284" s="241">
        <v>35</v>
      </c>
      <c r="AJ284" s="241">
        <v>28</v>
      </c>
      <c r="AK284" s="241">
        <v>33</v>
      </c>
      <c r="AL284" s="242">
        <v>0.26500000000000001</v>
      </c>
      <c r="AM284" s="277">
        <v>4819</v>
      </c>
      <c r="AN284" s="242">
        <v>0.161</v>
      </c>
      <c r="AO284" s="242">
        <v>0.20699999999999999</v>
      </c>
      <c r="AP284" s="241" t="s">
        <v>491</v>
      </c>
      <c r="AQ284" s="241" t="s">
        <v>460</v>
      </c>
      <c r="AR284" s="241" t="s">
        <v>471</v>
      </c>
      <c r="AS284" s="344"/>
      <c r="AT284" s="344"/>
      <c r="AU284" s="247">
        <v>44501</v>
      </c>
      <c r="AV284" s="344"/>
      <c r="AW284" s="247">
        <v>44197</v>
      </c>
      <c r="AX284" s="344"/>
      <c r="AY284" s="344"/>
      <c r="AZ284" s="344"/>
      <c r="BA284" s="344"/>
      <c r="BB284" s="344"/>
      <c r="BC284" s="344"/>
      <c r="BD284" s="265"/>
      <c r="BE284" s="266" t="s">
        <v>126</v>
      </c>
      <c r="BF284" s="278" t="s">
        <v>166</v>
      </c>
      <c r="BG284" s="267" t="s">
        <v>126</v>
      </c>
      <c r="BH284" s="280" t="s">
        <v>166</v>
      </c>
      <c r="BI284" s="252"/>
      <c r="BJ284" s="344"/>
      <c r="BK284" s="344"/>
      <c r="BL284" s="255">
        <v>0.92</v>
      </c>
      <c r="BM284" s="255">
        <v>0.97</v>
      </c>
      <c r="BN284" s="255">
        <v>0.92</v>
      </c>
      <c r="BO284" s="256">
        <v>0.95</v>
      </c>
    </row>
    <row r="285" spans="1:67" ht="18.75" hidden="1" customHeight="1">
      <c r="A285" s="228" t="s">
        <v>1721</v>
      </c>
      <c r="B285" s="229" t="s">
        <v>1722</v>
      </c>
      <c r="C285" s="229" t="s">
        <v>1297</v>
      </c>
      <c r="D285" s="230" t="s">
        <v>931</v>
      </c>
      <c r="E285" s="281" t="s">
        <v>507</v>
      </c>
      <c r="F285" s="271" t="s">
        <v>477</v>
      </c>
      <c r="G285" s="258"/>
      <c r="H285" s="259">
        <v>59</v>
      </c>
      <c r="I285" s="260" t="s">
        <v>451</v>
      </c>
      <c r="J285" s="260">
        <v>18</v>
      </c>
      <c r="K285" s="261">
        <v>21</v>
      </c>
      <c r="L285" s="262">
        <v>31331</v>
      </c>
      <c r="M285" s="238">
        <v>0.68</v>
      </c>
      <c r="N285" s="229">
        <v>4578</v>
      </c>
      <c r="O285" s="229">
        <v>76</v>
      </c>
      <c r="P285" s="239">
        <v>0.14599999999999999</v>
      </c>
      <c r="Q285" s="272"/>
      <c r="R285" s="240">
        <v>57700</v>
      </c>
      <c r="S285" s="241" t="s">
        <v>515</v>
      </c>
      <c r="T285" s="344"/>
      <c r="U285" s="344"/>
      <c r="V285" s="344"/>
      <c r="W285" s="243">
        <v>57700</v>
      </c>
      <c r="X285" s="344"/>
      <c r="Y285" s="241" t="s">
        <v>490</v>
      </c>
      <c r="Z285" s="263"/>
      <c r="AA285" s="264"/>
      <c r="AB285" s="241">
        <v>590</v>
      </c>
      <c r="AC285" s="241">
        <v>690</v>
      </c>
      <c r="AD285" s="241">
        <v>600</v>
      </c>
      <c r="AE285" s="241">
        <v>730</v>
      </c>
      <c r="AF285" s="241">
        <v>27</v>
      </c>
      <c r="AG285" s="241">
        <v>32</v>
      </c>
      <c r="AH285" s="241">
        <v>25</v>
      </c>
      <c r="AI285" s="241">
        <v>34</v>
      </c>
      <c r="AJ285" s="241">
        <v>27</v>
      </c>
      <c r="AK285" s="241">
        <v>33</v>
      </c>
      <c r="AL285" s="242">
        <v>0.46400000000000002</v>
      </c>
      <c r="AM285" s="277">
        <v>10219</v>
      </c>
      <c r="AN285" s="242">
        <v>0.36899999999999999</v>
      </c>
      <c r="AO285" s="242">
        <v>0.30599999999999999</v>
      </c>
      <c r="AP285" s="241" t="s">
        <v>492</v>
      </c>
      <c r="AQ285" s="241" t="s">
        <v>460</v>
      </c>
      <c r="AR285" s="241" t="s">
        <v>471</v>
      </c>
      <c r="AS285" s="344"/>
      <c r="AT285" s="344"/>
      <c r="AU285" s="344"/>
      <c r="AV285" s="344"/>
      <c r="AW285" s="247">
        <v>44515</v>
      </c>
      <c r="AX285" s="344"/>
      <c r="AY285" s="241">
        <v>92</v>
      </c>
      <c r="AZ285" s="241" t="s">
        <v>1723</v>
      </c>
      <c r="BA285" s="241">
        <v>7</v>
      </c>
      <c r="BB285" s="344"/>
      <c r="BC285" s="241" t="s">
        <v>858</v>
      </c>
      <c r="BD285" s="248" t="s">
        <v>1724</v>
      </c>
      <c r="BE285" s="279" t="s">
        <v>166</v>
      </c>
      <c r="BF285" s="278" t="s">
        <v>166</v>
      </c>
      <c r="BG285" s="278" t="s">
        <v>166</v>
      </c>
      <c r="BH285" s="268" t="s">
        <v>126</v>
      </c>
      <c r="BI285" s="252"/>
      <c r="BJ285" s="344"/>
      <c r="BK285" s="344"/>
      <c r="BL285" s="255">
        <v>0.95</v>
      </c>
      <c r="BM285" s="255">
        <v>0.94</v>
      </c>
      <c r="BN285" s="255">
        <v>0.83</v>
      </c>
      <c r="BO285" s="256">
        <v>0.84</v>
      </c>
    </row>
    <row r="286" spans="1:67" ht="18.75" hidden="1" customHeight="1">
      <c r="A286" s="228" t="s">
        <v>1725</v>
      </c>
      <c r="B286" s="229" t="s">
        <v>1726</v>
      </c>
      <c r="C286" s="229" t="s">
        <v>1727</v>
      </c>
      <c r="D286" s="230" t="s">
        <v>560</v>
      </c>
      <c r="E286" s="281" t="s">
        <v>507</v>
      </c>
      <c r="F286" s="271" t="s">
        <v>477</v>
      </c>
      <c r="G286" s="258"/>
      <c r="H286" s="259">
        <v>49</v>
      </c>
      <c r="I286" s="260" t="s">
        <v>451</v>
      </c>
      <c r="J286" s="260">
        <v>14</v>
      </c>
      <c r="K286" s="261">
        <v>18</v>
      </c>
      <c r="L286" s="262">
        <v>32196</v>
      </c>
      <c r="M286" s="238">
        <v>0.73</v>
      </c>
      <c r="N286" s="229">
        <v>2734</v>
      </c>
      <c r="O286" s="229">
        <v>91</v>
      </c>
      <c r="P286" s="239">
        <v>8.5000000000000006E-2</v>
      </c>
      <c r="Q286" s="272"/>
      <c r="R286" s="240">
        <v>55600</v>
      </c>
      <c r="S286" s="241" t="s">
        <v>497</v>
      </c>
      <c r="T286" s="241" t="s">
        <v>490</v>
      </c>
      <c r="U286" s="241" t="s">
        <v>490</v>
      </c>
      <c r="V286" s="241" t="s">
        <v>490</v>
      </c>
      <c r="W286" s="243">
        <v>55600</v>
      </c>
      <c r="X286" s="344"/>
      <c r="Y286" s="241" t="s">
        <v>454</v>
      </c>
      <c r="Z286" s="245" t="s">
        <v>1728</v>
      </c>
      <c r="AA286" s="246" t="s">
        <v>1729</v>
      </c>
      <c r="AB286" s="241">
        <v>620</v>
      </c>
      <c r="AC286" s="241">
        <v>690</v>
      </c>
      <c r="AD286" s="241">
        <v>660</v>
      </c>
      <c r="AE286" s="241">
        <v>760</v>
      </c>
      <c r="AF286" s="241">
        <v>27</v>
      </c>
      <c r="AG286" s="241">
        <v>31</v>
      </c>
      <c r="AH286" s="241">
        <v>26</v>
      </c>
      <c r="AI286" s="241">
        <v>33</v>
      </c>
      <c r="AJ286" s="241">
        <v>27</v>
      </c>
      <c r="AK286" s="241">
        <v>31</v>
      </c>
      <c r="AL286" s="242">
        <v>0.53800000000000003</v>
      </c>
      <c r="AM286" s="277">
        <v>7168</v>
      </c>
      <c r="AN286" s="242">
        <v>0.34799999999999998</v>
      </c>
      <c r="AO286" s="242">
        <v>0.219</v>
      </c>
      <c r="AP286" s="241" t="s">
        <v>491</v>
      </c>
      <c r="AQ286" s="241" t="s">
        <v>460</v>
      </c>
      <c r="AR286" s="241" t="s">
        <v>472</v>
      </c>
      <c r="AS286" s="344"/>
      <c r="AT286" s="344"/>
      <c r="AU286" s="247">
        <v>44501</v>
      </c>
      <c r="AV286" s="344"/>
      <c r="AW286" s="247">
        <v>44228</v>
      </c>
      <c r="AX286" s="344"/>
      <c r="AY286" s="241">
        <v>95</v>
      </c>
      <c r="AZ286" s="241" t="s">
        <v>551</v>
      </c>
      <c r="BA286" s="241" t="s">
        <v>462</v>
      </c>
      <c r="BB286" s="344"/>
      <c r="BC286" s="344"/>
      <c r="BD286" s="265"/>
      <c r="BE286" s="266" t="s">
        <v>126</v>
      </c>
      <c r="BF286" s="278" t="s">
        <v>166</v>
      </c>
      <c r="BG286" s="267" t="s">
        <v>126</v>
      </c>
      <c r="BH286" s="280" t="s">
        <v>166</v>
      </c>
      <c r="BI286" s="252"/>
      <c r="BJ286" s="344"/>
      <c r="BK286" s="344"/>
      <c r="BL286" s="255">
        <v>0.96</v>
      </c>
      <c r="BM286" s="255">
        <v>0.95</v>
      </c>
      <c r="BN286" s="255">
        <v>0.85</v>
      </c>
      <c r="BO286" s="256">
        <v>0.87</v>
      </c>
    </row>
    <row r="287" spans="1:67" ht="18.75" hidden="1" customHeight="1">
      <c r="A287" s="228" t="s">
        <v>1730</v>
      </c>
      <c r="B287" s="229" t="s">
        <v>1731</v>
      </c>
      <c r="C287" s="229" t="s">
        <v>1732</v>
      </c>
      <c r="D287" s="230" t="s">
        <v>537</v>
      </c>
      <c r="E287" s="231" t="s">
        <v>448</v>
      </c>
      <c r="F287" s="257" t="s">
        <v>467</v>
      </c>
      <c r="G287" s="258"/>
      <c r="H287" s="259" t="s">
        <v>451</v>
      </c>
      <c r="I287" s="260" t="s">
        <v>451</v>
      </c>
      <c r="J287" s="260" t="s">
        <v>451</v>
      </c>
      <c r="K287" s="261" t="s">
        <v>451</v>
      </c>
      <c r="L287" s="262">
        <v>3685</v>
      </c>
      <c r="M287" s="238">
        <v>0.7</v>
      </c>
      <c r="N287" s="229">
        <v>45</v>
      </c>
      <c r="O287" s="229">
        <v>33</v>
      </c>
      <c r="P287" s="239">
        <v>1.2E-2</v>
      </c>
      <c r="Q287" s="229">
        <v>45</v>
      </c>
      <c r="R287" s="240">
        <v>41500</v>
      </c>
      <c r="S287" s="241" t="s">
        <v>452</v>
      </c>
      <c r="T287" s="242">
        <v>1</v>
      </c>
      <c r="U287" s="243">
        <v>7590</v>
      </c>
      <c r="V287" s="244">
        <v>0.18</v>
      </c>
      <c r="W287" s="243">
        <v>33910</v>
      </c>
      <c r="X287" s="241" t="s">
        <v>580</v>
      </c>
      <c r="Y287" s="241" t="s">
        <v>490</v>
      </c>
      <c r="Z287" s="263"/>
      <c r="AA287" s="246" t="s">
        <v>456</v>
      </c>
      <c r="AB287" s="241">
        <v>500</v>
      </c>
      <c r="AC287" s="241">
        <v>590</v>
      </c>
      <c r="AD287" s="241">
        <v>480</v>
      </c>
      <c r="AE287" s="241">
        <v>590</v>
      </c>
      <c r="AF287" s="241">
        <v>20</v>
      </c>
      <c r="AG287" s="241">
        <v>26</v>
      </c>
      <c r="AH287" s="241">
        <v>19</v>
      </c>
      <c r="AI287" s="241" t="s">
        <v>784</v>
      </c>
      <c r="AJ287" s="241">
        <v>17</v>
      </c>
      <c r="AK287" s="241">
        <v>25</v>
      </c>
      <c r="AL287" s="242">
        <v>0.83699999999999997</v>
      </c>
      <c r="AM287" s="241">
        <v>207</v>
      </c>
      <c r="AN287" s="242">
        <v>0.63300000000000001</v>
      </c>
      <c r="AO287" s="242">
        <v>8.4000000000000005E-2</v>
      </c>
      <c r="AP287" s="241" t="s">
        <v>492</v>
      </c>
      <c r="AQ287" s="241" t="s">
        <v>460</v>
      </c>
      <c r="AR287" s="241" t="s">
        <v>472</v>
      </c>
      <c r="AS287" s="247">
        <v>44501</v>
      </c>
      <c r="AT287" s="344"/>
      <c r="AU287" s="247">
        <v>44515</v>
      </c>
      <c r="AV287" s="247">
        <v>44256</v>
      </c>
      <c r="AW287" s="241" t="s">
        <v>501</v>
      </c>
      <c r="AX287" s="242">
        <v>0.378</v>
      </c>
      <c r="AY287" s="241">
        <v>79</v>
      </c>
      <c r="AZ287" s="344"/>
      <c r="BA287" s="241">
        <v>6</v>
      </c>
      <c r="BB287" s="344"/>
      <c r="BC287" s="344"/>
      <c r="BD287" s="265"/>
      <c r="BE287" s="279" t="s">
        <v>166</v>
      </c>
      <c r="BF287" s="267" t="s">
        <v>126</v>
      </c>
      <c r="BG287" s="278" t="s">
        <v>166</v>
      </c>
      <c r="BH287" s="280" t="s">
        <v>166</v>
      </c>
      <c r="BI287" s="252"/>
      <c r="BJ287" s="253" t="s">
        <v>166</v>
      </c>
      <c r="BK287" s="254" t="s">
        <v>462</v>
      </c>
      <c r="BL287" s="255">
        <v>0.75</v>
      </c>
      <c r="BM287" s="255">
        <v>0.76</v>
      </c>
      <c r="BN287" s="255">
        <v>0.47</v>
      </c>
      <c r="BO287" s="256">
        <v>0.49</v>
      </c>
    </row>
    <row r="288" spans="1:67" ht="18.75" hidden="1" customHeight="1">
      <c r="A288" s="228" t="s">
        <v>1733</v>
      </c>
      <c r="B288" s="229" t="s">
        <v>1734</v>
      </c>
      <c r="C288" s="229" t="s">
        <v>1735</v>
      </c>
      <c r="D288" s="230" t="s">
        <v>812</v>
      </c>
      <c r="E288" s="231" t="s">
        <v>448</v>
      </c>
      <c r="F288" s="257" t="s">
        <v>467</v>
      </c>
      <c r="G288" s="233" t="s">
        <v>1149</v>
      </c>
      <c r="H288" s="259" t="s">
        <v>451</v>
      </c>
      <c r="I288" s="260" t="s">
        <v>451</v>
      </c>
      <c r="J288" s="260">
        <v>18</v>
      </c>
      <c r="K288" s="261">
        <v>172</v>
      </c>
      <c r="L288" s="262">
        <v>3251</v>
      </c>
      <c r="M288" s="238">
        <v>0.8</v>
      </c>
      <c r="N288" s="229">
        <v>154</v>
      </c>
      <c r="O288" s="229">
        <v>27</v>
      </c>
      <c r="P288" s="239">
        <v>4.7E-2</v>
      </c>
      <c r="Q288" s="229">
        <v>85</v>
      </c>
      <c r="R288" s="240">
        <v>60200</v>
      </c>
      <c r="S288" s="241" t="s">
        <v>497</v>
      </c>
      <c r="T288" s="242">
        <v>0.55200000000000005</v>
      </c>
      <c r="U288" s="243">
        <v>16410</v>
      </c>
      <c r="V288" s="244">
        <v>0.27</v>
      </c>
      <c r="W288" s="243">
        <v>43790</v>
      </c>
      <c r="X288" s="241" t="s">
        <v>1002</v>
      </c>
      <c r="Y288" s="243">
        <v>28000</v>
      </c>
      <c r="Z288" s="245" t="s">
        <v>1736</v>
      </c>
      <c r="AA288" s="246" t="s">
        <v>456</v>
      </c>
      <c r="AB288" s="241">
        <v>530</v>
      </c>
      <c r="AC288" s="241">
        <v>630</v>
      </c>
      <c r="AD288" s="241">
        <v>530</v>
      </c>
      <c r="AE288" s="241">
        <v>640</v>
      </c>
      <c r="AF288" s="241">
        <v>23</v>
      </c>
      <c r="AG288" s="241">
        <v>29</v>
      </c>
      <c r="AH288" s="241">
        <v>22</v>
      </c>
      <c r="AI288" s="241">
        <v>30</v>
      </c>
      <c r="AJ288" s="241">
        <v>23</v>
      </c>
      <c r="AK288" s="241">
        <v>28</v>
      </c>
      <c r="AL288" s="242">
        <v>0.84299999999999997</v>
      </c>
      <c r="AM288" s="241">
        <v>297</v>
      </c>
      <c r="AN288" s="242">
        <v>0.89200000000000002</v>
      </c>
      <c r="AO288" s="242">
        <v>0.06</v>
      </c>
      <c r="AP288" s="241" t="s">
        <v>491</v>
      </c>
      <c r="AQ288" s="241" t="s">
        <v>492</v>
      </c>
      <c r="AR288" s="241" t="s">
        <v>472</v>
      </c>
      <c r="AS288" s="344"/>
      <c r="AT288" s="344"/>
      <c r="AU288" s="344"/>
      <c r="AV288" s="247">
        <v>44531</v>
      </c>
      <c r="AW288" s="241" t="s">
        <v>501</v>
      </c>
      <c r="AX288" s="344"/>
      <c r="AY288" s="241">
        <v>75</v>
      </c>
      <c r="AZ288" s="344"/>
      <c r="BA288" s="241">
        <v>6</v>
      </c>
      <c r="BB288" s="344"/>
      <c r="BC288" s="344"/>
      <c r="BD288" s="265"/>
      <c r="BE288" s="279" t="s">
        <v>166</v>
      </c>
      <c r="BF288" s="278" t="s">
        <v>166</v>
      </c>
      <c r="BG288" s="278" t="s">
        <v>166</v>
      </c>
      <c r="BH288" s="280" t="s">
        <v>166</v>
      </c>
      <c r="BI288" s="269" t="s">
        <v>166</v>
      </c>
      <c r="BJ288" s="253" t="s">
        <v>166</v>
      </c>
      <c r="BK288" s="243">
        <v>1994</v>
      </c>
      <c r="BL288" s="255">
        <v>0.67</v>
      </c>
      <c r="BM288" s="255">
        <v>0.83</v>
      </c>
      <c r="BN288" s="255">
        <v>0.67</v>
      </c>
      <c r="BO288" s="256">
        <v>0.72</v>
      </c>
    </row>
    <row r="289" spans="1:67" ht="18.75" hidden="1" customHeight="1">
      <c r="A289" s="228" t="s">
        <v>1737</v>
      </c>
      <c r="B289" s="229" t="s">
        <v>1738</v>
      </c>
      <c r="C289" s="229" t="s">
        <v>1739</v>
      </c>
      <c r="D289" s="230" t="s">
        <v>1233</v>
      </c>
      <c r="E289" s="231" t="s">
        <v>448</v>
      </c>
      <c r="F289" s="271" t="s">
        <v>477</v>
      </c>
      <c r="G289" s="258"/>
      <c r="H289" s="259">
        <v>14</v>
      </c>
      <c r="I289" s="260" t="s">
        <v>451</v>
      </c>
      <c r="J289" s="260">
        <v>38</v>
      </c>
      <c r="K289" s="261" t="s">
        <v>451</v>
      </c>
      <c r="L289" s="262">
        <v>6871</v>
      </c>
      <c r="M289" s="238">
        <v>0.55000000000000004</v>
      </c>
      <c r="N289" s="229">
        <v>491</v>
      </c>
      <c r="O289" s="229">
        <v>48</v>
      </c>
      <c r="P289" s="239">
        <v>7.0999999999999994E-2</v>
      </c>
      <c r="Q289" s="229">
        <v>140</v>
      </c>
      <c r="R289" s="240">
        <v>73200</v>
      </c>
      <c r="S289" s="241" t="s">
        <v>452</v>
      </c>
      <c r="T289" s="242">
        <v>0.28499999999999998</v>
      </c>
      <c r="U289" s="243">
        <v>54292</v>
      </c>
      <c r="V289" s="244">
        <v>0.74</v>
      </c>
      <c r="W289" s="243">
        <v>18908</v>
      </c>
      <c r="X289" s="241" t="s">
        <v>1332</v>
      </c>
      <c r="Y289" s="241" t="s">
        <v>490</v>
      </c>
      <c r="Z289" s="263"/>
      <c r="AA289" s="246" t="s">
        <v>456</v>
      </c>
      <c r="AB289" s="241">
        <v>710</v>
      </c>
      <c r="AC289" s="241">
        <v>770</v>
      </c>
      <c r="AD289" s="241">
        <v>730</v>
      </c>
      <c r="AE289" s="241">
        <v>800</v>
      </c>
      <c r="AF289" s="241">
        <v>32</v>
      </c>
      <c r="AG289" s="241">
        <v>35</v>
      </c>
      <c r="AH289" s="241">
        <v>33</v>
      </c>
      <c r="AI289" s="241">
        <v>35</v>
      </c>
      <c r="AJ289" s="241">
        <v>30</v>
      </c>
      <c r="AK289" s="241">
        <v>35</v>
      </c>
      <c r="AL289" s="242">
        <v>0.109</v>
      </c>
      <c r="AM289" s="344"/>
      <c r="AN289" s="344"/>
      <c r="AO289" s="344"/>
      <c r="AP289" s="241" t="s">
        <v>491</v>
      </c>
      <c r="AQ289" s="241" t="s">
        <v>460</v>
      </c>
      <c r="AR289" s="241" t="s">
        <v>471</v>
      </c>
      <c r="AS289" s="247">
        <v>44501</v>
      </c>
      <c r="AT289" s="247">
        <v>44197</v>
      </c>
      <c r="AU289" s="344"/>
      <c r="AV289" s="247">
        <v>44197</v>
      </c>
      <c r="AW289" s="247">
        <v>44197</v>
      </c>
      <c r="AX289" s="242">
        <v>0.23899999999999999</v>
      </c>
      <c r="AY289" s="241">
        <v>100</v>
      </c>
      <c r="AZ289" s="344"/>
      <c r="BA289" s="241">
        <v>7</v>
      </c>
      <c r="BB289" s="344"/>
      <c r="BC289" s="344"/>
      <c r="BD289" s="265"/>
      <c r="BE289" s="273" t="s">
        <v>462</v>
      </c>
      <c r="BF289" s="274" t="s">
        <v>462</v>
      </c>
      <c r="BG289" s="274" t="s">
        <v>462</v>
      </c>
      <c r="BH289" s="275" t="s">
        <v>462</v>
      </c>
      <c r="BI289" s="252"/>
      <c r="BJ289" s="344"/>
      <c r="BK289" s="344"/>
      <c r="BL289" s="270"/>
      <c r="BM289" s="255">
        <v>0.97</v>
      </c>
      <c r="BN289" s="270"/>
      <c r="BO289" s="256">
        <v>0.92</v>
      </c>
    </row>
    <row r="290" spans="1:67" ht="18.75" hidden="1" customHeight="1">
      <c r="A290" s="228" t="s">
        <v>1740</v>
      </c>
      <c r="B290" s="229" t="s">
        <v>1741</v>
      </c>
      <c r="C290" s="229" t="s">
        <v>1091</v>
      </c>
      <c r="D290" s="230" t="s">
        <v>537</v>
      </c>
      <c r="E290" s="231" t="s">
        <v>448</v>
      </c>
      <c r="F290" s="276" t="s">
        <v>487</v>
      </c>
      <c r="G290" s="258"/>
      <c r="H290" s="259" t="s">
        <v>451</v>
      </c>
      <c r="I290" s="260">
        <v>11</v>
      </c>
      <c r="J290" s="260" t="s">
        <v>451</v>
      </c>
      <c r="K290" s="261" t="s">
        <v>451</v>
      </c>
      <c r="L290" s="262">
        <v>2353</v>
      </c>
      <c r="M290" s="238">
        <v>1</v>
      </c>
      <c r="N290" s="229">
        <v>192</v>
      </c>
      <c r="O290" s="229">
        <v>40</v>
      </c>
      <c r="P290" s="239">
        <v>8.2000000000000003E-2</v>
      </c>
      <c r="Q290" s="229">
        <v>77</v>
      </c>
      <c r="R290" s="240">
        <v>78100</v>
      </c>
      <c r="S290" s="241" t="s">
        <v>488</v>
      </c>
      <c r="T290" s="242">
        <v>0.40100000000000002</v>
      </c>
      <c r="U290" s="243">
        <v>61052</v>
      </c>
      <c r="V290" s="244">
        <v>0.78</v>
      </c>
      <c r="W290" s="243">
        <v>17048</v>
      </c>
      <c r="X290" s="241" t="s">
        <v>626</v>
      </c>
      <c r="Y290" s="241" t="s">
        <v>490</v>
      </c>
      <c r="Z290" s="263"/>
      <c r="AA290" s="264"/>
      <c r="AB290" s="241">
        <v>690</v>
      </c>
      <c r="AC290" s="241">
        <v>750</v>
      </c>
      <c r="AD290" s="241">
        <v>680</v>
      </c>
      <c r="AE290" s="241">
        <v>760</v>
      </c>
      <c r="AF290" s="241">
        <v>31</v>
      </c>
      <c r="AG290" s="241">
        <v>33</v>
      </c>
      <c r="AH290" s="241">
        <v>32</v>
      </c>
      <c r="AI290" s="241">
        <v>35</v>
      </c>
      <c r="AJ290" s="241">
        <v>29</v>
      </c>
      <c r="AK290" s="241">
        <v>33</v>
      </c>
      <c r="AL290" s="242">
        <v>0.23799999999999999</v>
      </c>
      <c r="AM290" s="277">
        <v>1408</v>
      </c>
      <c r="AN290" s="242">
        <v>0.10100000000000001</v>
      </c>
      <c r="AO290" s="242">
        <v>0.33800000000000002</v>
      </c>
      <c r="AP290" s="241" t="s">
        <v>491</v>
      </c>
      <c r="AQ290" s="241" t="s">
        <v>460</v>
      </c>
      <c r="AR290" s="241" t="s">
        <v>471</v>
      </c>
      <c r="AS290" s="247">
        <v>44515</v>
      </c>
      <c r="AT290" s="344"/>
      <c r="AU290" s="344"/>
      <c r="AV290" s="344"/>
      <c r="AW290" s="247">
        <v>44197</v>
      </c>
      <c r="AX290" s="242">
        <v>0.41699999999999998</v>
      </c>
      <c r="AY290" s="241">
        <v>100</v>
      </c>
      <c r="AZ290" s="344"/>
      <c r="BA290" s="241">
        <v>7</v>
      </c>
      <c r="BB290" s="344"/>
      <c r="BC290" s="344"/>
      <c r="BD290" s="265"/>
      <c r="BE290" s="273" t="s">
        <v>462</v>
      </c>
      <c r="BF290" s="274" t="s">
        <v>462</v>
      </c>
      <c r="BG290" s="274" t="s">
        <v>462</v>
      </c>
      <c r="BH290" s="275" t="s">
        <v>462</v>
      </c>
      <c r="BI290" s="252"/>
      <c r="BJ290" s="344"/>
      <c r="BK290" s="344"/>
      <c r="BL290" s="255">
        <v>0.96</v>
      </c>
      <c r="BM290" s="255">
        <v>0.96</v>
      </c>
      <c r="BN290" s="255">
        <v>0.87</v>
      </c>
      <c r="BO290" s="256">
        <v>0.9</v>
      </c>
    </row>
    <row r="291" spans="1:67" ht="18.75" hidden="1" customHeight="1">
      <c r="A291" s="228" t="s">
        <v>1742</v>
      </c>
      <c r="B291" s="229" t="s">
        <v>1743</v>
      </c>
      <c r="C291" s="229" t="s">
        <v>1744</v>
      </c>
      <c r="D291" s="230" t="s">
        <v>496</v>
      </c>
      <c r="E291" s="231" t="s">
        <v>448</v>
      </c>
      <c r="F291" s="257" t="s">
        <v>467</v>
      </c>
      <c r="G291" s="233" t="s">
        <v>726</v>
      </c>
      <c r="H291" s="259">
        <v>49</v>
      </c>
      <c r="I291" s="260" t="s">
        <v>451</v>
      </c>
      <c r="J291" s="260">
        <v>104</v>
      </c>
      <c r="K291" s="261">
        <v>44</v>
      </c>
      <c r="L291" s="262">
        <v>6966</v>
      </c>
      <c r="M291" s="238">
        <v>0.63</v>
      </c>
      <c r="N291" s="229">
        <v>139</v>
      </c>
      <c r="O291" s="229">
        <v>34</v>
      </c>
      <c r="P291" s="239">
        <v>0.02</v>
      </c>
      <c r="Q291" s="229">
        <v>75</v>
      </c>
      <c r="R291" s="240">
        <v>74800</v>
      </c>
      <c r="S291" s="241" t="s">
        <v>452</v>
      </c>
      <c r="T291" s="242">
        <v>0.54</v>
      </c>
      <c r="U291" s="243">
        <v>45628</v>
      </c>
      <c r="V291" s="244">
        <v>0.61</v>
      </c>
      <c r="W291" s="243">
        <v>29172</v>
      </c>
      <c r="X291" s="241" t="s">
        <v>603</v>
      </c>
      <c r="Y291" s="241" t="s">
        <v>454</v>
      </c>
      <c r="Z291" s="245" t="s">
        <v>521</v>
      </c>
      <c r="AA291" s="246" t="s">
        <v>456</v>
      </c>
      <c r="AB291" s="241">
        <v>630</v>
      </c>
      <c r="AC291" s="241">
        <v>710</v>
      </c>
      <c r="AD291" s="241">
        <v>640</v>
      </c>
      <c r="AE291" s="241">
        <v>730</v>
      </c>
      <c r="AF291" s="241">
        <v>30</v>
      </c>
      <c r="AG291" s="241">
        <v>33</v>
      </c>
      <c r="AH291" s="241">
        <v>30</v>
      </c>
      <c r="AI291" s="241">
        <v>35</v>
      </c>
      <c r="AJ291" s="241">
        <v>28</v>
      </c>
      <c r="AK291" s="241">
        <v>33</v>
      </c>
      <c r="AL291" s="242">
        <v>0.36</v>
      </c>
      <c r="AM291" s="277">
        <v>1100</v>
      </c>
      <c r="AN291" s="242">
        <v>0.248</v>
      </c>
      <c r="AO291" s="242">
        <v>0.20499999999999999</v>
      </c>
      <c r="AP291" s="241" t="s">
        <v>491</v>
      </c>
      <c r="AQ291" s="241" t="s">
        <v>460</v>
      </c>
      <c r="AR291" s="241" t="s">
        <v>471</v>
      </c>
      <c r="AS291" s="344"/>
      <c r="AT291" s="344"/>
      <c r="AU291" s="247">
        <v>44501</v>
      </c>
      <c r="AV291" s="247">
        <v>44545</v>
      </c>
      <c r="AW291" s="247">
        <v>44211</v>
      </c>
      <c r="AX291" s="344"/>
      <c r="AY291" s="241">
        <v>90</v>
      </c>
      <c r="AZ291" s="344"/>
      <c r="BA291" s="241">
        <v>6.5</v>
      </c>
      <c r="BB291" s="344"/>
      <c r="BC291" s="344"/>
      <c r="BD291" s="265"/>
      <c r="BE291" s="279" t="s">
        <v>166</v>
      </c>
      <c r="BF291" s="267" t="s">
        <v>126</v>
      </c>
      <c r="BG291" s="267" t="s">
        <v>126</v>
      </c>
      <c r="BH291" s="268" t="s">
        <v>126</v>
      </c>
      <c r="BI291" s="269" t="s">
        <v>166</v>
      </c>
      <c r="BJ291" s="253" t="s">
        <v>166</v>
      </c>
      <c r="BK291" s="243">
        <v>1501</v>
      </c>
      <c r="BL291" s="255">
        <v>0.96</v>
      </c>
      <c r="BM291" s="255">
        <v>0.95</v>
      </c>
      <c r="BN291" s="255">
        <v>0.82</v>
      </c>
      <c r="BO291" s="256">
        <v>0.9</v>
      </c>
    </row>
    <row r="292" spans="1:67" ht="18.75" hidden="1" customHeight="1">
      <c r="A292" s="228" t="s">
        <v>1745</v>
      </c>
      <c r="B292" s="229" t="s">
        <v>1746</v>
      </c>
      <c r="C292" s="229" t="s">
        <v>841</v>
      </c>
      <c r="D292" s="230" t="s">
        <v>739</v>
      </c>
      <c r="E292" s="281" t="s">
        <v>507</v>
      </c>
      <c r="F292" s="271" t="s">
        <v>477</v>
      </c>
      <c r="G292" s="258"/>
      <c r="H292" s="259">
        <v>157</v>
      </c>
      <c r="I292" s="260" t="s">
        <v>451</v>
      </c>
      <c r="J292" s="260" t="s">
        <v>451</v>
      </c>
      <c r="K292" s="261">
        <v>147</v>
      </c>
      <c r="L292" s="262">
        <v>24010</v>
      </c>
      <c r="M292" s="238">
        <v>0.77</v>
      </c>
      <c r="N292" s="229">
        <v>747</v>
      </c>
      <c r="O292" s="272"/>
      <c r="P292" s="239">
        <v>3.1E-2</v>
      </c>
      <c r="Q292" s="229">
        <v>53</v>
      </c>
      <c r="R292" s="240">
        <v>55200</v>
      </c>
      <c r="S292" s="241" t="s">
        <v>452</v>
      </c>
      <c r="T292" s="242">
        <v>7.0999999999999994E-2</v>
      </c>
      <c r="U292" s="243">
        <v>8421</v>
      </c>
      <c r="V292" s="244">
        <v>0.15</v>
      </c>
      <c r="W292" s="243">
        <v>46779</v>
      </c>
      <c r="X292" s="241" t="s">
        <v>498</v>
      </c>
      <c r="Y292" s="243">
        <v>16000</v>
      </c>
      <c r="Z292" s="245" t="s">
        <v>1022</v>
      </c>
      <c r="AA292" s="246" t="s">
        <v>456</v>
      </c>
      <c r="AB292" s="241">
        <v>556</v>
      </c>
      <c r="AC292" s="241">
        <v>672</v>
      </c>
      <c r="AD292" s="241">
        <v>520</v>
      </c>
      <c r="AE292" s="241">
        <v>620</v>
      </c>
      <c r="AF292" s="241">
        <v>21</v>
      </c>
      <c r="AG292" s="241">
        <v>28</v>
      </c>
      <c r="AH292" s="241">
        <v>21</v>
      </c>
      <c r="AI292" s="241">
        <v>28</v>
      </c>
      <c r="AJ292" s="241">
        <v>19</v>
      </c>
      <c r="AK292" s="241">
        <v>26</v>
      </c>
      <c r="AL292" s="242">
        <v>0.76600000000000001</v>
      </c>
      <c r="AM292" s="241">
        <v>589</v>
      </c>
      <c r="AN292" s="242">
        <v>0.77600000000000002</v>
      </c>
      <c r="AO292" s="242">
        <v>0.214</v>
      </c>
      <c r="AP292" s="241" t="s">
        <v>509</v>
      </c>
      <c r="AQ292" s="241" t="s">
        <v>460</v>
      </c>
      <c r="AR292" s="241" t="s">
        <v>471</v>
      </c>
      <c r="AS292" s="344"/>
      <c r="AT292" s="344"/>
      <c r="AU292" s="344"/>
      <c r="AV292" s="344"/>
      <c r="AW292" s="247">
        <v>44212</v>
      </c>
      <c r="AX292" s="344"/>
      <c r="AY292" s="241">
        <v>70</v>
      </c>
      <c r="AZ292" s="241" t="s">
        <v>1383</v>
      </c>
      <c r="BA292" s="241">
        <v>6</v>
      </c>
      <c r="BB292" s="344"/>
      <c r="BC292" s="344"/>
      <c r="BD292" s="265"/>
      <c r="BE292" s="279" t="s">
        <v>166</v>
      </c>
      <c r="BF292" s="278" t="s">
        <v>166</v>
      </c>
      <c r="BG292" s="278" t="s">
        <v>166</v>
      </c>
      <c r="BH292" s="280" t="s">
        <v>166</v>
      </c>
      <c r="BI292" s="269" t="s">
        <v>166</v>
      </c>
      <c r="BJ292" s="253" t="s">
        <v>166</v>
      </c>
      <c r="BK292" s="254" t="s">
        <v>462</v>
      </c>
      <c r="BL292" s="255">
        <v>0.83</v>
      </c>
      <c r="BM292" s="255">
        <v>0.83</v>
      </c>
      <c r="BN292" s="255">
        <v>0.6</v>
      </c>
      <c r="BO292" s="256">
        <v>0.63</v>
      </c>
    </row>
    <row r="293" spans="1:67" ht="18.75" hidden="1" customHeight="1">
      <c r="A293" s="228" t="s">
        <v>1747</v>
      </c>
      <c r="B293" s="229" t="s">
        <v>1748</v>
      </c>
      <c r="C293" s="229" t="s">
        <v>1749</v>
      </c>
      <c r="D293" s="230" t="s">
        <v>739</v>
      </c>
      <c r="E293" s="281" t="s">
        <v>507</v>
      </c>
      <c r="F293" s="271" t="s">
        <v>477</v>
      </c>
      <c r="G293" s="258"/>
      <c r="H293" s="259">
        <v>76</v>
      </c>
      <c r="I293" s="260" t="s">
        <v>451</v>
      </c>
      <c r="J293" s="260">
        <v>13</v>
      </c>
      <c r="K293" s="261">
        <v>44</v>
      </c>
      <c r="L293" s="262">
        <v>27193</v>
      </c>
      <c r="M293" s="238">
        <v>0.79</v>
      </c>
      <c r="N293" s="229">
        <v>1749</v>
      </c>
      <c r="O293" s="229">
        <v>87</v>
      </c>
      <c r="P293" s="239">
        <v>6.4000000000000001E-2</v>
      </c>
      <c r="Q293" s="229">
        <v>0</v>
      </c>
      <c r="R293" s="240">
        <v>49900</v>
      </c>
      <c r="S293" s="241" t="s">
        <v>515</v>
      </c>
      <c r="T293" s="344"/>
      <c r="U293" s="344"/>
      <c r="V293" s="344"/>
      <c r="W293" s="243">
        <v>49900</v>
      </c>
      <c r="X293" s="344"/>
      <c r="Y293" s="241" t="s">
        <v>490</v>
      </c>
      <c r="Z293" s="263"/>
      <c r="AA293" s="264"/>
      <c r="AB293" s="241">
        <v>590</v>
      </c>
      <c r="AC293" s="241">
        <v>670</v>
      </c>
      <c r="AD293" s="241">
        <v>590</v>
      </c>
      <c r="AE293" s="241">
        <v>690</v>
      </c>
      <c r="AF293" s="241">
        <v>25</v>
      </c>
      <c r="AG293" s="241">
        <v>30</v>
      </c>
      <c r="AH293" s="241">
        <v>24</v>
      </c>
      <c r="AI293" s="241">
        <v>31</v>
      </c>
      <c r="AJ293" s="241">
        <v>25</v>
      </c>
      <c r="AK293" s="241">
        <v>30</v>
      </c>
      <c r="AL293" s="242">
        <v>0.70099999999999996</v>
      </c>
      <c r="AM293" s="277">
        <v>2602</v>
      </c>
      <c r="AN293" s="242">
        <v>0.72899999999999998</v>
      </c>
      <c r="AO293" s="242">
        <v>0.252</v>
      </c>
      <c r="AP293" s="241" t="s">
        <v>491</v>
      </c>
      <c r="AQ293" s="241" t="s">
        <v>460</v>
      </c>
      <c r="AR293" s="241" t="s">
        <v>472</v>
      </c>
      <c r="AS293" s="247">
        <v>44501</v>
      </c>
      <c r="AT293" s="344"/>
      <c r="AU293" s="247">
        <v>44531</v>
      </c>
      <c r="AV293" s="344"/>
      <c r="AW293" s="247">
        <v>44211</v>
      </c>
      <c r="AX293" s="242">
        <v>0.63100000000000001</v>
      </c>
      <c r="AY293" s="241">
        <v>80</v>
      </c>
      <c r="AZ293" s="241" t="s">
        <v>1750</v>
      </c>
      <c r="BA293" s="241">
        <v>6.5</v>
      </c>
      <c r="BB293" s="344"/>
      <c r="BC293" s="344"/>
      <c r="BD293" s="265"/>
      <c r="BE293" s="279" t="s">
        <v>166</v>
      </c>
      <c r="BF293" s="278" t="s">
        <v>166</v>
      </c>
      <c r="BG293" s="278" t="s">
        <v>166</v>
      </c>
      <c r="BH293" s="280" t="s">
        <v>166</v>
      </c>
      <c r="BI293" s="252"/>
      <c r="BJ293" s="344"/>
      <c r="BK293" s="344"/>
      <c r="BL293" s="255">
        <v>0.9</v>
      </c>
      <c r="BM293" s="255">
        <v>0.93</v>
      </c>
      <c r="BN293" s="255">
        <v>0.73</v>
      </c>
      <c r="BO293" s="256">
        <v>0.85</v>
      </c>
    </row>
    <row r="294" spans="1:67" ht="18.75" hidden="1" customHeight="1">
      <c r="A294" s="228" t="s">
        <v>1751</v>
      </c>
      <c r="B294" s="229" t="s">
        <v>1752</v>
      </c>
      <c r="C294" s="229" t="s">
        <v>1753</v>
      </c>
      <c r="D294" s="230" t="s">
        <v>812</v>
      </c>
      <c r="E294" s="231" t="s">
        <v>448</v>
      </c>
      <c r="F294" s="288" t="s">
        <v>1141</v>
      </c>
      <c r="G294" s="258"/>
      <c r="H294" s="259" t="s">
        <v>451</v>
      </c>
      <c r="I294" s="260">
        <v>56</v>
      </c>
      <c r="J294" s="260" t="s">
        <v>451</v>
      </c>
      <c r="K294" s="261" t="s">
        <v>451</v>
      </c>
      <c r="L294" s="237">
        <v>864</v>
      </c>
      <c r="M294" s="238">
        <v>1</v>
      </c>
      <c r="N294" s="229">
        <v>59</v>
      </c>
      <c r="O294" s="229">
        <v>12</v>
      </c>
      <c r="P294" s="239">
        <v>6.8000000000000005E-2</v>
      </c>
      <c r="Q294" s="229">
        <v>58</v>
      </c>
      <c r="R294" s="240">
        <v>62100</v>
      </c>
      <c r="S294" s="241" t="s">
        <v>452</v>
      </c>
      <c r="T294" s="242">
        <v>0.98299999999999998</v>
      </c>
      <c r="U294" s="243">
        <v>34544</v>
      </c>
      <c r="V294" s="244">
        <v>0.56000000000000005</v>
      </c>
      <c r="W294" s="243">
        <v>27556</v>
      </c>
      <c r="X294" s="241" t="s">
        <v>469</v>
      </c>
      <c r="Y294" s="243">
        <v>30000</v>
      </c>
      <c r="Z294" s="245" t="s">
        <v>1754</v>
      </c>
      <c r="AA294" s="246" t="s">
        <v>456</v>
      </c>
      <c r="AB294" s="241">
        <v>530</v>
      </c>
      <c r="AC294" s="241">
        <v>630</v>
      </c>
      <c r="AD294" s="241">
        <v>540</v>
      </c>
      <c r="AE294" s="241">
        <v>650</v>
      </c>
      <c r="AF294" s="241">
        <v>23</v>
      </c>
      <c r="AG294" s="241">
        <v>28</v>
      </c>
      <c r="AH294" s="241">
        <v>21</v>
      </c>
      <c r="AI294" s="241">
        <v>28</v>
      </c>
      <c r="AJ294" s="241">
        <v>23</v>
      </c>
      <c r="AK294" s="241">
        <v>28</v>
      </c>
      <c r="AL294" s="242">
        <v>0.63800000000000001</v>
      </c>
      <c r="AM294" s="344"/>
      <c r="AN294" s="344"/>
      <c r="AO294" s="344"/>
      <c r="AP294" s="241" t="s">
        <v>491</v>
      </c>
      <c r="AQ294" s="241" t="s">
        <v>492</v>
      </c>
      <c r="AR294" s="241" t="s">
        <v>472</v>
      </c>
      <c r="AS294" s="247">
        <v>44484</v>
      </c>
      <c r="AT294" s="344"/>
      <c r="AU294" s="247">
        <v>44501</v>
      </c>
      <c r="AV294" s="247">
        <v>44484</v>
      </c>
      <c r="AW294" s="247">
        <v>44211</v>
      </c>
      <c r="AX294" s="242">
        <v>0.85</v>
      </c>
      <c r="AY294" s="344"/>
      <c r="AZ294" s="344"/>
      <c r="BA294" s="344"/>
      <c r="BB294" s="344"/>
      <c r="BC294" s="344"/>
      <c r="BD294" s="265"/>
      <c r="BE294" s="266" t="s">
        <v>126</v>
      </c>
      <c r="BF294" s="278" t="s">
        <v>166</v>
      </c>
      <c r="BG294" s="267" t="s">
        <v>126</v>
      </c>
      <c r="BH294" s="268" t="s">
        <v>126</v>
      </c>
      <c r="BI294" s="252"/>
      <c r="BJ294" s="344"/>
      <c r="BK294" s="344"/>
      <c r="BL294" s="255">
        <v>1</v>
      </c>
      <c r="BM294" s="255">
        <v>0.87</v>
      </c>
      <c r="BN294" s="255">
        <v>0.81</v>
      </c>
      <c r="BO294" s="256">
        <v>0.77</v>
      </c>
    </row>
    <row r="295" spans="1:67" ht="18.75" hidden="1" customHeight="1">
      <c r="A295" s="228" t="s">
        <v>1755</v>
      </c>
      <c r="B295" s="229" t="s">
        <v>1756</v>
      </c>
      <c r="C295" s="229" t="s">
        <v>1757</v>
      </c>
      <c r="D295" s="230" t="s">
        <v>835</v>
      </c>
      <c r="E295" s="231" t="s">
        <v>448</v>
      </c>
      <c r="F295" s="271" t="s">
        <v>477</v>
      </c>
      <c r="G295" s="258"/>
      <c r="H295" s="259">
        <v>27</v>
      </c>
      <c r="I295" s="260" t="s">
        <v>451</v>
      </c>
      <c r="J295" s="260" t="s">
        <v>451</v>
      </c>
      <c r="K295" s="261">
        <v>35</v>
      </c>
      <c r="L295" s="262">
        <v>5102</v>
      </c>
      <c r="M295" s="238">
        <v>0.63</v>
      </c>
      <c r="N295" s="229">
        <v>495</v>
      </c>
      <c r="O295" s="272"/>
      <c r="P295" s="239">
        <v>9.7000000000000003E-2</v>
      </c>
      <c r="Q295" s="229">
        <v>88</v>
      </c>
      <c r="R295" s="240">
        <v>75300</v>
      </c>
      <c r="S295" s="241" t="s">
        <v>497</v>
      </c>
      <c r="T295" s="242">
        <v>0.17799999999999999</v>
      </c>
      <c r="U295" s="243">
        <v>12330</v>
      </c>
      <c r="V295" s="244">
        <v>0.16</v>
      </c>
      <c r="W295" s="243">
        <v>62970</v>
      </c>
      <c r="X295" s="241" t="s">
        <v>1119</v>
      </c>
      <c r="Y295" s="241" t="s">
        <v>454</v>
      </c>
      <c r="Z295" s="245" t="s">
        <v>1758</v>
      </c>
      <c r="AA295" s="246" t="s">
        <v>456</v>
      </c>
      <c r="AB295" s="241">
        <v>630</v>
      </c>
      <c r="AC295" s="241">
        <v>710</v>
      </c>
      <c r="AD295" s="241">
        <v>630</v>
      </c>
      <c r="AE295" s="241">
        <v>730</v>
      </c>
      <c r="AF295" s="241">
        <v>28</v>
      </c>
      <c r="AG295" s="241">
        <v>32</v>
      </c>
      <c r="AH295" s="241">
        <v>27</v>
      </c>
      <c r="AI295" s="241" t="s">
        <v>539</v>
      </c>
      <c r="AJ295" s="241">
        <v>27</v>
      </c>
      <c r="AK295" s="241" t="s">
        <v>457</v>
      </c>
      <c r="AL295" s="242">
        <v>0.27600000000000002</v>
      </c>
      <c r="AM295" s="344"/>
      <c r="AN295" s="344"/>
      <c r="AO295" s="344"/>
      <c r="AP295" s="241" t="s">
        <v>471</v>
      </c>
      <c r="AQ295" s="241" t="s">
        <v>460</v>
      </c>
      <c r="AR295" s="241" t="s">
        <v>471</v>
      </c>
      <c r="AS295" s="247">
        <v>44515</v>
      </c>
      <c r="AT295" s="344"/>
      <c r="AU295" s="344"/>
      <c r="AV295" s="344"/>
      <c r="AW295" s="247">
        <v>44197</v>
      </c>
      <c r="AX295" s="242">
        <v>0.442</v>
      </c>
      <c r="AY295" s="344"/>
      <c r="AZ295" s="344"/>
      <c r="BA295" s="344"/>
      <c r="BB295" s="344"/>
      <c r="BC295" s="344"/>
      <c r="BD295" s="265"/>
      <c r="BE295" s="266" t="s">
        <v>126</v>
      </c>
      <c r="BF295" s="278" t="s">
        <v>166</v>
      </c>
      <c r="BG295" s="267" t="s">
        <v>126</v>
      </c>
      <c r="BH295" s="280" t="s">
        <v>166</v>
      </c>
      <c r="BI295" s="252"/>
      <c r="BJ295" s="344"/>
      <c r="BK295" s="344"/>
      <c r="BL295" s="270"/>
      <c r="BM295" s="255">
        <v>0.94</v>
      </c>
      <c r="BN295" s="270"/>
      <c r="BO295" s="256">
        <v>0.88</v>
      </c>
    </row>
    <row r="296" spans="1:67" ht="18.75" hidden="1" customHeight="1">
      <c r="A296" s="228" t="s">
        <v>1759</v>
      </c>
      <c r="B296" s="229" t="s">
        <v>1760</v>
      </c>
      <c r="C296" s="229" t="s">
        <v>1560</v>
      </c>
      <c r="D296" s="230" t="s">
        <v>739</v>
      </c>
      <c r="E296" s="231" t="s">
        <v>448</v>
      </c>
      <c r="F296" s="276" t="s">
        <v>487</v>
      </c>
      <c r="G296" s="258"/>
      <c r="H296" s="259" t="s">
        <v>451</v>
      </c>
      <c r="I296" s="260">
        <v>11</v>
      </c>
      <c r="J296" s="260" t="s">
        <v>451</v>
      </c>
      <c r="K296" s="261">
        <v>127</v>
      </c>
      <c r="L296" s="262">
        <v>1827</v>
      </c>
      <c r="M296" s="238">
        <v>0.82</v>
      </c>
      <c r="N296" s="229">
        <v>64</v>
      </c>
      <c r="O296" s="229">
        <v>26</v>
      </c>
      <c r="P296" s="239">
        <v>3.5000000000000003E-2</v>
      </c>
      <c r="Q296" s="229">
        <v>59</v>
      </c>
      <c r="R296" s="240">
        <v>72100</v>
      </c>
      <c r="S296" s="241" t="s">
        <v>452</v>
      </c>
      <c r="T296" s="242">
        <v>0.92200000000000004</v>
      </c>
      <c r="U296" s="243">
        <v>55926</v>
      </c>
      <c r="V296" s="244">
        <v>0.78</v>
      </c>
      <c r="W296" s="243">
        <v>16174</v>
      </c>
      <c r="X296" s="241" t="s">
        <v>1270</v>
      </c>
      <c r="Y296" s="241" t="s">
        <v>490</v>
      </c>
      <c r="Z296" s="245" t="s">
        <v>1761</v>
      </c>
      <c r="AA296" s="246" t="s">
        <v>456</v>
      </c>
      <c r="AB296" s="241">
        <v>680</v>
      </c>
      <c r="AC296" s="241">
        <v>740</v>
      </c>
      <c r="AD296" s="241">
        <v>670</v>
      </c>
      <c r="AE296" s="241">
        <v>750</v>
      </c>
      <c r="AF296" s="241">
        <v>31</v>
      </c>
      <c r="AG296" s="241">
        <v>33</v>
      </c>
      <c r="AH296" s="241">
        <v>31</v>
      </c>
      <c r="AI296" s="241">
        <v>35</v>
      </c>
      <c r="AJ296" s="241">
        <v>28</v>
      </c>
      <c r="AK296" s="241">
        <v>33</v>
      </c>
      <c r="AL296" s="242">
        <v>0.22</v>
      </c>
      <c r="AM296" s="241">
        <v>841</v>
      </c>
      <c r="AN296" s="242">
        <v>4.5999999999999999E-2</v>
      </c>
      <c r="AO296" s="242">
        <v>0.41</v>
      </c>
      <c r="AP296" s="241" t="s">
        <v>491</v>
      </c>
      <c r="AQ296" s="241" t="s">
        <v>460</v>
      </c>
      <c r="AR296" s="241" t="s">
        <v>471</v>
      </c>
      <c r="AS296" s="247">
        <v>44501</v>
      </c>
      <c r="AT296" s="247">
        <v>44197</v>
      </c>
      <c r="AU296" s="344"/>
      <c r="AV296" s="247">
        <v>44197</v>
      </c>
      <c r="AW296" s="247">
        <v>44197</v>
      </c>
      <c r="AX296" s="242">
        <v>0.46300000000000002</v>
      </c>
      <c r="AY296" s="344"/>
      <c r="AZ296" s="344"/>
      <c r="BA296" s="344"/>
      <c r="BB296" s="344"/>
      <c r="BC296" s="344"/>
      <c r="BD296" s="265"/>
      <c r="BE296" s="266" t="s">
        <v>126</v>
      </c>
      <c r="BF296" s="267" t="s">
        <v>126</v>
      </c>
      <c r="BG296" s="267" t="s">
        <v>126</v>
      </c>
      <c r="BH296" s="268" t="s">
        <v>126</v>
      </c>
      <c r="BI296" s="252"/>
      <c r="BJ296" s="253" t="s">
        <v>166</v>
      </c>
      <c r="BK296" s="254" t="s">
        <v>462</v>
      </c>
      <c r="BL296" s="255">
        <v>0.92</v>
      </c>
      <c r="BM296" s="255">
        <v>0.96</v>
      </c>
      <c r="BN296" s="255">
        <v>0.81</v>
      </c>
      <c r="BO296" s="256">
        <v>0.92</v>
      </c>
    </row>
    <row r="297" spans="1:67" ht="18.75" hidden="1" customHeight="1">
      <c r="A297" s="228" t="s">
        <v>1762</v>
      </c>
      <c r="B297" s="229" t="s">
        <v>1763</v>
      </c>
      <c r="C297" s="229" t="s">
        <v>1764</v>
      </c>
      <c r="D297" s="230" t="s">
        <v>931</v>
      </c>
      <c r="E297" s="281" t="s">
        <v>507</v>
      </c>
      <c r="F297" s="271" t="s">
        <v>477</v>
      </c>
      <c r="G297" s="258"/>
      <c r="H297" s="259">
        <v>140</v>
      </c>
      <c r="I297" s="260" t="s">
        <v>451</v>
      </c>
      <c r="J297" s="260">
        <v>75</v>
      </c>
      <c r="K297" s="261">
        <v>87</v>
      </c>
      <c r="L297" s="262">
        <v>25277</v>
      </c>
      <c r="M297" s="238">
        <v>0.83</v>
      </c>
      <c r="N297" s="229">
        <v>1164</v>
      </c>
      <c r="O297" s="229">
        <v>78</v>
      </c>
      <c r="P297" s="239">
        <v>4.5999999999999999E-2</v>
      </c>
      <c r="Q297" s="229">
        <v>335</v>
      </c>
      <c r="R297" s="240">
        <v>47200</v>
      </c>
      <c r="S297" s="241" t="s">
        <v>452</v>
      </c>
      <c r="T297" s="242">
        <v>0.28799999999999998</v>
      </c>
      <c r="U297" s="243">
        <v>10742</v>
      </c>
      <c r="V297" s="244">
        <v>0.23</v>
      </c>
      <c r="W297" s="243">
        <v>36458</v>
      </c>
      <c r="X297" s="241" t="s">
        <v>538</v>
      </c>
      <c r="Y297" s="241" t="s">
        <v>490</v>
      </c>
      <c r="Z297" s="263"/>
      <c r="AA297" s="246" t="s">
        <v>456</v>
      </c>
      <c r="AB297" s="241">
        <v>510</v>
      </c>
      <c r="AC297" s="241">
        <v>610</v>
      </c>
      <c r="AD297" s="241">
        <v>510</v>
      </c>
      <c r="AE297" s="241">
        <v>610</v>
      </c>
      <c r="AF297" s="241">
        <v>20</v>
      </c>
      <c r="AG297" s="241">
        <v>26</v>
      </c>
      <c r="AH297" s="241">
        <v>19</v>
      </c>
      <c r="AI297" s="241">
        <v>25</v>
      </c>
      <c r="AJ297" s="241">
        <v>19</v>
      </c>
      <c r="AK297" s="241">
        <v>26</v>
      </c>
      <c r="AL297" s="242">
        <v>0.73099999999999998</v>
      </c>
      <c r="AM297" s="241">
        <v>683</v>
      </c>
      <c r="AN297" s="242">
        <v>0.49</v>
      </c>
      <c r="AO297" s="242">
        <v>0.25700000000000001</v>
      </c>
      <c r="AP297" s="241" t="s">
        <v>491</v>
      </c>
      <c r="AQ297" s="241" t="s">
        <v>460</v>
      </c>
      <c r="AR297" s="241" t="s">
        <v>471</v>
      </c>
      <c r="AS297" s="344"/>
      <c r="AT297" s="344"/>
      <c r="AU297" s="344"/>
      <c r="AV297" s="247">
        <v>44227</v>
      </c>
      <c r="AW297" s="241" t="s">
        <v>501</v>
      </c>
      <c r="AX297" s="344"/>
      <c r="AY297" s="241">
        <v>79</v>
      </c>
      <c r="AZ297" s="241" t="s">
        <v>1383</v>
      </c>
      <c r="BA297" s="241">
        <v>6.5</v>
      </c>
      <c r="BB297" s="344"/>
      <c r="BC297" s="241" t="s">
        <v>1765</v>
      </c>
      <c r="BD297" s="265"/>
      <c r="BE297" s="266" t="s">
        <v>126</v>
      </c>
      <c r="BF297" s="267" t="s">
        <v>126</v>
      </c>
      <c r="BG297" s="267" t="s">
        <v>126</v>
      </c>
      <c r="BH297" s="280" t="s">
        <v>166</v>
      </c>
      <c r="BI297" s="269" t="s">
        <v>166</v>
      </c>
      <c r="BJ297" s="253" t="s">
        <v>166</v>
      </c>
      <c r="BK297" s="243">
        <v>2984</v>
      </c>
      <c r="BL297" s="255">
        <v>0.86</v>
      </c>
      <c r="BM297" s="255">
        <v>0.82</v>
      </c>
      <c r="BN297" s="255">
        <v>0.65</v>
      </c>
      <c r="BO297" s="256">
        <v>0.63</v>
      </c>
    </row>
    <row r="298" spans="1:67" ht="18.75" hidden="1" customHeight="1">
      <c r="A298" s="228" t="s">
        <v>1766</v>
      </c>
      <c r="B298" s="229" t="s">
        <v>1767</v>
      </c>
      <c r="C298" s="229" t="s">
        <v>1269</v>
      </c>
      <c r="D298" s="230" t="s">
        <v>1057</v>
      </c>
      <c r="E298" s="231" t="s">
        <v>448</v>
      </c>
      <c r="F298" s="271" t="s">
        <v>477</v>
      </c>
      <c r="G298" s="258"/>
      <c r="H298" s="259">
        <v>19</v>
      </c>
      <c r="I298" s="260" t="s">
        <v>451</v>
      </c>
      <c r="J298" s="260">
        <v>38</v>
      </c>
      <c r="K298" s="261">
        <v>14</v>
      </c>
      <c r="L298" s="262">
        <v>7675</v>
      </c>
      <c r="M298" s="238">
        <v>0.5</v>
      </c>
      <c r="N298" s="229">
        <v>603</v>
      </c>
      <c r="O298" s="229">
        <v>50</v>
      </c>
      <c r="P298" s="239">
        <v>7.9000000000000001E-2</v>
      </c>
      <c r="Q298" s="229">
        <v>79</v>
      </c>
      <c r="R298" s="240">
        <v>77500</v>
      </c>
      <c r="S298" s="241" t="s">
        <v>452</v>
      </c>
      <c r="T298" s="242">
        <v>0.13100000000000001</v>
      </c>
      <c r="U298" s="243">
        <v>38063</v>
      </c>
      <c r="V298" s="244">
        <v>0.49</v>
      </c>
      <c r="W298" s="243">
        <v>39437</v>
      </c>
      <c r="X298" s="241" t="s">
        <v>674</v>
      </c>
      <c r="Y298" s="241" t="s">
        <v>490</v>
      </c>
      <c r="Z298" s="263"/>
      <c r="AA298" s="246" t="s">
        <v>456</v>
      </c>
      <c r="AB298" s="241">
        <v>720</v>
      </c>
      <c r="AC298" s="241">
        <v>770</v>
      </c>
      <c r="AD298" s="241">
        <v>750</v>
      </c>
      <c r="AE298" s="241">
        <v>800</v>
      </c>
      <c r="AF298" s="241">
        <v>32</v>
      </c>
      <c r="AG298" s="241">
        <v>34</v>
      </c>
      <c r="AH298" s="241">
        <v>33</v>
      </c>
      <c r="AI298" s="241">
        <v>35</v>
      </c>
      <c r="AJ298" s="241">
        <v>31</v>
      </c>
      <c r="AK298" s="241">
        <v>35</v>
      </c>
      <c r="AL298" s="242">
        <v>0.15</v>
      </c>
      <c r="AM298" s="277">
        <v>5501</v>
      </c>
      <c r="AN298" s="242">
        <v>6.4000000000000001E-2</v>
      </c>
      <c r="AO298" s="242">
        <v>0.36</v>
      </c>
      <c r="AP298" s="241" t="s">
        <v>491</v>
      </c>
      <c r="AQ298" s="241" t="s">
        <v>460</v>
      </c>
      <c r="AR298" s="241" t="s">
        <v>471</v>
      </c>
      <c r="AS298" s="247">
        <v>44501</v>
      </c>
      <c r="AT298" s="247">
        <v>44198</v>
      </c>
      <c r="AU298" s="344"/>
      <c r="AV298" s="344"/>
      <c r="AW298" s="247">
        <v>44198</v>
      </c>
      <c r="AX298" s="242">
        <v>0.38300000000000001</v>
      </c>
      <c r="AY298" s="241" t="s">
        <v>462</v>
      </c>
      <c r="AZ298" s="344"/>
      <c r="BA298" s="344"/>
      <c r="BB298" s="344"/>
      <c r="BC298" s="241" t="s">
        <v>799</v>
      </c>
      <c r="BD298" s="265"/>
      <c r="BE298" s="266" t="s">
        <v>126</v>
      </c>
      <c r="BF298" s="278" t="s">
        <v>166</v>
      </c>
      <c r="BG298" s="267" t="s">
        <v>126</v>
      </c>
      <c r="BH298" s="268" t="s">
        <v>126</v>
      </c>
      <c r="BI298" s="252"/>
      <c r="BJ298" s="344"/>
      <c r="BK298" s="344"/>
      <c r="BL298" s="255">
        <v>0.96</v>
      </c>
      <c r="BM298" s="255">
        <v>0.97</v>
      </c>
      <c r="BN298" s="255">
        <v>0.88</v>
      </c>
      <c r="BO298" s="256">
        <v>0.94</v>
      </c>
    </row>
    <row r="299" spans="1:67" ht="18.75" hidden="1" customHeight="1">
      <c r="A299" s="228" t="s">
        <v>1768</v>
      </c>
      <c r="B299" s="229" t="s">
        <v>1769</v>
      </c>
      <c r="C299" s="229" t="s">
        <v>1770</v>
      </c>
      <c r="D299" s="230" t="s">
        <v>665</v>
      </c>
      <c r="E299" s="281" t="s">
        <v>507</v>
      </c>
      <c r="F299" s="271" t="s">
        <v>477</v>
      </c>
      <c r="G299" s="258"/>
      <c r="H299" s="259">
        <v>205</v>
      </c>
      <c r="I299" s="260" t="s">
        <v>451</v>
      </c>
      <c r="J299" s="260" t="s">
        <v>451</v>
      </c>
      <c r="K299" s="261">
        <v>199</v>
      </c>
      <c r="L299" s="262">
        <v>17322</v>
      </c>
      <c r="M299" s="238">
        <v>0.64</v>
      </c>
      <c r="N299" s="229">
        <v>391</v>
      </c>
      <c r="O299" s="229">
        <v>39</v>
      </c>
      <c r="P299" s="239">
        <v>2.3E-2</v>
      </c>
      <c r="Q299" s="229">
        <v>155</v>
      </c>
      <c r="R299" s="240">
        <v>47300</v>
      </c>
      <c r="S299" s="241" t="s">
        <v>497</v>
      </c>
      <c r="T299" s="242">
        <v>0.39600000000000002</v>
      </c>
      <c r="U299" s="243">
        <v>9989</v>
      </c>
      <c r="V299" s="244">
        <v>0.21</v>
      </c>
      <c r="W299" s="243">
        <v>37311</v>
      </c>
      <c r="X299" s="241" t="s">
        <v>776</v>
      </c>
      <c r="Y299" s="241" t="s">
        <v>581</v>
      </c>
      <c r="Z299" s="245" t="s">
        <v>900</v>
      </c>
      <c r="AA299" s="246" t="s">
        <v>456</v>
      </c>
      <c r="AB299" s="241">
        <v>500</v>
      </c>
      <c r="AC299" s="241">
        <v>610</v>
      </c>
      <c r="AD299" s="241">
        <v>500</v>
      </c>
      <c r="AE299" s="241">
        <v>600</v>
      </c>
      <c r="AF299" s="241">
        <v>21</v>
      </c>
      <c r="AG299" s="241">
        <v>28</v>
      </c>
      <c r="AH299" s="241">
        <v>21</v>
      </c>
      <c r="AI299" s="241">
        <v>29</v>
      </c>
      <c r="AJ299" s="241">
        <v>19</v>
      </c>
      <c r="AK299" s="241">
        <v>27</v>
      </c>
      <c r="AL299" s="242">
        <v>0.67400000000000004</v>
      </c>
      <c r="AM299" s="241">
        <v>250</v>
      </c>
      <c r="AN299" s="242">
        <v>0.51200000000000001</v>
      </c>
      <c r="AO299" s="242">
        <v>0.42199999999999999</v>
      </c>
      <c r="AP299" s="241" t="s">
        <v>491</v>
      </c>
      <c r="AQ299" s="241" t="s">
        <v>460</v>
      </c>
      <c r="AR299" s="241" t="s">
        <v>471</v>
      </c>
      <c r="AS299" s="344"/>
      <c r="AT299" s="344"/>
      <c r="AU299" s="344"/>
      <c r="AV299" s="247">
        <v>44409</v>
      </c>
      <c r="AW299" s="247">
        <v>44409</v>
      </c>
      <c r="AX299" s="344"/>
      <c r="AY299" s="241">
        <v>79</v>
      </c>
      <c r="AZ299" s="241" t="s">
        <v>868</v>
      </c>
      <c r="BA299" s="241">
        <v>6.5</v>
      </c>
      <c r="BB299" s="344"/>
      <c r="BC299" s="344"/>
      <c r="BD299" s="265"/>
      <c r="BE299" s="279" t="s">
        <v>166</v>
      </c>
      <c r="BF299" s="278" t="s">
        <v>166</v>
      </c>
      <c r="BG299" s="278" t="s">
        <v>166</v>
      </c>
      <c r="BH299" s="280" t="s">
        <v>166</v>
      </c>
      <c r="BI299" s="269" t="s">
        <v>166</v>
      </c>
      <c r="BJ299" s="344"/>
      <c r="BK299" s="344"/>
      <c r="BL299" s="255">
        <v>0.88</v>
      </c>
      <c r="BM299" s="255">
        <v>0.81</v>
      </c>
      <c r="BN299" s="255">
        <v>0.56000000000000005</v>
      </c>
      <c r="BO299" s="256">
        <v>0.47</v>
      </c>
    </row>
    <row r="300" spans="1:67" ht="18.75" hidden="1" customHeight="1">
      <c r="A300" s="228" t="s">
        <v>1771</v>
      </c>
      <c r="B300" s="229" t="s">
        <v>1772</v>
      </c>
      <c r="C300" s="229" t="s">
        <v>1772</v>
      </c>
      <c r="D300" s="230" t="s">
        <v>466</v>
      </c>
      <c r="E300" s="231" t="s">
        <v>448</v>
      </c>
      <c r="F300" s="232" t="s">
        <v>449</v>
      </c>
      <c r="G300" s="258"/>
      <c r="H300" s="259" t="s">
        <v>451</v>
      </c>
      <c r="I300" s="260">
        <v>3</v>
      </c>
      <c r="J300" s="260" t="s">
        <v>451</v>
      </c>
      <c r="K300" s="261" t="s">
        <v>451</v>
      </c>
      <c r="L300" s="262">
        <v>2508</v>
      </c>
      <c r="M300" s="238">
        <v>1</v>
      </c>
      <c r="N300" s="229">
        <v>307</v>
      </c>
      <c r="O300" s="229">
        <v>87</v>
      </c>
      <c r="P300" s="239">
        <v>0.122</v>
      </c>
      <c r="Q300" s="229">
        <v>90</v>
      </c>
      <c r="R300" s="240">
        <v>77000</v>
      </c>
      <c r="S300" s="241" t="s">
        <v>488</v>
      </c>
      <c r="T300" s="242">
        <v>0.29299999999999998</v>
      </c>
      <c r="U300" s="243">
        <v>61386</v>
      </c>
      <c r="V300" s="244">
        <v>0.8</v>
      </c>
      <c r="W300" s="243">
        <v>15614</v>
      </c>
      <c r="X300" s="241" t="s">
        <v>561</v>
      </c>
      <c r="Y300" s="241" t="s">
        <v>490</v>
      </c>
      <c r="Z300" s="263"/>
      <c r="AA300" s="264"/>
      <c r="AB300" s="241">
        <v>690</v>
      </c>
      <c r="AC300" s="241">
        <v>760</v>
      </c>
      <c r="AD300" s="241">
        <v>670</v>
      </c>
      <c r="AE300" s="241">
        <v>770</v>
      </c>
      <c r="AF300" s="241">
        <v>30</v>
      </c>
      <c r="AG300" s="241">
        <v>33</v>
      </c>
      <c r="AH300" s="241">
        <v>32</v>
      </c>
      <c r="AI300" s="241">
        <v>35</v>
      </c>
      <c r="AJ300" s="241">
        <v>27</v>
      </c>
      <c r="AK300" s="241">
        <v>33</v>
      </c>
      <c r="AL300" s="242">
        <v>0.19</v>
      </c>
      <c r="AM300" s="277">
        <v>1276</v>
      </c>
      <c r="AN300" s="242">
        <v>0.105</v>
      </c>
      <c r="AO300" s="242">
        <v>0.60399999999999998</v>
      </c>
      <c r="AP300" s="241" t="s">
        <v>491</v>
      </c>
      <c r="AQ300" s="241" t="s">
        <v>1773</v>
      </c>
      <c r="AR300" s="241" t="s">
        <v>492</v>
      </c>
      <c r="AS300" s="247">
        <v>44501</v>
      </c>
      <c r="AT300" s="247">
        <v>44197</v>
      </c>
      <c r="AU300" s="344"/>
      <c r="AV300" s="344"/>
      <c r="AW300" s="247">
        <v>44211</v>
      </c>
      <c r="AX300" s="242">
        <v>0.34699999999999998</v>
      </c>
      <c r="AY300" s="344"/>
      <c r="AZ300" s="344"/>
      <c r="BA300" s="344"/>
      <c r="BB300" s="344"/>
      <c r="BC300" s="344"/>
      <c r="BD300" s="265"/>
      <c r="BE300" s="273" t="s">
        <v>462</v>
      </c>
      <c r="BF300" s="274" t="s">
        <v>462</v>
      </c>
      <c r="BG300" s="274" t="s">
        <v>462</v>
      </c>
      <c r="BH300" s="275" t="s">
        <v>462</v>
      </c>
      <c r="BI300" s="252"/>
      <c r="BJ300" s="344"/>
      <c r="BK300" s="344"/>
      <c r="BL300" s="255">
        <v>0.94</v>
      </c>
      <c r="BM300" s="255">
        <v>0.95</v>
      </c>
      <c r="BN300" s="255">
        <v>0.89</v>
      </c>
      <c r="BO300" s="256">
        <v>0.9</v>
      </c>
    </row>
    <row r="301" spans="1:67" ht="18.75" hidden="1" customHeight="1">
      <c r="A301" s="228" t="s">
        <v>1774</v>
      </c>
      <c r="B301" s="229" t="s">
        <v>1775</v>
      </c>
      <c r="C301" s="229" t="s">
        <v>1776</v>
      </c>
      <c r="D301" s="230" t="s">
        <v>764</v>
      </c>
      <c r="E301" s="231" t="s">
        <v>448</v>
      </c>
      <c r="F301" s="276" t="s">
        <v>487</v>
      </c>
      <c r="G301" s="258"/>
      <c r="H301" s="259" t="s">
        <v>451</v>
      </c>
      <c r="I301" s="260">
        <v>18</v>
      </c>
      <c r="J301" s="260" t="s">
        <v>451</v>
      </c>
      <c r="K301" s="261" t="s">
        <v>451</v>
      </c>
      <c r="L301" s="262">
        <v>2976</v>
      </c>
      <c r="M301" s="238">
        <v>0.93</v>
      </c>
      <c r="N301" s="229">
        <v>359</v>
      </c>
      <c r="O301" s="272"/>
      <c r="P301" s="239">
        <v>0.121</v>
      </c>
      <c r="Q301" s="229">
        <v>98</v>
      </c>
      <c r="R301" s="240">
        <v>77300</v>
      </c>
      <c r="S301" s="241" t="s">
        <v>488</v>
      </c>
      <c r="T301" s="242">
        <v>0.27300000000000002</v>
      </c>
      <c r="U301" s="243">
        <v>61549</v>
      </c>
      <c r="V301" s="244">
        <v>0.8</v>
      </c>
      <c r="W301" s="243">
        <v>15751</v>
      </c>
      <c r="X301" s="241" t="s">
        <v>987</v>
      </c>
      <c r="Y301" s="241" t="s">
        <v>490</v>
      </c>
      <c r="Z301" s="263"/>
      <c r="AA301" s="264"/>
      <c r="AB301" s="241">
        <v>660</v>
      </c>
      <c r="AC301" s="241">
        <v>740</v>
      </c>
      <c r="AD301" s="241">
        <v>640</v>
      </c>
      <c r="AE301" s="241">
        <v>760</v>
      </c>
      <c r="AF301" s="241">
        <v>29</v>
      </c>
      <c r="AG301" s="241">
        <v>33</v>
      </c>
      <c r="AH301" s="241">
        <v>30</v>
      </c>
      <c r="AI301" s="241">
        <v>35</v>
      </c>
      <c r="AJ301" s="241">
        <v>27</v>
      </c>
      <c r="AK301" s="241">
        <v>33</v>
      </c>
      <c r="AL301" s="242">
        <v>0.16300000000000001</v>
      </c>
      <c r="AM301" s="344"/>
      <c r="AN301" s="344"/>
      <c r="AO301" s="344"/>
      <c r="AP301" s="241" t="s">
        <v>459</v>
      </c>
      <c r="AQ301" s="241" t="s">
        <v>460</v>
      </c>
      <c r="AR301" s="241" t="s">
        <v>459</v>
      </c>
      <c r="AS301" s="247">
        <v>44515</v>
      </c>
      <c r="AT301" s="247">
        <v>44197</v>
      </c>
      <c r="AU301" s="344"/>
      <c r="AV301" s="344"/>
      <c r="AW301" s="247">
        <v>44197</v>
      </c>
      <c r="AX301" s="242">
        <v>0.38100000000000001</v>
      </c>
      <c r="AY301" s="241">
        <v>100</v>
      </c>
      <c r="AZ301" s="344"/>
      <c r="BA301" s="241">
        <v>7</v>
      </c>
      <c r="BB301" s="344"/>
      <c r="BC301" s="241" t="s">
        <v>872</v>
      </c>
      <c r="BD301" s="248" t="s">
        <v>1777</v>
      </c>
      <c r="BE301" s="266" t="s">
        <v>126</v>
      </c>
      <c r="BF301" s="267" t="s">
        <v>126</v>
      </c>
      <c r="BG301" s="267" t="s">
        <v>126</v>
      </c>
      <c r="BH301" s="268" t="s">
        <v>126</v>
      </c>
      <c r="BI301" s="252"/>
      <c r="BJ301" s="344"/>
      <c r="BK301" s="344"/>
      <c r="BL301" s="255">
        <v>0.94</v>
      </c>
      <c r="BM301" s="255">
        <v>0.95</v>
      </c>
      <c r="BN301" s="255">
        <v>0.93</v>
      </c>
      <c r="BO301" s="256">
        <v>0.9</v>
      </c>
    </row>
    <row r="302" spans="1:67" ht="18.75" hidden="1" customHeight="1">
      <c r="A302" s="228" t="s">
        <v>1778</v>
      </c>
      <c r="B302" s="229" t="s">
        <v>1779</v>
      </c>
      <c r="C302" s="229" t="s">
        <v>1780</v>
      </c>
      <c r="D302" s="230" t="s">
        <v>1781</v>
      </c>
      <c r="E302" s="281" t="s">
        <v>507</v>
      </c>
      <c r="F302" s="271" t="s">
        <v>477</v>
      </c>
      <c r="G302" s="258"/>
      <c r="H302" s="259">
        <v>205</v>
      </c>
      <c r="I302" s="283"/>
      <c r="J302" s="260">
        <v>116</v>
      </c>
      <c r="K302" s="261">
        <v>147</v>
      </c>
      <c r="L302" s="262">
        <v>22504</v>
      </c>
      <c r="M302" s="238">
        <v>0.79</v>
      </c>
      <c r="N302" s="229">
        <v>1528</v>
      </c>
      <c r="O302" s="272"/>
      <c r="P302" s="239">
        <v>6.8000000000000005E-2</v>
      </c>
      <c r="Q302" s="229">
        <v>155</v>
      </c>
      <c r="R302" s="240">
        <v>44200</v>
      </c>
      <c r="S302" s="241" t="s">
        <v>497</v>
      </c>
      <c r="T302" s="242">
        <v>0.10100000000000001</v>
      </c>
      <c r="U302" s="243">
        <v>4614</v>
      </c>
      <c r="V302" s="244">
        <v>0.1</v>
      </c>
      <c r="W302" s="243">
        <v>39586</v>
      </c>
      <c r="X302" s="241" t="s">
        <v>520</v>
      </c>
      <c r="Y302" s="241" t="s">
        <v>490</v>
      </c>
      <c r="Z302" s="263"/>
      <c r="AA302" s="246" t="s">
        <v>456</v>
      </c>
      <c r="AB302" s="241">
        <v>510</v>
      </c>
      <c r="AC302" s="241">
        <v>610</v>
      </c>
      <c r="AD302" s="241">
        <v>510</v>
      </c>
      <c r="AE302" s="241">
        <v>600</v>
      </c>
      <c r="AF302" s="241">
        <v>21</v>
      </c>
      <c r="AG302" s="241">
        <v>27</v>
      </c>
      <c r="AH302" s="241">
        <v>21</v>
      </c>
      <c r="AI302" s="241">
        <v>27</v>
      </c>
      <c r="AJ302" s="241">
        <v>19</v>
      </c>
      <c r="AK302" s="241">
        <v>26</v>
      </c>
      <c r="AL302" s="242">
        <v>0.71899999999999997</v>
      </c>
      <c r="AM302" s="344"/>
      <c r="AN302" s="344"/>
      <c r="AO302" s="344"/>
      <c r="AP302" s="241" t="s">
        <v>491</v>
      </c>
      <c r="AQ302" s="241" t="s">
        <v>460</v>
      </c>
      <c r="AR302" s="241" t="s">
        <v>471</v>
      </c>
      <c r="AS302" s="344"/>
      <c r="AT302" s="344"/>
      <c r="AU302" s="344"/>
      <c r="AV302" s="247">
        <v>44256</v>
      </c>
      <c r="AW302" s="247">
        <v>44409</v>
      </c>
      <c r="AX302" s="344"/>
      <c r="AY302" s="241">
        <v>61</v>
      </c>
      <c r="AZ302" s="344"/>
      <c r="BA302" s="241">
        <v>6</v>
      </c>
      <c r="BB302" s="344"/>
      <c r="BC302" s="344"/>
      <c r="BD302" s="265"/>
      <c r="BE302" s="279" t="s">
        <v>166</v>
      </c>
      <c r="BF302" s="278" t="s">
        <v>166</v>
      </c>
      <c r="BG302" s="278" t="s">
        <v>166</v>
      </c>
      <c r="BH302" s="280" t="s">
        <v>166</v>
      </c>
      <c r="BI302" s="252"/>
      <c r="BJ302" s="344"/>
      <c r="BK302" s="344"/>
      <c r="BL302" s="270"/>
      <c r="BM302" s="255">
        <v>0.8</v>
      </c>
      <c r="BN302" s="270"/>
      <c r="BO302" s="256">
        <v>0.56999999999999995</v>
      </c>
    </row>
    <row r="303" spans="1:67" ht="18.75" hidden="1" customHeight="1">
      <c r="A303" s="228" t="s">
        <v>1782</v>
      </c>
      <c r="B303" s="229" t="s">
        <v>1783</v>
      </c>
      <c r="C303" s="229" t="s">
        <v>1713</v>
      </c>
      <c r="D303" s="230" t="s">
        <v>609</v>
      </c>
      <c r="E303" s="231" t="s">
        <v>448</v>
      </c>
      <c r="F303" s="257" t="s">
        <v>467</v>
      </c>
      <c r="G303" s="258"/>
      <c r="H303" s="259" t="s">
        <v>451</v>
      </c>
      <c r="I303" s="260" t="s">
        <v>451</v>
      </c>
      <c r="J303" s="260" t="s">
        <v>451</v>
      </c>
      <c r="K303" s="261" t="s">
        <v>451</v>
      </c>
      <c r="L303" s="262">
        <v>2030</v>
      </c>
      <c r="M303" s="238">
        <v>0.79</v>
      </c>
      <c r="N303" s="229">
        <v>104</v>
      </c>
      <c r="O303" s="229">
        <v>44</v>
      </c>
      <c r="P303" s="239">
        <v>5.0999999999999997E-2</v>
      </c>
      <c r="Q303" s="229">
        <v>87</v>
      </c>
      <c r="R303" s="240">
        <v>53100</v>
      </c>
      <c r="S303" s="241" t="s">
        <v>452</v>
      </c>
      <c r="T303" s="242">
        <v>0.83699999999999997</v>
      </c>
      <c r="U303" s="243">
        <v>18003</v>
      </c>
      <c r="V303" s="244">
        <v>0.34</v>
      </c>
      <c r="W303" s="243">
        <v>35097</v>
      </c>
      <c r="X303" s="241" t="s">
        <v>727</v>
      </c>
      <c r="Y303" s="241" t="s">
        <v>966</v>
      </c>
      <c r="Z303" s="245" t="s">
        <v>1784</v>
      </c>
      <c r="AA303" s="246" t="s">
        <v>456</v>
      </c>
      <c r="AB303" s="241">
        <v>530</v>
      </c>
      <c r="AC303" s="241">
        <v>640</v>
      </c>
      <c r="AD303" s="241">
        <v>530</v>
      </c>
      <c r="AE303" s="241">
        <v>630</v>
      </c>
      <c r="AF303" s="241">
        <v>21</v>
      </c>
      <c r="AG303" s="241">
        <v>28</v>
      </c>
      <c r="AH303" s="241">
        <v>21</v>
      </c>
      <c r="AI303" s="241">
        <v>29</v>
      </c>
      <c r="AJ303" s="241">
        <v>20</v>
      </c>
      <c r="AK303" s="241">
        <v>27</v>
      </c>
      <c r="AL303" s="242">
        <v>0.92700000000000005</v>
      </c>
      <c r="AM303" s="241">
        <v>357</v>
      </c>
      <c r="AN303" s="242">
        <v>0.216</v>
      </c>
      <c r="AO303" s="242">
        <v>0.28599999999999998</v>
      </c>
      <c r="AP303" s="241" t="s">
        <v>491</v>
      </c>
      <c r="AQ303" s="241" t="s">
        <v>492</v>
      </c>
      <c r="AR303" s="241" t="s">
        <v>472</v>
      </c>
      <c r="AS303" s="344"/>
      <c r="AT303" s="344"/>
      <c r="AU303" s="344"/>
      <c r="AV303" s="344"/>
      <c r="AW303" s="241" t="s">
        <v>501</v>
      </c>
      <c r="AX303" s="344"/>
      <c r="AY303" s="241">
        <v>79</v>
      </c>
      <c r="AZ303" s="241" t="s">
        <v>1277</v>
      </c>
      <c r="BA303" s="241">
        <v>6.5</v>
      </c>
      <c r="BB303" s="344"/>
      <c r="BC303" s="344"/>
      <c r="BD303" s="265"/>
      <c r="BE303" s="273" t="s">
        <v>462</v>
      </c>
      <c r="BF303" s="274" t="s">
        <v>462</v>
      </c>
      <c r="BG303" s="274" t="s">
        <v>462</v>
      </c>
      <c r="BH303" s="275" t="s">
        <v>462</v>
      </c>
      <c r="BI303" s="269" t="s">
        <v>166</v>
      </c>
      <c r="BJ303" s="253" t="s">
        <v>166</v>
      </c>
      <c r="BK303" s="243">
        <v>7540</v>
      </c>
      <c r="BL303" s="255">
        <v>0.9</v>
      </c>
      <c r="BM303" s="255">
        <v>0.8</v>
      </c>
      <c r="BN303" s="255">
        <v>0.71</v>
      </c>
      <c r="BO303" s="256">
        <v>0.63</v>
      </c>
    </row>
    <row r="304" spans="1:67" ht="18.75" hidden="1" customHeight="1">
      <c r="A304" s="228" t="s">
        <v>1785</v>
      </c>
      <c r="B304" s="229" t="s">
        <v>1786</v>
      </c>
      <c r="C304" s="229" t="s">
        <v>1786</v>
      </c>
      <c r="D304" s="230" t="s">
        <v>808</v>
      </c>
      <c r="E304" s="231" t="s">
        <v>448</v>
      </c>
      <c r="F304" s="229" t="s">
        <v>487</v>
      </c>
      <c r="G304" s="233" t="s">
        <v>1787</v>
      </c>
      <c r="H304" s="259" t="s">
        <v>451</v>
      </c>
      <c r="I304" s="260">
        <v>61</v>
      </c>
      <c r="J304" s="260" t="s">
        <v>451</v>
      </c>
      <c r="K304" s="261" t="s">
        <v>451</v>
      </c>
      <c r="L304" s="262">
        <v>2391</v>
      </c>
      <c r="M304" s="238">
        <v>0.82</v>
      </c>
      <c r="N304" s="229">
        <v>70</v>
      </c>
      <c r="O304" s="229">
        <v>21</v>
      </c>
      <c r="P304" s="239">
        <v>2.9000000000000001E-2</v>
      </c>
      <c r="Q304" s="229">
        <v>35</v>
      </c>
      <c r="R304" s="240">
        <v>55000</v>
      </c>
      <c r="S304" s="241" t="s">
        <v>452</v>
      </c>
      <c r="T304" s="242">
        <v>0.5</v>
      </c>
      <c r="U304" s="243">
        <v>21116</v>
      </c>
      <c r="V304" s="244">
        <v>0.38</v>
      </c>
      <c r="W304" s="243">
        <v>33884</v>
      </c>
      <c r="X304" s="241" t="s">
        <v>520</v>
      </c>
      <c r="Y304" s="243">
        <v>16000</v>
      </c>
      <c r="Z304" s="245" t="s">
        <v>1788</v>
      </c>
      <c r="AA304" s="246" t="s">
        <v>456</v>
      </c>
      <c r="AB304" s="241">
        <v>630</v>
      </c>
      <c r="AC304" s="241">
        <v>720</v>
      </c>
      <c r="AD304" s="241">
        <v>600</v>
      </c>
      <c r="AE304" s="241">
        <v>690</v>
      </c>
      <c r="AF304" s="241">
        <v>27</v>
      </c>
      <c r="AG304" s="241">
        <v>32</v>
      </c>
      <c r="AH304" s="241">
        <v>27</v>
      </c>
      <c r="AI304" s="241">
        <v>34</v>
      </c>
      <c r="AJ304" s="241">
        <v>25</v>
      </c>
      <c r="AK304" s="241">
        <v>30</v>
      </c>
      <c r="AL304" s="242">
        <v>0.85</v>
      </c>
      <c r="AM304" s="241">
        <v>138</v>
      </c>
      <c r="AN304" s="242">
        <v>0.23899999999999999</v>
      </c>
      <c r="AO304" s="242">
        <v>0.45500000000000002</v>
      </c>
      <c r="AP304" s="241" t="s">
        <v>491</v>
      </c>
      <c r="AQ304" s="241" t="s">
        <v>460</v>
      </c>
      <c r="AR304" s="241" t="s">
        <v>471</v>
      </c>
      <c r="AS304" s="344"/>
      <c r="AT304" s="344"/>
      <c r="AU304" s="247">
        <v>44501</v>
      </c>
      <c r="AV304" s="344"/>
      <c r="AW304" s="247">
        <v>44206</v>
      </c>
      <c r="AX304" s="344"/>
      <c r="AY304" s="241">
        <v>95</v>
      </c>
      <c r="AZ304" s="241" t="s">
        <v>1789</v>
      </c>
      <c r="BA304" s="241" t="s">
        <v>462</v>
      </c>
      <c r="BB304" s="344"/>
      <c r="BC304" s="344"/>
      <c r="BD304" s="265"/>
      <c r="BE304" s="266" t="s">
        <v>126</v>
      </c>
      <c r="BF304" s="267" t="s">
        <v>126</v>
      </c>
      <c r="BG304" s="267" t="s">
        <v>126</v>
      </c>
      <c r="BH304" s="268" t="s">
        <v>126</v>
      </c>
      <c r="BI304" s="252"/>
      <c r="BJ304" s="253" t="s">
        <v>166</v>
      </c>
      <c r="BK304" s="243">
        <v>1200</v>
      </c>
      <c r="BL304" s="255">
        <v>0.91</v>
      </c>
      <c r="BM304" s="255">
        <v>0.93</v>
      </c>
      <c r="BN304" s="255">
        <v>0.91</v>
      </c>
      <c r="BO304" s="256">
        <v>0.89</v>
      </c>
    </row>
    <row r="305" spans="1:67" ht="18.75" hidden="1" customHeight="1">
      <c r="A305" s="228" t="s">
        <v>1790</v>
      </c>
      <c r="B305" s="229" t="s">
        <v>1791</v>
      </c>
      <c r="C305" s="229" t="s">
        <v>1792</v>
      </c>
      <c r="D305" s="230" t="s">
        <v>931</v>
      </c>
      <c r="E305" s="231" t="s">
        <v>448</v>
      </c>
      <c r="F305" s="229" t="s">
        <v>487</v>
      </c>
      <c r="G305" s="258"/>
      <c r="H305" s="259" t="s">
        <v>451</v>
      </c>
      <c r="I305" s="260">
        <v>43</v>
      </c>
      <c r="J305" s="260" t="s">
        <v>451</v>
      </c>
      <c r="K305" s="261" t="s">
        <v>451</v>
      </c>
      <c r="L305" s="262">
        <v>1510</v>
      </c>
      <c r="M305" s="238">
        <v>1</v>
      </c>
      <c r="N305" s="229">
        <v>104</v>
      </c>
      <c r="O305" s="229">
        <v>18</v>
      </c>
      <c r="P305" s="239">
        <v>6.9000000000000006E-2</v>
      </c>
      <c r="Q305" s="229">
        <v>56</v>
      </c>
      <c r="R305" s="240">
        <v>72300</v>
      </c>
      <c r="S305" s="241" t="s">
        <v>452</v>
      </c>
      <c r="T305" s="242">
        <v>0.53800000000000003</v>
      </c>
      <c r="U305" s="243">
        <v>22852</v>
      </c>
      <c r="V305" s="244">
        <v>0.32</v>
      </c>
      <c r="W305" s="243">
        <v>49448</v>
      </c>
      <c r="X305" s="241" t="s">
        <v>712</v>
      </c>
      <c r="Y305" s="241" t="s">
        <v>1793</v>
      </c>
      <c r="Z305" s="263"/>
      <c r="AA305" s="246" t="s">
        <v>456</v>
      </c>
      <c r="AB305" s="241">
        <v>630</v>
      </c>
      <c r="AC305" s="241">
        <v>720</v>
      </c>
      <c r="AD305" s="241">
        <v>620</v>
      </c>
      <c r="AE305" s="241">
        <v>730</v>
      </c>
      <c r="AF305" s="241">
        <v>26</v>
      </c>
      <c r="AG305" s="241">
        <v>31</v>
      </c>
      <c r="AH305" s="241">
        <v>27</v>
      </c>
      <c r="AI305" s="241" t="s">
        <v>550</v>
      </c>
      <c r="AJ305" s="241">
        <v>26</v>
      </c>
      <c r="AK305" s="241" t="s">
        <v>457</v>
      </c>
      <c r="AL305" s="242">
        <v>0.51700000000000002</v>
      </c>
      <c r="AM305" s="241">
        <v>687</v>
      </c>
      <c r="AN305" s="242">
        <v>0.20499999999999999</v>
      </c>
      <c r="AO305" s="242">
        <v>0.26200000000000001</v>
      </c>
      <c r="AP305" s="241" t="s">
        <v>948</v>
      </c>
      <c r="AQ305" s="241" t="s">
        <v>460</v>
      </c>
      <c r="AR305" s="241" t="s">
        <v>472</v>
      </c>
      <c r="AS305" s="247">
        <v>44515</v>
      </c>
      <c r="AT305" s="344"/>
      <c r="AU305" s="344"/>
      <c r="AV305" s="247">
        <v>44515</v>
      </c>
      <c r="AW305" s="247">
        <v>44211</v>
      </c>
      <c r="AX305" s="242">
        <v>0.70899999999999996</v>
      </c>
      <c r="AY305" s="241">
        <v>85</v>
      </c>
      <c r="AZ305" s="241" t="s">
        <v>462</v>
      </c>
      <c r="BA305" s="241">
        <v>7</v>
      </c>
      <c r="BB305" s="344"/>
      <c r="BC305" s="241" t="s">
        <v>462</v>
      </c>
      <c r="BD305" s="248" t="s">
        <v>462</v>
      </c>
      <c r="BE305" s="266" t="s">
        <v>126</v>
      </c>
      <c r="BF305" s="278" t="s">
        <v>166</v>
      </c>
      <c r="BG305" s="278" t="s">
        <v>166</v>
      </c>
      <c r="BH305" s="280" t="s">
        <v>166</v>
      </c>
      <c r="BI305" s="252"/>
      <c r="BJ305" s="253" t="s">
        <v>166</v>
      </c>
      <c r="BK305" s="243">
        <v>1436</v>
      </c>
      <c r="BL305" s="255">
        <v>0.9</v>
      </c>
      <c r="BM305" s="255">
        <v>0.94</v>
      </c>
      <c r="BN305" s="270"/>
      <c r="BO305" s="256">
        <v>0.88</v>
      </c>
    </row>
    <row r="306" spans="1:67" ht="18.75" hidden="1" customHeight="1">
      <c r="A306" s="228" t="s">
        <v>1794</v>
      </c>
      <c r="B306" s="229" t="s">
        <v>1795</v>
      </c>
      <c r="C306" s="229" t="s">
        <v>1796</v>
      </c>
      <c r="D306" s="230" t="s">
        <v>466</v>
      </c>
      <c r="E306" s="231" t="s">
        <v>448</v>
      </c>
      <c r="F306" s="229" t="s">
        <v>487</v>
      </c>
      <c r="G306" s="258"/>
      <c r="H306" s="259" t="s">
        <v>451</v>
      </c>
      <c r="I306" s="260">
        <v>1</v>
      </c>
      <c r="J306" s="260" t="s">
        <v>451</v>
      </c>
      <c r="K306" s="261" t="s">
        <v>451</v>
      </c>
      <c r="L306" s="262">
        <v>2061</v>
      </c>
      <c r="M306" s="238">
        <v>0.97</v>
      </c>
      <c r="N306" s="229">
        <v>170</v>
      </c>
      <c r="O306" s="229">
        <v>57</v>
      </c>
      <c r="P306" s="239">
        <v>8.2000000000000003E-2</v>
      </c>
      <c r="Q306" s="229">
        <v>92</v>
      </c>
      <c r="R306" s="240">
        <v>77700</v>
      </c>
      <c r="S306" s="241" t="s">
        <v>488</v>
      </c>
      <c r="T306" s="242">
        <v>0.54100000000000004</v>
      </c>
      <c r="U306" s="243">
        <v>62873</v>
      </c>
      <c r="V306" s="244">
        <v>0.81</v>
      </c>
      <c r="W306" s="243">
        <v>14827</v>
      </c>
      <c r="X306" s="241" t="s">
        <v>1108</v>
      </c>
      <c r="Y306" s="241" t="s">
        <v>490</v>
      </c>
      <c r="Z306" s="263"/>
      <c r="AA306" s="264"/>
      <c r="AB306" s="241">
        <v>710</v>
      </c>
      <c r="AC306" s="241">
        <v>780</v>
      </c>
      <c r="AD306" s="241">
        <v>690</v>
      </c>
      <c r="AE306" s="241">
        <v>790</v>
      </c>
      <c r="AF306" s="241">
        <v>31</v>
      </c>
      <c r="AG306" s="241">
        <v>35</v>
      </c>
      <c r="AH306" s="241">
        <v>33</v>
      </c>
      <c r="AI306" s="241" t="s">
        <v>1173</v>
      </c>
      <c r="AJ306" s="241">
        <v>30</v>
      </c>
      <c r="AK306" s="241" t="s">
        <v>675</v>
      </c>
      <c r="AL306" s="242">
        <v>0.122</v>
      </c>
      <c r="AM306" s="344"/>
      <c r="AN306" s="344"/>
      <c r="AO306" s="344"/>
      <c r="AP306" s="241" t="s">
        <v>491</v>
      </c>
      <c r="AQ306" s="241" t="s">
        <v>460</v>
      </c>
      <c r="AR306" s="241" t="s">
        <v>472</v>
      </c>
      <c r="AS306" s="247">
        <v>44515</v>
      </c>
      <c r="AT306" s="344"/>
      <c r="AU306" s="344"/>
      <c r="AV306" s="344"/>
      <c r="AW306" s="247">
        <v>44197</v>
      </c>
      <c r="AX306" s="242">
        <v>0.35399999999999998</v>
      </c>
      <c r="AY306" s="344"/>
      <c r="AZ306" s="344"/>
      <c r="BA306" s="344"/>
      <c r="BB306" s="344"/>
      <c r="BC306" s="344"/>
      <c r="BD306" s="265"/>
      <c r="BE306" s="266" t="s">
        <v>126</v>
      </c>
      <c r="BF306" s="267" t="s">
        <v>126</v>
      </c>
      <c r="BG306" s="267" t="s">
        <v>126</v>
      </c>
      <c r="BH306" s="268" t="s">
        <v>126</v>
      </c>
      <c r="BI306" s="252"/>
      <c r="BJ306" s="344"/>
      <c r="BK306" s="344"/>
      <c r="BL306" s="255">
        <v>1</v>
      </c>
      <c r="BM306" s="255">
        <v>0.98</v>
      </c>
      <c r="BN306" s="255">
        <v>0.92</v>
      </c>
      <c r="BO306" s="256">
        <v>0.94</v>
      </c>
    </row>
    <row r="307" spans="1:67" ht="18.75" hidden="1" customHeight="1">
      <c r="A307" s="228" t="s">
        <v>1797</v>
      </c>
      <c r="B307" s="229" t="s">
        <v>1798</v>
      </c>
      <c r="C307" s="229" t="s">
        <v>706</v>
      </c>
      <c r="D307" s="230" t="s">
        <v>466</v>
      </c>
      <c r="E307" s="231" t="s">
        <v>448</v>
      </c>
      <c r="F307" s="229" t="s">
        <v>477</v>
      </c>
      <c r="G307" s="258"/>
      <c r="H307" s="259">
        <v>59</v>
      </c>
      <c r="I307" s="260" t="s">
        <v>451</v>
      </c>
      <c r="J307" s="260">
        <v>59</v>
      </c>
      <c r="K307" s="261">
        <v>147</v>
      </c>
      <c r="L307" s="262">
        <v>4435</v>
      </c>
      <c r="M307" s="238">
        <v>0.67</v>
      </c>
      <c r="N307" s="229">
        <v>474</v>
      </c>
      <c r="O307" s="229">
        <v>69</v>
      </c>
      <c r="P307" s="239">
        <v>0.107</v>
      </c>
      <c r="Q307" s="229">
        <v>417</v>
      </c>
      <c r="R307" s="240">
        <v>72800</v>
      </c>
      <c r="S307" s="241" t="s">
        <v>452</v>
      </c>
      <c r="T307" s="242">
        <v>0.88</v>
      </c>
      <c r="U307" s="243">
        <v>19824</v>
      </c>
      <c r="V307" s="244">
        <v>0.27</v>
      </c>
      <c r="W307" s="243">
        <v>52976</v>
      </c>
      <c r="X307" s="241" t="s">
        <v>883</v>
      </c>
      <c r="Y307" s="241" t="s">
        <v>499</v>
      </c>
      <c r="Z307" s="245" t="s">
        <v>1799</v>
      </c>
      <c r="AA307" s="246" t="s">
        <v>456</v>
      </c>
      <c r="AB307" s="241">
        <v>620</v>
      </c>
      <c r="AC307" s="241">
        <v>710</v>
      </c>
      <c r="AD307" s="241">
        <v>660</v>
      </c>
      <c r="AE307" s="241">
        <v>730</v>
      </c>
      <c r="AF307" s="241">
        <v>28</v>
      </c>
      <c r="AG307" s="241">
        <v>32</v>
      </c>
      <c r="AH307" s="241">
        <v>26</v>
      </c>
      <c r="AI307" s="241" t="s">
        <v>539</v>
      </c>
      <c r="AJ307" s="241">
        <v>28</v>
      </c>
      <c r="AK307" s="241" t="s">
        <v>457</v>
      </c>
      <c r="AL307" s="242">
        <v>0.48499999999999999</v>
      </c>
      <c r="AM307" s="277">
        <v>2218</v>
      </c>
      <c r="AN307" s="242">
        <v>0.313</v>
      </c>
      <c r="AO307" s="242">
        <v>0.17</v>
      </c>
      <c r="AP307" s="241" t="s">
        <v>492</v>
      </c>
      <c r="AQ307" s="241" t="s">
        <v>460</v>
      </c>
      <c r="AR307" s="241" t="s">
        <v>471</v>
      </c>
      <c r="AS307" s="344"/>
      <c r="AT307" s="344"/>
      <c r="AU307" s="247">
        <v>44511</v>
      </c>
      <c r="AV307" s="344"/>
      <c r="AW307" s="247">
        <v>44228</v>
      </c>
      <c r="AX307" s="344"/>
      <c r="AY307" s="344"/>
      <c r="AZ307" s="241" t="s">
        <v>1229</v>
      </c>
      <c r="BA307" s="344"/>
      <c r="BB307" s="344"/>
      <c r="BC307" s="344"/>
      <c r="BD307" s="265"/>
      <c r="BE307" s="279" t="s">
        <v>166</v>
      </c>
      <c r="BF307" s="278" t="s">
        <v>166</v>
      </c>
      <c r="BG307" s="278" t="s">
        <v>166</v>
      </c>
      <c r="BH307" s="280" t="s">
        <v>166</v>
      </c>
      <c r="BI307" s="252"/>
      <c r="BJ307" s="344"/>
      <c r="BK307" s="344"/>
      <c r="BL307" s="255">
        <v>0.95</v>
      </c>
      <c r="BM307" s="255">
        <v>0.95</v>
      </c>
      <c r="BN307" s="255">
        <v>0.85</v>
      </c>
      <c r="BO307" s="256">
        <v>0.89</v>
      </c>
    </row>
    <row r="308" spans="1:67" ht="18.75" hidden="1" customHeight="1" thickBot="1">
      <c r="A308" s="291" t="s">
        <v>1800</v>
      </c>
      <c r="B308" s="292" t="s">
        <v>1801</v>
      </c>
      <c r="C308" s="292" t="s">
        <v>1802</v>
      </c>
      <c r="D308" s="293" t="s">
        <v>764</v>
      </c>
      <c r="E308" s="294" t="s">
        <v>448</v>
      </c>
      <c r="F308" s="292" t="s">
        <v>477</v>
      </c>
      <c r="G308" s="295"/>
      <c r="H308" s="296">
        <v>3</v>
      </c>
      <c r="I308" s="297" t="s">
        <v>451</v>
      </c>
      <c r="J308" s="297" t="s">
        <v>451</v>
      </c>
      <c r="K308" s="298" t="s">
        <v>451</v>
      </c>
      <c r="L308" s="299">
        <v>5746</v>
      </c>
      <c r="M308" s="300">
        <v>0.44</v>
      </c>
      <c r="N308" s="292">
        <v>614</v>
      </c>
      <c r="O308" s="292">
        <v>85</v>
      </c>
      <c r="P308" s="301">
        <v>0.107</v>
      </c>
      <c r="Q308" s="292">
        <v>337</v>
      </c>
      <c r="R308" s="302">
        <v>76900</v>
      </c>
      <c r="S308" s="303" t="s">
        <v>488</v>
      </c>
      <c r="T308" s="304">
        <v>0.54900000000000004</v>
      </c>
      <c r="U308" s="305">
        <v>59850</v>
      </c>
      <c r="V308" s="306">
        <v>0.78</v>
      </c>
      <c r="W308" s="305">
        <v>17050</v>
      </c>
      <c r="X308" s="303" t="s">
        <v>1103</v>
      </c>
      <c r="Y308" s="303" t="s">
        <v>490</v>
      </c>
      <c r="Z308" s="307"/>
      <c r="AA308" s="308"/>
      <c r="AB308" s="303">
        <v>710</v>
      </c>
      <c r="AC308" s="303">
        <v>790</v>
      </c>
      <c r="AD308" s="303">
        <v>710</v>
      </c>
      <c r="AE308" s="303">
        <v>800</v>
      </c>
      <c r="AF308" s="303">
        <v>32</v>
      </c>
      <c r="AG308" s="303">
        <v>35</v>
      </c>
      <c r="AH308" s="303">
        <v>33</v>
      </c>
      <c r="AI308" s="303" t="s">
        <v>1173</v>
      </c>
      <c r="AJ308" s="303">
        <v>31</v>
      </c>
      <c r="AK308" s="303" t="s">
        <v>1173</v>
      </c>
      <c r="AL308" s="304">
        <v>6.3E-2</v>
      </c>
      <c r="AM308" s="309">
        <v>5963</v>
      </c>
      <c r="AN308" s="304">
        <v>3.5999999999999997E-2</v>
      </c>
      <c r="AO308" s="304">
        <v>0.73</v>
      </c>
      <c r="AP308" s="303" t="s">
        <v>491</v>
      </c>
      <c r="AQ308" s="303" t="s">
        <v>460</v>
      </c>
      <c r="AR308" s="303" t="s">
        <v>492</v>
      </c>
      <c r="AS308" s="345"/>
      <c r="AT308" s="345"/>
      <c r="AU308" s="310">
        <v>44501</v>
      </c>
      <c r="AV308" s="345"/>
      <c r="AW308" s="310">
        <v>44197</v>
      </c>
      <c r="AX308" s="345"/>
      <c r="AY308" s="303">
        <v>100</v>
      </c>
      <c r="AZ308" s="345"/>
      <c r="BA308" s="303">
        <v>7</v>
      </c>
      <c r="BB308" s="345"/>
      <c r="BC308" s="345"/>
      <c r="BD308" s="311"/>
      <c r="BE308" s="312" t="s">
        <v>126</v>
      </c>
      <c r="BF308" s="313" t="s">
        <v>126</v>
      </c>
      <c r="BG308" s="313" t="s">
        <v>126</v>
      </c>
      <c r="BH308" s="314" t="s">
        <v>126</v>
      </c>
      <c r="BI308" s="315"/>
      <c r="BJ308" s="316" t="s">
        <v>166</v>
      </c>
      <c r="BK308" s="317" t="s">
        <v>462</v>
      </c>
      <c r="BL308" s="318">
        <v>0.98</v>
      </c>
      <c r="BM308" s="318">
        <v>0.99</v>
      </c>
      <c r="BN308" s="318">
        <v>0.93</v>
      </c>
      <c r="BO308" s="319">
        <v>0.98</v>
      </c>
    </row>
  </sheetData>
  <conditionalFormatting sqref="L2:L103">
    <cfRule type="dataBar" priority="14">
      <dataBar>
        <cfvo type="min"/>
        <cfvo type="max"/>
        <color rgb="FF638EC6"/>
      </dataBar>
      <extLst>
        <ext xmlns:x14="http://schemas.microsoft.com/office/spreadsheetml/2009/9/main" uri="{B025F937-C7B1-47D3-B67F-A62EFF666E3E}">
          <x14:id>{BA698BF6-55FE-44AE-892B-7F609637C644}</x14:id>
        </ext>
      </extLst>
    </cfRule>
  </conditionalFormatting>
  <conditionalFormatting sqref="N1:N1048576">
    <cfRule type="colorScale" priority="13">
      <colorScale>
        <cfvo type="min"/>
        <cfvo type="max"/>
        <color theme="7" tint="0.39997558519241921"/>
        <color theme="5" tint="-0.499984740745262"/>
      </colorScale>
    </cfRule>
  </conditionalFormatting>
  <conditionalFormatting sqref="R1:R1048576">
    <cfRule type="colorScale" priority="12">
      <colorScale>
        <cfvo type="min"/>
        <cfvo type="percentile" val="50"/>
        <cfvo type="max"/>
        <color rgb="FF63BE7B"/>
        <color rgb="FFFFEB84"/>
        <color rgb="FFF8696B"/>
      </colorScale>
    </cfRule>
  </conditionalFormatting>
  <conditionalFormatting sqref="T1:T1048576">
    <cfRule type="colorScale" priority="11">
      <colorScale>
        <cfvo type="min"/>
        <cfvo type="percentile" val="50"/>
        <cfvo type="max"/>
        <color rgb="FFF8696B"/>
        <color rgb="FFFFEB84"/>
        <color rgb="FF63BE7B"/>
      </colorScale>
    </cfRule>
  </conditionalFormatting>
  <conditionalFormatting sqref="U1:U1048576">
    <cfRule type="colorScale" priority="10">
      <colorScale>
        <cfvo type="min"/>
        <cfvo type="percentile" val="50"/>
        <cfvo type="max"/>
        <color rgb="FFF8696B"/>
        <color rgb="FFFFEB84"/>
        <color rgb="FF63BE7B"/>
      </colorScale>
    </cfRule>
  </conditionalFormatting>
  <conditionalFormatting sqref="V1:V1048576">
    <cfRule type="colorScale" priority="9">
      <colorScale>
        <cfvo type="min"/>
        <cfvo type="percentile" val="50"/>
        <cfvo type="max"/>
        <color rgb="FFF8696B"/>
        <color rgb="FFFFEB84"/>
        <color rgb="FF63BE7B"/>
      </colorScale>
    </cfRule>
  </conditionalFormatting>
  <conditionalFormatting sqref="W1:W1048576">
    <cfRule type="colorScale" priority="8">
      <colorScale>
        <cfvo type="min"/>
        <cfvo type="max"/>
        <color theme="7" tint="0.59999389629810485"/>
        <color rgb="FF8B4513"/>
      </colorScale>
    </cfRule>
  </conditionalFormatting>
  <conditionalFormatting sqref="X1:X1048576">
    <cfRule type="colorScale" priority="7">
      <colorScale>
        <cfvo type="min"/>
        <cfvo type="percentile" val="50"/>
        <cfvo type="max"/>
        <color rgb="FFF8696B"/>
        <color rgb="FFFFEB84"/>
        <color rgb="FF63BE7B"/>
      </colorScale>
    </cfRule>
  </conditionalFormatting>
  <conditionalFormatting sqref="H2:H308">
    <cfRule type="colorScale" priority="15">
      <colorScale>
        <cfvo type="min"/>
        <cfvo type="max"/>
        <color rgb="FF63BE7B"/>
        <color rgb="FFFFEF9C"/>
      </colorScale>
    </cfRule>
  </conditionalFormatting>
  <conditionalFormatting sqref="I40:I308">
    <cfRule type="colorScale" priority="16">
      <colorScale>
        <cfvo type="min"/>
        <cfvo type="max"/>
        <color rgb="FF63BE7B"/>
        <color rgb="FFFFEF9C"/>
      </colorScale>
    </cfRule>
  </conditionalFormatting>
  <conditionalFormatting sqref="J2:J308">
    <cfRule type="colorScale" priority="17">
      <colorScale>
        <cfvo type="min"/>
        <cfvo type="max"/>
        <color rgb="FF63BE7B"/>
        <color rgb="FFFFEF9C"/>
      </colorScale>
    </cfRule>
  </conditionalFormatting>
  <conditionalFormatting sqref="I2:I308">
    <cfRule type="colorScale" priority="18">
      <colorScale>
        <cfvo type="min"/>
        <cfvo type="max"/>
        <color rgb="FF63BE7B"/>
        <color rgb="FFFFEF9C"/>
      </colorScale>
    </cfRule>
  </conditionalFormatting>
  <conditionalFormatting sqref="K2:K308">
    <cfRule type="colorScale" priority="19">
      <colorScale>
        <cfvo type="min"/>
        <cfvo type="max"/>
        <color rgb="FF63BE7B"/>
        <color rgb="FFFFEF9C"/>
      </colorScale>
    </cfRule>
  </conditionalFormatting>
  <conditionalFormatting sqref="L2:L308">
    <cfRule type="dataBar" priority="20">
      <dataBar>
        <cfvo type="min"/>
        <cfvo type="max"/>
        <color rgb="FF638EC6"/>
      </dataBar>
      <extLst>
        <ext xmlns:x14="http://schemas.microsoft.com/office/spreadsheetml/2009/9/main" uri="{B025F937-C7B1-47D3-B67F-A62EFF666E3E}">
          <x14:id>{A82C273D-99CD-4C40-8A1F-BEEA3C4E8023}</x14:id>
        </ext>
      </extLst>
    </cfRule>
  </conditionalFormatting>
  <conditionalFormatting sqref="M2:M308">
    <cfRule type="dataBar" priority="21">
      <dataBar>
        <cfvo type="min"/>
        <cfvo type="max"/>
        <color rgb="FF63C384"/>
      </dataBar>
      <extLst>
        <ext xmlns:x14="http://schemas.microsoft.com/office/spreadsheetml/2009/9/main" uri="{B025F937-C7B1-47D3-B67F-A62EFF666E3E}">
          <x14:id>{440A98F5-7630-49D0-89D8-881A9AAC3A00}</x14:id>
        </ext>
      </extLst>
    </cfRule>
  </conditionalFormatting>
  <conditionalFormatting sqref="BK3:BK307">
    <cfRule type="colorScale" priority="6">
      <colorScale>
        <cfvo type="min"/>
        <cfvo type="percentile" val="50"/>
        <cfvo type="max"/>
        <color rgb="FFF8696B"/>
        <color rgb="FFFFEB84"/>
        <color rgb="FF63BE7B"/>
      </colorScale>
    </cfRule>
  </conditionalFormatting>
  <conditionalFormatting sqref="BL1:BN1048576">
    <cfRule type="dataBar" priority="5">
      <dataBar>
        <cfvo type="min"/>
        <cfvo type="max"/>
        <color rgb="FFD6007B"/>
      </dataBar>
      <extLst>
        <ext xmlns:x14="http://schemas.microsoft.com/office/spreadsheetml/2009/9/main" uri="{B025F937-C7B1-47D3-B67F-A62EFF666E3E}">
          <x14:id>{DEA0551F-E62C-40C4-B566-E3D08D9B1A97}</x14:id>
        </ext>
      </extLst>
    </cfRule>
  </conditionalFormatting>
  <conditionalFormatting sqref="BO1:BO1048576">
    <cfRule type="colorScale" priority="4">
      <colorScale>
        <cfvo type="min"/>
        <cfvo type="percentile" val="50"/>
        <cfvo type="max"/>
        <color rgb="FFF8696B"/>
        <color rgb="FFFFEB84"/>
        <color rgb="FF63BE7B"/>
      </colorScale>
    </cfRule>
  </conditionalFormatting>
  <conditionalFormatting sqref="AS1:AW1048576">
    <cfRule type="colorScale" priority="3">
      <colorScale>
        <cfvo type="min"/>
        <cfvo type="percentile" val="50"/>
        <cfvo type="max"/>
        <color rgb="FF63BE7B"/>
        <color rgb="FFFCFCFF"/>
        <color rgb="FFF8696B"/>
      </colorScale>
    </cfRule>
  </conditionalFormatting>
  <conditionalFormatting sqref="AX1:AX1048576">
    <cfRule type="colorScale" priority="2">
      <colorScale>
        <cfvo type="min"/>
        <cfvo type="percentile" val="50"/>
        <cfvo type="max"/>
        <color rgb="FFF8696B"/>
        <color rgb="FFFFEB84"/>
        <color rgb="FF63BE7B"/>
      </colorScale>
    </cfRule>
  </conditionalFormatting>
  <conditionalFormatting sqref="AL2:AL308">
    <cfRule type="dataBar" priority="1">
      <dataBar>
        <cfvo type="min"/>
        <cfvo type="max"/>
        <color rgb="FFFFB628"/>
      </dataBar>
      <extLst>
        <ext xmlns:x14="http://schemas.microsoft.com/office/spreadsheetml/2009/9/main" uri="{B025F937-C7B1-47D3-B67F-A62EFF666E3E}">
          <x14:id>{22C654ED-E664-4129-BF1B-3C04A6FB502B}</x14:id>
        </ext>
      </extLst>
    </cfRule>
  </conditionalFormatting>
  <hyperlinks>
    <hyperlink ref="AA2" r:id="rId1" display="https://www.google.com/url?q=https://agnesscott.edu/admission/financial-aid/agnes-scott-scholarships.html&amp;sa=D&amp;source=editors&amp;ust=1612735260954000&amp;usg=AFQjCNG5cRItDDdqm9rcXrmJCDE99W_QKw" xr:uid="{98628050-BE01-4FCE-B82E-78A3CBA72475}"/>
    <hyperlink ref="AA4" r:id="rId2" display="https://www.google.com/url?q=https://www.american.edu/financialaid/freshman-scholarships.cfm&amp;sa=D&amp;source=editors&amp;ust=1612735260958000&amp;usg=AFQjCNFtFg17FunrK7PmbLAFKddSqSHuIA" xr:uid="{E7EF8B04-A970-48F0-89B5-63F9A7487FD0}"/>
    <hyperlink ref="AA6" r:id="rId3" display="https://www.google.com/url?q=https://scholarships.asu.edu/scholarship-search?gpa%3DAll%26acad_level%3D19%26residency%3D58%26acad_load%3D53%26campus%3D14%26college%3DAll%26major%3D%26keys%3D%26order%3Dfield_s_need_based%26sort%3Dasc%26page%3D1&amp;sa=D&amp;source=editors&amp;ust=1612735260964000&amp;usg=AFQjCNHfPt76w5QN0uhNOh2UiLHKXyQ_4A" xr:uid="{F5931DB4-C662-4C71-ABC1-9A2845D207E7}"/>
    <hyperlink ref="AA9" r:id="rId4" display="https://www.google.com/url?q=http://www.babson.edu/admission/tuition-aid/undergraduate/financial-aid/international-students/Pages/default.aspx&amp;sa=D&amp;source=editors&amp;ust=1612735260973000&amp;usg=AFQjCNGbFZQu1NEVfnNEEGTXjmY4zK-G7A" xr:uid="{DE636AA0-FDA1-4771-890F-BADF1DA98587}"/>
    <hyperlink ref="AA14" r:id="rId5" display="https://www.google.com/url?q=https://www.arcadia.edu/admissions/financial-aid-scholarships/undergraduates/scholarships-grants&amp;sa=D&amp;source=editors&amp;ust=1612735260997000&amp;usg=AFQjCNEGlb24Bbm4dyK7ghFk5Wf_d9PHmA" xr:uid="{25A253ED-1D3E-4DA1-BE7B-EDCFCC8FAEDC}"/>
    <hyperlink ref="AA15" r:id="rId6" display="https://www.google.com/url?q=https://www.beloit.edu/admission/afford/international/&amp;sa=D&amp;source=editors&amp;ust=1612735261000000&amp;usg=AFQjCNFL508zT_daMBmrcQVaCgyObSsfWg" xr:uid="{E2C00F0E-B012-4681-BE21-6E30C3202074}"/>
    <hyperlink ref="AA16" r:id="rId7" display="https://www.google.com/url?q=https://www.bennington.edu/admissions-aid/financing-your-education/apply-financial-aid/financial-aid-international&amp;sa=D&amp;source=editors&amp;ust=1612735261003000&amp;usg=AFQjCNHblBv-3PdarMu_2dhjjDk58N731w" xr:uid="{DE10AFB5-8B95-4898-82B9-A18DD64ABE56}"/>
    <hyperlink ref="AA17" r:id="rId8" display="https://www.google.com/url?q=https://www.bentley.edu/undergraduate/tuition-financial-aid/types-aid&amp;sa=D&amp;source=editors&amp;ust=1612735261006000&amp;usg=AFQjCNE4hkf-kD2AlYqA8q18C88oycr_FQ" xr:uid="{63E7F8F2-AF4C-45FD-B84E-B3580CC59E09}"/>
    <hyperlink ref="AA19" r:id="rId9" display="https://www.google.com/url?q=https://globaleducation.boisestate.edu/international/financial-information-and-scholarships/undergraduate-scholarships/&amp;sa=D&amp;source=editors&amp;ust=1612735261011000&amp;usg=AFQjCNFG086-dNaGMsoyvPrhGebKZPrybQ" xr:uid="{D7971B36-59C0-4CCC-93C2-8D41D818CF89}"/>
    <hyperlink ref="AA21" r:id="rId10" display="https://www.google.com/url?q=http://www.bu.edu/admissions/apply/tuition-aid-scholarships/scholarships/trustee/&amp;sa=D&amp;source=editors&amp;ust=1612735261016000&amp;usg=AFQjCNEBQ_ymXxk69whY5Y14JDQiEDDXBw" xr:uid="{CEAF80AB-1150-47A4-889F-611C5C6BF823}"/>
    <hyperlink ref="AA23" r:id="rId11" display="https://www.google.com/url?q=https://financialaid.byu.edu/international-student-scholarships&amp;sa=D&amp;source=editors&amp;ust=1612735261021000&amp;usg=AFQjCNFK1PsmddZi2yEXnRudycZkJunIjQ" xr:uid="{5DE30202-0408-4995-8103-F7C47DC47102}"/>
    <hyperlink ref="AA24" r:id="rId12" display="https://www.google.com/url?q=https://financialaid.byu.edu/international-student-scholarships&amp;sa=D&amp;source=editors&amp;ust=1612735261024000&amp;usg=AFQjCNFEVAOG9ycqKtBGdxODFw9wv23l1Q" xr:uid="{FC3CD09A-52D9-4E81-9E5A-0786721BCE99}"/>
    <hyperlink ref="AA27" r:id="rId13" display="https://www.google.com/url?q=https://www.bucknell.edu/PresidentialFellows&amp;sa=D&amp;source=editors&amp;ust=1612735261034000&amp;usg=AFQjCNG9Wl8OvPBf5ohRE0SbEu6g-6RKfw" xr:uid="{120183CE-5108-46D5-9132-A34F7E5211A5}"/>
    <hyperlink ref="AA30" r:id="rId14" display="https://www.google.com/url?q=https://admissions.calpoly.edu/applicants/international/budget.html&amp;sa=D&amp;source=editors&amp;ust=1612735261041000&amp;usg=AFQjCNFg_m-6gd4Jm0jla6ktpOx8yP5vdg" xr:uid="{73B970A3-A14F-4846-A0FF-AB0C5588669A}"/>
    <hyperlink ref="AA32" r:id="rId15" display="https://www.google.com/url?q=http://www.fullerton.edu/financialaid/general/scholarships.php&amp;sa=D&amp;source=editors&amp;ust=1612735261046000&amp;usg=AFQjCNGe2f5EqeSYknI2BnlUEqrT6vZIxQ" xr:uid="{927486AF-006C-480C-A828-EA3079770B9D}"/>
    <hyperlink ref="AA33" r:id="rId16" display="https://www.google.com/url?q=https://csulb.financialaidtv.com/&amp;sa=D&amp;source=editors&amp;ust=1612735261048000&amp;usg=AFQjCNGpv2ZsjRKQqXAxB8orJdx4TtImiQ" xr:uid="{03A58FA0-CC03-44E1-9D11-126C8E754296}"/>
    <hyperlink ref="AA34" r:id="rId17" display="https://www.google.com/url?q=http://www.calstatela.edu/financialaid/scholarships&amp;sa=D&amp;source=editors&amp;ust=1612735261051000&amp;usg=AFQjCNFRzGmSGSL5qgfirNQQemsnvwqOGA" xr:uid="{AFF01E6C-80C6-4147-A341-61E356440362}"/>
    <hyperlink ref="AA37" r:id="rId18" display="https://www.google.com/url?q=https://calvin.edu/offices-services/financial-aid/types/scholarships/academic-scholarships/&amp;sa=D&amp;source=editors&amp;ust=1612735261060000&amp;usg=AFQjCNEakFvkyoXzoj-4INNZmnsAtG4RNg" xr:uid="{9708A16E-2222-42C0-AC6D-3383688FF5B6}"/>
    <hyperlink ref="AA40" r:id="rId19" display="https://www.google.com/url?q=https://case.edu/admission/tuition-aid/scholarships&amp;sa=D&amp;source=editors&amp;ust=1612735261069000&amp;usg=AFQjCNGeF0Oz0RQ0qbNJhBjgWZvyMw-YtQ" xr:uid="{1C780840-305E-4EA9-9B28-061BC67D7446}"/>
    <hyperlink ref="AA41" r:id="rId20" display="https://www.google.com/url?q=https://www.centre.edu/scholarships/&amp;sa=D&amp;source=editors&amp;ust=1612735261071000&amp;usg=AFQjCNG2_Sselh6qXAIsylYkRxmOYa5LFw" xr:uid="{0595AE92-2ED4-43D0-8C29-2358306AFF38}"/>
    <hyperlink ref="AA42" r:id="rId21" display="https://www.google.com/url?q=https://www.chapman.edu/admission/undergraduate/international-students/index.aspx&amp;sa=D&amp;source=editors&amp;ust=1612735261074000&amp;usg=AFQjCNHsSithHqC1cWWI0HG8abJlprvGVQ" xr:uid="{D0CFE5C5-88FE-4799-BCCA-744DBE9645A1}"/>
    <hyperlink ref="AA43" r:id="rId22" display="https://www.google.com/url?q=https://www.cmc.edu/admission/scholarships&amp;sa=D&amp;source=editors&amp;ust=1612735261076000&amp;usg=AFQjCNHpqNikSSHSoNZCCvkUHU1nwBbrvQ" xr:uid="{ECE7BB9E-A341-440C-AE8F-D63FC9F649A2}"/>
    <hyperlink ref="AA44" r:id="rId23" display="https://www.google.com/url?q=https://www.clarku.edu/offices/financial-aid/scholarships/&amp;sa=D&amp;source=editors&amp;ust=1612735261079000&amp;usg=AFQjCNEIJHoSF6wl9uqycfOkCKiCFGa42w" xr:uid="{2759642C-459F-4EF4-A02C-1BC82EA373F6}"/>
    <hyperlink ref="AA49" r:id="rId24" display="https://www.google.com/url?q=https://www.csbsju.edu/admission/finaid/scholarships/meritbased&amp;sa=D&amp;source=editors&amp;ust=1612735261092000&amp;usg=AFQjCNHx21G-S9Af9CSazB44aTHN86UWOg" xr:uid="{27662CD6-F9EB-4E8B-B19A-8B03656E5728}"/>
    <hyperlink ref="AA50" r:id="rId25" display="https://www.google.com/url?q=https://www.coa.edu/admissions/financial-aid/scholarships/&amp;sa=D&amp;source=editors&amp;ust=1612735261095000&amp;usg=AFQjCNF3rH0NaUOTeKkuocr4_AQKbFwSWg" xr:uid="{F04893BD-51AA-4372-8B37-7BE4F176A184}"/>
    <hyperlink ref="AA51" r:id="rId26" display="https://www.google.com/url?q=https://www.holycross.edu/how-aid-works/scholarships-grants&amp;sa=D&amp;source=editors&amp;ust=1612735261099000&amp;usg=AFQjCNF-DkSvYudIlNb02enrOF4-wmtwjQ" xr:uid="{1D464FEC-D15A-49D9-827C-AD5D57340B01}"/>
    <hyperlink ref="AA53" r:id="rId27" display="https://www.google.com/url?q=https://www.coloradocollege.edu/admission/financialaid/&amp;sa=D&amp;source=editors&amp;ust=1612735261104000&amp;usg=AFQjCNES3dI1EKy7FY_agVm8Kt7T0i2rrA" xr:uid="{E7476CF7-F2C0-48F9-9EA6-8105F41D071D}"/>
    <hyperlink ref="AA55" r:id="rId28" display="https://www.google.com/url?q=https://financialaid.colostate.edu/scholarships-for-entering-non-resident-freshman/&amp;sa=D&amp;source=editors&amp;ust=1612735261110000&amp;usg=AFQjCNEFfF_8fOi9l4xw-ychYuNqYR_Eyw" xr:uid="{B87CF02F-A25D-49EC-AC59-2FDE994BE18D}"/>
    <hyperlink ref="AA58" r:id="rId29" display="https://www.google.com/url?q=https://cooper.edu/admissions/financial-aid&amp;sa=D&amp;source=editors&amp;ust=1612735261119000&amp;usg=AFQjCNEWO3sYnDfaKXIZ9NV8N0oCDZ78TQ" xr:uid="{653A41A6-BCB6-47E0-8935-B7EABA5987A5}"/>
    <hyperlink ref="AA60" r:id="rId30" display="https://www.google.com/url?q=https://www.creighton.edu/financialaid/typesofaid/creightonscholarships/&amp;sa=D&amp;source=editors&amp;ust=1612735261125000&amp;usg=AFQjCNGw0HyYOf9_lYtfkb2-szMPwE8odA" xr:uid="{BC23CC44-4911-4587-B9F6-F53AE33DF9F8}"/>
    <hyperlink ref="AA61" r:id="rId31" display="https://www.google.com/url?q=https://www.baruch.cuny.edu/undergrad/financialAid.html&amp;sa=D&amp;source=editors&amp;ust=1612735261128000&amp;usg=AFQjCNGn3qGlvpJgqHn8V_mlPk90HnFceA" xr:uid="{0728B899-7D27-4A2A-A900-F953E0115655}"/>
    <hyperlink ref="AA62" r:id="rId32" display="https://www.google.com/url?q=http://www.brooklyn.cuny.edu/web/about/offices/financial.php&amp;sa=D&amp;source=editors&amp;ust=1612735261131000&amp;usg=AFQjCNErxtM2Jg7rK7BjlDu4CedepYvXRg" xr:uid="{61A9B069-42B0-4DE4-A6DD-78CE1CD46E9C}"/>
    <hyperlink ref="AA63" r:id="rId33" display="https://www.google.com/url?q=https://www.ccny.cuny.edu/financialaid&amp;sa=D&amp;source=editors&amp;ust=1612735261134000&amp;usg=AFQjCNHzelEJBlSxZH5g6OXlla43ABRf2A" xr:uid="{22FE4E16-93A8-4609-8B49-3A1163779429}"/>
    <hyperlink ref="AA64" r:id="rId34" display="https://www.google.com/url?q=http://www.lehman.edu/financial-aid/programs.php&amp;sa=D&amp;source=editors&amp;ust=1612735261138000&amp;usg=AFQjCNFMzfmzF2vkgvc14-_t1DBRu02R1w" xr:uid="{435949A7-910B-4C52-837F-FE6603D0885B}"/>
    <hyperlink ref="AA66" r:id="rId35" display="https://www.google.com/url?q=https://www.davidson.edu/admission-and-financial-aid/financial-aid&amp;sa=D&amp;source=editors&amp;ust=1612735261144000&amp;usg=AFQjCNF8x97ujifaEqTVlLG0yk9hr4cy_g" xr:uid="{6890CD33-3575-4C14-8134-4C791701635B}"/>
    <hyperlink ref="AA67" r:id="rId36" display="https://www.google.com/url?q=https://denison.edu/campus/admission&amp;sa=D&amp;source=editors&amp;ust=1612735261146000&amp;usg=AFQjCNG4BmooTjUfqcavWdwCy5kMDZB1cQ" xr:uid="{E9876E4A-9757-45E5-B56A-85EDDC31610B}"/>
    <hyperlink ref="AA68" r:id="rId37" display="https://www.google.com/url?q=https://www.depauw.edu/offices/financialaid/types/scholarships-grants/&amp;sa=D&amp;source=editors&amp;ust=1612735261148000&amp;usg=AFQjCNFGLRDSMXteh-TqY67Q6UXNbcX4aA" xr:uid="{BC248685-143C-4134-AE63-4687240ECCEB}"/>
    <hyperlink ref="AA70" r:id="rId38" display="https://www.google.com/url?q=https://www.dickinson.edu/info/20259/grants_and_scholarships&amp;sa=D&amp;source=editors&amp;ust=1612735261152000&amp;usg=AFQjCNFBcCzZ2U1FIBojpE5GMvNGovYA5Q" xr:uid="{E5563350-7407-462C-8497-2661AC2EA837}"/>
    <hyperlink ref="AA71" r:id="rId39" display="https://www.google.com/url?q=https://www.drake.edu/finaid/scholarships/&amp;sa=D&amp;source=editors&amp;ust=1612735261155000&amp;usg=AFQjCNHOfRLmtFmR2QQymCDXG9XYJFzpfg" xr:uid="{F69887F2-0720-4EA2-A1E7-D51E94B3CDD1}"/>
    <hyperlink ref="AA72" r:id="rId40" display="https://www.google.com/url?q=https://financialaid.duke.edu/undergraduate-applicants/other-sources-aid%23merit&amp;sa=D&amp;source=editors&amp;ust=1612735261157000&amp;usg=AFQjCNG1m1ognYTuxS6gQoMIMS2Qnh-xlA" xr:uid="{A27296F0-A6CC-43B1-9DB4-E0FB96B47B08}"/>
    <hyperlink ref="AA73" r:id="rId41" display="https://www.google.com/url?q=http://earlham.edu/admissions/international-admissions/&amp;sa=D&amp;source=editors&amp;ust=1612735261160000&amp;usg=AFQjCNE-41T92t0cC_VJnBqyU504UTm75g" xr:uid="{5BF3760A-DE39-45D4-8882-C1F7665E748A}"/>
    <hyperlink ref="AA74" r:id="rId42" display="https://www.google.com/url?q=https://www.emich.edu/admissions/international/costs-scholarships/index.php&amp;sa=D&amp;source=editors&amp;ust=1612735261162000&amp;usg=AFQjCNEk42ugpFVtIsm-kOqsEGXxmo5IZg" xr:uid="{34A5D659-EF6F-4883-95FE-A269229B2CFF}"/>
    <hyperlink ref="AA76" r:id="rId43" display="https://www.google.com/url?q=https://www.eckerd.edu/admissions/financial-aid/types/&amp;sa=D&amp;source=editors&amp;ust=1612735261168000&amp;usg=AFQjCNFSg00jO7ViGXJkpc8kfLs4ldjUrw" xr:uid="{651B7931-3C84-4F52-A44F-90B3E9C277DF}"/>
    <hyperlink ref="AA78" r:id="rId44" display="https://www.google.com/url?q=https://daytonabeach.erau.edu/financial-aid/scholarships&amp;sa=D&amp;source=editors&amp;ust=1612735261174000&amp;usg=AFQjCNEAFb5xll56sGwkEBefFWImXMcukA" xr:uid="{06F9270D-39CD-4991-9EB6-E89ED934668F}"/>
    <hyperlink ref="AA79" r:id="rId45" display="https://www.google.com/url?q=http://www.emory.edu/home/admission/financial-aid/index.html&amp;sa=D&amp;source=editors&amp;ust=1612735261176000&amp;usg=AFQjCNGrQYjc9gS_74ZbfjLdKyUqnemuuQ" xr:uid="{1564CB3D-E737-4F4C-BBAC-E7648EA1257F}"/>
    <hyperlink ref="AA80" r:id="rId46" display="https://www.google.com/url?q=https://www.fairfield.edu/undergraduate/financial-aid-and-tuition/scholarships-and-grants/&amp;sa=D&amp;source=editors&amp;ust=1612735261179000&amp;usg=AFQjCNEZeWmKxWncxm9Px_xM-VKZ-HeVOA" xr:uid="{636D6FEB-EB00-46D0-905B-EC62CB45E530}"/>
    <hyperlink ref="AA81" r:id="rId47" display="https://www.google.com/url?q=https://onestop.fiu.edu/financial-aid/scholarship-information/index.html&amp;sa=D&amp;source=editors&amp;ust=1612735261182000&amp;usg=AFQjCNHR47darSIe1LCm0xMK_X3v_t_uNA" xr:uid="{C6667EC0-D6A8-4E14-ABED-7D80472CCCE7}"/>
    <hyperlink ref="AA86" r:id="rId48" display="https://www.google.com/url?q=http://www.olin.edu/admission/costs-financial-aid/&amp;sa=D&amp;source=editors&amp;ust=1612735261198000&amp;usg=AFQjCNGotm9GkmfnMVjKrnzxnqvJ20Ou_A" xr:uid="{3A36FAE7-9B9D-43ED-B60F-8E7337E66540}"/>
    <hyperlink ref="AA89" r:id="rId49" display="https://www.google.com/url?q=https://undergraduate.admissions.gwu.edu/scholarships&amp;sa=D&amp;source=editors&amp;ust=1612735261207000&amp;usg=AFQjCNFnNhR4ZRYNEGQHQ2TvN6qAyA_fOA" xr:uid="{898ECF86-916D-4F9A-8D68-6BBF13222EAF}"/>
    <hyperlink ref="AA91" r:id="rId50" display="https://www.google.com/url?q=http://osfa.gatech.edu/scholarships?field_residency_value%255B%255D%3Dunrestricted&amp;sa=D&amp;source=editors&amp;ust=1612735261213000&amp;usg=AFQjCNGSQy739rX42Y5IC4jZE0ShdDhqOw" xr:uid="{EC14DDB7-FDC8-4113-BEDB-001D34B898F4}"/>
    <hyperlink ref="AA92" r:id="rId51" display="https://www.google.com/url?q=https://admissions.gsu.edu/bachelors-degree/tuition/financial-aid/%23top-academic-scholarships&amp;sa=D&amp;source=editors&amp;ust=1612735261216000&amp;usg=AFQjCNENQNLJH8neBC4XidDithnZT2eaXg" xr:uid="{638EBB66-1E52-40FD-9052-F33164FC1C0B}"/>
    <hyperlink ref="AA93" r:id="rId52" display="https://www.google.com/url?q=https://www.gettysburg.edu/admissions-aid/financial-aid-options/scholarships&amp;sa=D&amp;source=editors&amp;ust=1612735261218000&amp;usg=AFQjCNFSwabhfWtpOR0A62bFTYTrg-sKpw" xr:uid="{BE9C22F9-A44F-4C9E-AAF3-62A73248EBE0}"/>
    <hyperlink ref="AA95" r:id="rId53" display="https://www.google.com/url?q=https://www.grinnell.edu/admission/financial-aid/understanding-your-award&amp;sa=D&amp;source=editors&amp;ust=1612735261224000&amp;usg=AFQjCNHnOpg07hLT32nGcLOlyrp4tn1j5g" xr:uid="{B61E7D3F-2D44-43B0-A09B-22111B1B7D19}"/>
    <hyperlink ref="AA101" r:id="rId54" display="https://www.google.com/url?q=https://www.hendrix.edu/financialaid/scholarships/&amp;sa=D&amp;source=editors&amp;ust=1612735261240000&amp;usg=AFQjCNGozEZgc2HPFQb-l_IorWxK-p5Rlg" xr:uid="{C6412F14-D0FD-479C-8556-45FDAA45D5E1}"/>
    <hyperlink ref="AA102" r:id="rId55" display="https://www.google.com/url?q=https://www.hws.edu/admissions/merit_based.aspx&amp;sa=D&amp;source=editors&amp;ust=1612735261243000&amp;usg=AFQjCNFXHGlHdUBnLNIauQHgr4wA_-GtSA" xr:uid="{B762A406-1490-4EC0-A2B1-019A2C12B94B}"/>
    <hyperlink ref="AA103" r:id="rId56" display="https://www.google.com/url?q=https://www.hofstra.edu/admission/adm_firstyear_scholarship.html&amp;sa=D&amp;source=editors&amp;ust=1612735261246000&amp;usg=AFQjCNEB-fm_htHDBF-_-v6BQ2sQtDtFKg" xr:uid="{E6AF717D-0A0C-4BAA-96A0-304D0118B499}"/>
    <hyperlink ref="AA104" r:id="rId57" display="https://www.google.com/url?q=https://admissions.iit.edu/undergraduate/finances/international-student-finances-and-scholarships&amp;sa=D&amp;source=editors&amp;ust=1612735261251000&amp;usg=AFQjCNGxMBrsKIYrHdU9UGI819NyL40Wrg" xr:uid="{B90D3A33-BE3D-4D03-9253-0AA335D562D3}"/>
    <hyperlink ref="AA105" r:id="rId58" display="https://www.google.com/url?q=https://studentcentral.iupui.edu/funding/scholarships/iupui-scholarships.html?tuition_status%3Dinternational%26tuition_residency%3DoutOfState&amp;sa=D&amp;source=editors&amp;ust=1612735261254000&amp;usg=AFQjCNHC3zGPsf1Z94K33xbjjcvOgUodSg" xr:uid="{4808660F-FE98-4CE4-A1AC-4F6F8E637837}"/>
    <hyperlink ref="AA107" r:id="rId59" display="https://www.google.com/url?q=https://www.financialaid.iastate.edu/scholarships/&amp;sa=D&amp;source=editors&amp;ust=1612735261259000&amp;usg=AFQjCNGum2d35P1AopawBFB14SSHvGPrAA" xr:uid="{B232F80B-E255-4D1E-BEDD-013D8C6AC89D}"/>
    <hyperlink ref="AA109" r:id="rId60" display="https://www.google.com/url?q=https://www.jmu.edu/financialaid/learn/glossary.shtml%23Set-2-A-centennialscholarship&amp;sa=D&amp;source=editors&amp;ust=1612735261264000&amp;usg=AFQjCNH3R9W9zfGWV3f8r2hvVqLrGwUNKA" xr:uid="{F5551B16-A730-47C1-9AE0-E373385C5667}"/>
    <hyperlink ref="AA110" r:id="rId61" display="https://www.google.com/url?q=https://finaid.jhu.edu/undergraduate-aid/types-of-aid/&amp;sa=D&amp;source=editors&amp;ust=1612735261267000&amp;usg=AFQjCNGNKFrRfn1tHPo8LOYgoRRa563FZQ" xr:uid="{64BD84BE-04EE-4914-BE5E-124DD0F3AA67}"/>
    <hyperlink ref="AA111" r:id="rId62" display="https://www.google.com/url?q=https://www.kzoo.edu/admission/finaid/&amp;sa=D&amp;source=editors&amp;ust=1612735261269000&amp;usg=AFQjCNHdEuYi7vwkb_fWuqL9bBk65DpaXA" xr:uid="{76A73859-38EF-4B34-9C87-0F4467E6CEF1}"/>
    <hyperlink ref="AA113" r:id="rId63" display="https://www.google.com/url?q=http://scholarships.kennesaw.edu&amp;sa=D&amp;source=editors&amp;ust=1612735261276000&amp;usg=AFQjCNEUnmf_di73Dcb8c06j6EWkJbS8JA" xr:uid="{778612A9-9E6B-472E-A23F-09E09216C907}"/>
    <hyperlink ref="AA114" r:id="rId64" display="https://www.google.com/url?q=https://www.kenyon.edu/admissions-aid/financial-aid/types-of-aid/scholarships-and-grants/academic-scholarships/&amp;sa=D&amp;source=editors&amp;ust=1612735261279000&amp;usg=AFQjCNHUOaYPqffDrc2pnLIsTM1GyoO3WQ" xr:uid="{D40687A5-2970-4084-806B-DE930912FBF8}"/>
    <hyperlink ref="AA115" r:id="rId65" display="https://www.google.com/url?q=https://www.kettering.edu/undergraduate-admissions/financial-aid/scholarships&amp;sa=D&amp;source=editors&amp;ust=1612735261283000&amp;usg=AFQjCNHt59nDAkQOHRoLMi3XWarvOhorqA" xr:uid="{149FF84D-DE46-4FB8-8256-8C3D5E4C72E6}"/>
    <hyperlink ref="AA116" r:id="rId66" display="https://www.google.com/url?q=https://www.knox.edu/admission/scholarships&amp;sa=D&amp;source=editors&amp;ust=1612735261286000&amp;usg=AFQjCNHWEf0W_nZ1vox54zQn3653aTFlNg" xr:uid="{B26636D4-5E02-4AAC-9A37-EA70B0B41A2C}"/>
    <hyperlink ref="AA117" r:id="rId67" display="https://www.google.com/url?q=https://admissions.lafayette.edu/scholarships/&amp;sa=D&amp;source=editors&amp;ust=1612735261289000&amp;usg=AFQjCNGuYkZms3DrAYbu993TcfEqRvogVg" xr:uid="{E255F804-DBE4-4ADA-A56D-0F1A264FB8BF}"/>
    <hyperlink ref="AA118" r:id="rId68" display="https://www.google.com/url?q=https://www.lawrence.edu/admissions/afford/scholarships/international_scholarships&amp;sa=D&amp;source=editors&amp;ust=1612735261292000&amp;usg=AFQjCNFaYhZgH5gjovD50ZwvXCmRkQOfrw" xr:uid="{0E962F5B-5C28-4589-AA1B-C224F8B75535}"/>
    <hyperlink ref="AA120" r:id="rId69" display="https://www.google.com/url?q=https://www.lclark.edu/offices/financial_aid/merit_scholarships/&amp;sa=D&amp;source=editors&amp;ust=1612735261298000&amp;usg=AFQjCNG9KIQlbFHvyIDUg1RwBwcGIKvDWA" xr:uid="{A5D1A874-EE16-4971-8298-860747A65557}"/>
    <hyperlink ref="AA121" r:id="rId70" display="https://www.google.com/url?q=https://www.lindenwood.edu/admissions/student-financial-services/scholarships-grants/&amp;sa=D&amp;source=editors&amp;ust=1612735261301000&amp;usg=AFQjCNGq48eOWgySoskYEdXZL_7a13oIWA" xr:uid="{83E6DB81-4D64-4949-A090-45B27FADF9F7}"/>
    <hyperlink ref="AA123" r:id="rId71" display="https://www.google.com/url?q=https://www.liu.edu/brooklyn/~/~/link.aspx?_id%3D2A1B2CEB788A4F1FBB439364E2B1C35E%26_z%3Dz&amp;sa=D&amp;source=editors&amp;ust=1612735261306000&amp;usg=AFQjCNFo0AO5P1AjHwAkzoUykhcEeXAdxA" xr:uid="{2B7BFE10-2A1E-4F1A-8840-A89AAAE0D120}"/>
    <hyperlink ref="AA125" r:id="rId72" display="https://www.google.com/url?q=https://financialaid.lmu.edu/prospectivestudents/scholarships/&amp;sa=D&amp;source=editors&amp;ust=1612735261311000&amp;usg=AFQjCNF5UM0mAQfj6qiar-WNuycD6yz6Lw" xr:uid="{2E02342F-0A42-4210-A12E-7BB69203BC4F}"/>
    <hyperlink ref="AA127" r:id="rId73" display="https://www.google.com/url?q=https://www.luther.edu/admissions/financial-aid/scholarships/&amp;sa=D&amp;source=editors&amp;ust=1612735261315000&amp;usg=AFQjCNGYtbj9sgxZEZD0nJdcEMMev3cv0w" xr:uid="{C98D1B42-9B0E-43E5-BAEB-DF681716C813}"/>
    <hyperlink ref="AA128" r:id="rId74" display="https://www.google.com/url?q=https://www.macalester.edu/financialaid/about/merit-2/&amp;sa=D&amp;source=editors&amp;ust=1612735261318000&amp;usg=AFQjCNGWLZ6AYsRkLZ840ATKZNb3pUfo9g" xr:uid="{EB3E9B29-1551-42CA-A7BE-F7ADE95375BF}"/>
    <hyperlink ref="AA129" r:id="rId75" display="https://www.google.com/url?q=https://www.marist.edu/academic-resources/scholarships-fellowships/undergraduate-scholarships&amp;sa=D&amp;source=editors&amp;ust=1612735261320000&amp;usg=AFQjCNGT0vMPHW2Ohr6hLXijgHiIUnYguQ" xr:uid="{1B098BEA-77F8-44C6-BA53-069A76607275}"/>
    <hyperlink ref="AA132" r:id="rId76" display="https://www.google.com/url?q=https://admissions.msu.edu/cost-aid/merit-based-aid/freshman/international.aspx&amp;sa=D&amp;source=editors&amp;ust=1612735261329000&amp;usg=AFQjCNESTYLJ65VsnaXbep7TvWWMqWy8_w" xr:uid="{2E06D3F7-04BE-4D85-86D9-9C9E41897269}"/>
    <hyperlink ref="AA134" r:id="rId77" display="https://www.google.com/url?q=https://www.mtu.edu/admissions/tuition/scholarships/&amp;sa=D&amp;source=editors&amp;ust=1612735261334000&amp;usg=AFQjCNGu_KfMywxZSODRsxaYj1OPZXYN_g" xr:uid="{65663EC4-AC44-46BE-A332-B1DD804BA3F4}"/>
    <hyperlink ref="AA136" r:id="rId78" display="https://www.google.com/url?q=https://www.sfa.msstate.edu/types-of-aid/&amp;sa=D&amp;source=editors&amp;ust=1612735261340000&amp;usg=AFQjCNHlgzY7wDo7XQbojNE8qSLGI_69lA" xr:uid="{243151DB-5FEB-43C6-A52A-7ACDE32980DE}"/>
    <hyperlink ref="AA138" r:id="rId79" display="https://www.google.com/url?q=https://www.montclair.edu/red-hawk-central/paying-for-college/scholarships/&amp;sa=D&amp;source=editors&amp;ust=1612735261423000&amp;usg=AFQjCNGkoSxiHznsMd7Rpn0th3z1AzFKmw" xr:uid="{58E2FFAE-AC27-4CF6-A300-CF0999DC326E}"/>
    <hyperlink ref="AA139" r:id="rId80" display="https://www.google.com/url?q=https://www.morehouse.edu/financialaid/links/guide.html&amp;sa=D&amp;source=editors&amp;ust=1612735261426000&amp;usg=AFQjCNE8EZX9uX9bXBAZ3wwILkwScMpWGA" xr:uid="{D0F1413D-0E66-4704-BB36-96CD8B3CB091}"/>
    <hyperlink ref="AA140" r:id="rId81" display="https://www.google.com/url?q=https://www.mtholyoke.edu/admission/merit&amp;sa=D&amp;source=editors&amp;ust=1612735261429000&amp;usg=AFQjCNEiBnQ4viKnCMX-GirU_3LPgVFfrw" xr:uid="{1D838A15-D2FB-4C0C-8A9B-1C6CEA881A1A}"/>
    <hyperlink ref="AA141" r:id="rId82" display="https://www.google.com/url?q=https://www.muhlenberg.edu/admissions/costsandopportunities/&amp;sa=D&amp;source=editors&amp;ust=1612735261432000&amp;usg=AFQjCNGQeKHjUxMbotbSi2xtKv6X8YLQWw" xr:uid="{53BB92FD-FF2B-4673-8F78-D32AEE59FBA3}"/>
    <hyperlink ref="AA142" r:id="rId83" display="https://www.google.com/url?q=https://www.njit.edu/admissions/types-financial-aid&amp;sa=D&amp;source=editors&amp;ust=1612735261435000&amp;usg=AFQjCNFlht2JWID06EH782_QFuhUn_YIIQ" xr:uid="{4570E9E6-803E-4524-B5D4-8434462011DD}"/>
    <hyperlink ref="AA143" r:id="rId84" display="https://www.google.com/url?q=https://www.nyit.edu/admissions/scholarships_grants/?utm_source%3Dnyitsearch%26utm_medium%3Dlink%26utm_campaign%3Dkeymatch%26utm_term%3Dmerit%2520based%2520scholarship&amp;sa=D&amp;source=editors&amp;ust=1612735261438000&amp;usg=AFQjCNHd8pieQUb-Y9aAxVHtxlezIF10vQ" xr:uid="{B366A78A-BEA9-4FE1-91A2-7184FD7CB6BE}"/>
    <hyperlink ref="AA144" r:id="rId85" display="https://www.google.com/url?q=https://studentfinance.northeastern.edu/applying-for-aid/undergraduate/types-of-aid/scholarships/&amp;sa=D&amp;source=editors&amp;ust=1612735261441000&amp;usg=AFQjCNEzuiZtOj7EkkJbAl6RILn8Wkc5iA" xr:uid="{70125AFE-9221-421B-874A-B22D8BB1A69F}"/>
    <hyperlink ref="AA149" r:id="rId86" display="https://www.google.com/url?q=https://www.oxy.edu/financial-aid/financial-aid-awards/grants-and-scholarships/oxy-grants-and-scholarships&amp;sa=D&amp;source=editors&amp;ust=1612735261457000&amp;usg=AFQjCNFh34gBf_eqFkNYWph-EHyRySTCCQ" xr:uid="{1D39E179-5BE1-46F2-8011-84278CFDC6B7}"/>
    <hyperlink ref="AA151" r:id="rId87" display="https://www.google.com/url?q=https://admissions.oregonstate.edu/international/prices-scholarships/scholarships-international-students/undergraduate-scholarships&amp;sa=D&amp;source=editors&amp;ust=1612735261463000&amp;usg=AFQjCNF0UpIL_ppHlYzCUbt8HkvJ3M32IA" xr:uid="{04C1B50D-E1E8-4A04-AB88-1EF2D6B5A416}"/>
    <hyperlink ref="AA152" r:id="rId88" display="https://www.google.com/url?q=https://www.pace.edu/financial-aid/types-financial-aid/scholarships-grants%23pace1&amp;sa=D&amp;source=editors&amp;ust=1612735261465000&amp;usg=AFQjCNEkobuU33awVitqWESl0N8-ttLUCw" xr:uid="{441B3F1B-7DC8-46E7-82FD-2FA7412AEB1C}"/>
    <hyperlink ref="AA155" r:id="rId89" display="https://www.google.com/url?q=https://www.pitzer.edu/financial-aid/apply/international-applicants/&amp;sa=D&amp;source=editors&amp;ust=1612735261475000&amp;usg=AFQjCNHjeJ6VHFr2VZhXU8rJmNNI2wraSA" xr:uid="{F9AC66CF-1C35-463A-BFF7-F3A70FA0681D}"/>
    <hyperlink ref="AA158" r:id="rId90" display="https://www.google.com/url?q=https://financial-aid.providence.edu/institutional-merit-based/&amp;sa=D&amp;source=editors&amp;ust=1612735261482000&amp;usg=AFQjCNECPCmY1P3gNPDoFuHqEltKdxVqFw" xr:uid="{74C0DB66-05E4-4A4E-9418-EB2EE1F8C412}"/>
    <hyperlink ref="AA160" r:id="rId91" display="https://www.google.com/url?q=https://www.qu.edu/admissions/undergraduate/tuition-financial-aid/scholarships.html&amp;sa=D&amp;source=editors&amp;ust=1612735261486000&amp;usg=AFQjCNFg4rULkiO3YPyqVo8QweRkKtT1Dg" xr:uid="{150A6E4C-7EC4-4213-B85E-971B96CB3ED1}"/>
    <hyperlink ref="AA163" r:id="rId92" display="https://www.google.com/url?q=https://www.rhodes.edu/admission-aid/cost-and-affordability/scholarships-and-fellowships&amp;sa=D&amp;source=editors&amp;ust=1612735261495000&amp;usg=AFQjCNHXaYABrzcz6Owo5-Syy6_PbJ4jcQ" xr:uid="{AC8B1A4B-A176-4BE8-9B28-135AD085158C}"/>
    <hyperlink ref="AA165" r:id="rId93" display="https://www.google.com/url?q=https://www.rit.edu/admissions/aid/merit-based-scholarships%23freshman-merit-based&amp;sa=D&amp;source=editors&amp;ust=1612735261501000&amp;usg=AFQjCNGKh2351saVqPNcFujlOiUr1OJ0Gw" xr:uid="{A1D8234A-393D-451E-9AFE-7B2DB94398D2}"/>
    <hyperlink ref="AA166" r:id="rId94" display="https://www.google.com/url?q=https://www.rockhurst.edu/admissions/international&amp;sa=D&amp;source=editors&amp;ust=1612735261504000&amp;usg=AFQjCNH9Qcp7Ouzt09C_R_CqnyfpABJMvQ" xr:uid="{B4E75AA4-5C4A-4B05-8F15-B4B3A3A6CCBD}"/>
    <hyperlink ref="AA167" r:id="rId95" display="https://www.google.com/url?q=https://www.rollins.edu/financial-aid/as-cps-financial-aid/scholarships/&amp;sa=D&amp;source=editors&amp;ust=1612735261508000&amp;usg=AFQjCNGzsxsBuQpZ9N4T6hOZtaRRw7yKnQ" xr:uid="{E66AC86D-C5B7-40C0-9900-DC9599C0EC42}"/>
    <hyperlink ref="AA170" r:id="rId96" display="https://www.google.com/url?q=https://newbrunswick.rutgers.edu/admissions/financial-aid&amp;sa=D&amp;source=editors&amp;ust=1612735261517000&amp;usg=AFQjCNGLkasM8-eDHRKLzP0btLVa6vbnoA" xr:uid="{D07884F9-9BBD-4BA4-A681-C1B346B10467}"/>
    <hyperlink ref="AA171" r:id="rId97" display="https://www.google.com/url?q=https://www.anselm.edu/financial-aid-new-students&amp;sa=D&amp;source=editors&amp;ust=1612735261519000&amp;usg=AFQjCNGW8-IKb-w4xM9yyvgnNmEO-3nOhQ" xr:uid="{104B6149-7D30-4AC0-BC49-970EAFF70D47}"/>
    <hyperlink ref="AA172" r:id="rId98" display="https://www.google.com/url?q=https://www.sju.edu/scholarships&amp;sa=D&amp;source=editors&amp;ust=1612735261522000&amp;usg=AFQjCNF3wSeiVUgLHyMYlmZvSfGI3dbq-Q" xr:uid="{48CC7E62-464D-4B9C-8CB6-866EC45ADB96}"/>
    <hyperlink ref="AA173" r:id="rId99" display="https://www.google.com/url?q=http://www.slu.edu/financial-aid/types-of-aid/scholarships.php&amp;sa=D&amp;source=editors&amp;ust=1612735261526000&amp;usg=AFQjCNExhWXgXNNYG1IAyFqt1XkDwQUmGw" xr:uid="{E5F3C8FB-FEA0-4B3C-A1B3-6A89E0E42045}"/>
    <hyperlink ref="AA174" r:id="rId100" display="https://www.google.com/url?q=https://go.sdsu.edu/student_affairs/financialaid/sdsuscholarships.aspx&amp;sa=D&amp;source=editors&amp;ust=1612735261529000&amp;usg=AFQjCNFne2QVuxnVk2eH0T2xS4T391UuNg" xr:uid="{B8784E66-D2FB-4274-9926-F84F40A0FB1D}"/>
    <hyperlink ref="AA176" r:id="rId101" display="https://www.google.com/url?q=http://www.sjsu.edu/faso/Types_AID/&amp;sa=D&amp;source=editors&amp;ust=1612735261535000&amp;usg=AFQjCNEfBTRDOPKsdPlK8Qn1pqivpL0MPw" xr:uid="{B9190AE2-DC8D-4E93-A6E2-104F7090F47A}"/>
    <hyperlink ref="AA177" r:id="rId102" display="https://www.google.com/url?q=https://www.scu.edu/financialaid/types-of-aid/scholarships-and-grants/&amp;sa=D&amp;source=editors&amp;ust=1612735261538000&amp;usg=AFQjCNF_6-hsfJW9tHZ6qlqw96Yaxz1p2w" xr:uid="{480AC02D-A36C-4022-A3AA-9C078DE5012E}"/>
    <hyperlink ref="AA178" r:id="rId103" display="https://www.google.com/url?q=https://www.sarahlawrence.edu/financial-aid/undergraduate/international-applicants.html&amp;sa=D&amp;source=editors&amp;ust=1612735261541000&amp;usg=AFQjCNGxHN2dz6OjJUPEx0LFEJHAqsCceA" xr:uid="{7AAEBDB4-8ABD-453F-9E5C-38EAA093E682}"/>
    <hyperlink ref="AA180" r:id="rId104" display="https://www.google.com/url?q=https://www.seattleu.edu/undergraduate-admissions/finances/scholarships/freshmen/&amp;sa=D&amp;source=editors&amp;ust=1612735261548000&amp;usg=AFQjCNF37-i-ucVUIjn3zt8nyO2RA4sDag" xr:uid="{8495AF99-DB9C-4E7B-865A-111B15CB07FA}"/>
    <hyperlink ref="AA182" r:id="rId105" display="https://www.google.com/url?q=https://www.smith.edu/admission-aid/financial-aid/first-year/merit&amp;sa=D&amp;source=editors&amp;ust=1612735261554000&amp;usg=AFQjCNERLX6gzG8whpsAln4VPvkRsoD2dg" xr:uid="{86F4A933-F64F-4D99-ACC0-D92BFCF9B7E6}"/>
    <hyperlink ref="AA183" r:id="rId106" display="https://www.google.com/url?q=http://www.soka.edu/admission_aid/Financial_Aid/default.aspx&amp;sa=D&amp;source=editors&amp;ust=1612735261557000&amp;usg=AFQjCNGal_AHEDm-B9cosGVGH1SiOwxK9w" xr:uid="{6313447C-EE64-4A2F-83DF-583C3E70146D}"/>
    <hyperlink ref="AA184" r:id="rId107" display="https://www.google.com/url?q=https://scholarships.siu.edu/types/freshmen/&amp;sa=D&amp;source=editors&amp;ust=1612735261560000&amp;usg=AFQjCNEVwXMvJrXxD-d-n5yaXVMa1fj1Mg" xr:uid="{1B539DFD-2931-42FF-9FB6-559640FCAC25}"/>
    <hyperlink ref="AA186" r:id="rId108" display="https://www.google.com/url?q=https://www.southwestern.edu/scholarships-financial-aid/scholarships/?%3D5336&amp;sa=D&amp;source=editors&amp;ust=1612735261567000&amp;usg=AFQjCNH18UyZGjgqo38XXx-fY-UJ-ZHBxA" xr:uid="{9CF18729-8316-4D8B-9BDA-0237A129BF8B}"/>
    <hyperlink ref="AA187" r:id="rId109" display="https://www.google.com/url?q=https://www.stjohns.edu/admission/scholarships&amp;sa=D&amp;source=editors&amp;ust=1612735261570000&amp;usg=AFQjCNExHPQrf-cZbU-mp9p7W9WUCPWorg" xr:uid="{372D3E1E-D755-4918-A29B-AE36C868DEDD}"/>
    <hyperlink ref="AA188" r:id="rId110" display="https://www.google.com/url?q=https://www.stlawu.edu/admissions/merit-scholarships&amp;sa=D&amp;source=editors&amp;ust=1612735261573000&amp;usg=AFQjCNGiuKEk_ixhhTUTthswp5qewqmoyQ" xr:uid="{72990874-AD4A-4911-9459-9D1CCC808F8C}"/>
    <hyperlink ref="AA189" r:id="rId111" display="https://www.google.com/url?q=https://www.sjc.edu/admissions-and-aid/financial-aid/resources/aid-types/scholarships&amp;sa=D&amp;source=editors&amp;ust=1612735261576000&amp;usg=AFQjCNHhePtYbqdtfoYsSdz13rNPA_m6MA" xr:uid="{64745BA5-83BF-478F-8FBA-9891FE50D30E}"/>
    <hyperlink ref="AA190" r:id="rId112" display="https://www.google.com/url?q=https://www.sjc.edu/admissions-and-aid/financial-aid/resources/aid-types/scholarships&amp;sa=D&amp;source=editors&amp;ust=1612735261578000&amp;usg=AFQjCNE0Z8d7wPAJK96bb01OZQifZKaPwg" xr:uid="{0A982CC2-4BF1-4DAC-9B18-8CCDF46D4FCB}"/>
    <hyperlink ref="AA193" r:id="rId113" display="https://www.google.com/url?q=https://www.stonybrook.edu/commcms/finaid/undergraduate/types_of_aid/enter_freshman_scholar.php?accordion%3Dpanel-d11e145&amp;sa=D&amp;source=editors&amp;ust=1612735261588000&amp;usg=AFQjCNFk6yH-9tcztv3U01WZFs94hSQc8g" xr:uid="{6F30D3E8-20B8-43D7-9609-A1510329432A}"/>
    <hyperlink ref="AA194" r:id="rId114" display="https://www.google.com/url?q=https://www.binghamton.edu/financial-aid/types-of-aid/scholarships/index.html&amp;sa=D&amp;source=editors&amp;ust=1612735261591000&amp;usg=AFQjCNGI2x__jjmRFCn4mwjBpzngJmyY7g" xr:uid="{66CC1A48-6AD9-4430-AC86-7439E068E708}"/>
    <hyperlink ref="AA195" r:id="rId115" display="https://www.google.com/url?q=https://suny.oneonta.edu/cost-aid/scholarships&amp;sa=D&amp;source=editors&amp;ust=1612735261594000&amp;usg=AFQjCNGmUJUzr4F4fO3XxnMuKj5uTfJpXQ" xr:uid="{57A6C4C1-8EC1-4AEC-BA83-DB0AF85F6641}"/>
    <hyperlink ref="AA200" r:id="rId116" display="https://www.google.com/url?q=http://scholarships.tamu.edu/FRESHMEN/University-Scholarships&amp;sa=D&amp;source=editors&amp;ust=1612735261610000&amp;usg=AFQjCNFvU7O-qsVf-f4uSoI-uhhf9audQQ" xr:uid="{C51303F5-EC0D-4FEF-BEF7-108D8856E25B}"/>
    <hyperlink ref="AA201" r:id="rId117" display="https://www.google.com/url?q=https://sfs.temple.edu/financial-aid-types/scholarships/new-incoming-students&amp;sa=D&amp;source=editors&amp;ust=1612735261613000&amp;usg=AFQjCNGE7LBALjP03sxVCEDLWoJ8ybc7vg" xr:uid="{F546547A-8D38-4E7D-8B50-8521B5BE23FF}"/>
    <hyperlink ref="AA202" r:id="rId118" display="https://www.google.com/url?q=http://scholarships.tamu.edu/INTERNATIONAL/University-Scholarships/International-Student-Services-Scholarships%230-InternationalEducationFeeScholarship(IEFS)&amp;sa=D&amp;source=editors&amp;ust=1612735261616000&amp;usg=AFQjCNHYpJK5Vzg6ySFq2oxRrklPrA1xcw" xr:uid="{75EE5115-3D25-4A53-A42E-523453DD04F3}"/>
    <hyperlink ref="AA203" r:id="rId119" display="https://www.google.com/url?q=https://financialaid.tcu.edu/types-of-aid/scholarships/freshman-academic-scholarships.php&amp;sa=D&amp;source=editors&amp;ust=1612735261620000&amp;usg=AFQjCNEu3T-7Oj764zH2Q-uxKOMT8MaNDw" xr:uid="{4D3410D6-D17B-4C7A-885A-234D9204A61C}"/>
    <hyperlink ref="AA204" r:id="rId120" display="https://www.google.com/url?q=https://www.depts.ttu.edu/scholarships/FreshmanPresidential.php&amp;sa=D&amp;source=editors&amp;ust=1612735261623000&amp;usg=AFQjCNFQmcKcjTdV4hQv1wkQzqqCFmpvyw" xr:uid="{7373C9B9-2C12-4D47-9D5E-BF3B7732DC6B}"/>
    <hyperlink ref="AA205" r:id="rId121" display="https://www.google.com/url?q=https://admissions.tcnj.edu/resources-for/scholarshipopportunities/&amp;sa=D&amp;source=editors&amp;ust=1612735261626000&amp;usg=AFQjCNHyAr023bEzpQwZ0660lCMiaa9v1A" xr:uid="{0484E0AC-3A35-4F18-A23A-5954B2643971}"/>
    <hyperlink ref="AA207" r:id="rId122" display="https://www.google.com/url?q=https://www.newschool.edu/tuition-fees-billing/current-tuition/&amp;sa=D&amp;source=editors&amp;ust=1612735261632000&amp;usg=AFQjCNG4MEk1dmpZ7cBmMMU1FBrGvOlR5w" xr:uid="{38DBE440-579C-41E7-8147-B442A0C79AEF}"/>
    <hyperlink ref="AA208" r:id="rId123" display="https://www.google.com/url?q=https://www.towson.edu/admissions/financialaid/programs/scholarships/international.html&amp;sa=D&amp;source=editors&amp;ust=1612735261635000&amp;usg=AFQjCNGn2_iwXAfgZequp8uI1qD8skAeDw" xr:uid="{6C17BE26-2711-4D18-B510-4C8D0DE06C85}"/>
    <hyperlink ref="AA210" r:id="rId124" display="https://www.google.com/url?q=https://inside.trinity.edu/student-financial-services/types-aid/scholarships&amp;sa=D&amp;source=editors&amp;ust=1612735261642000&amp;usg=AFQjCNG9yRVUeKgWml-6sGJJcdBjGJ7H6w" xr:uid="{0053460E-8AEA-4DF0-AD11-70D64EDC2FE4}"/>
    <hyperlink ref="AA213" r:id="rId125" display="https://www.google.com/url?q=https://www.union.edu/financial-aid-family-financing/types-aid/scholarships-and-grants&amp;sa=D&amp;source=editors&amp;ust=1612735261651000&amp;usg=AFQjCNFecKvlj6Ujo8mRT1qdd1M8OOwH4w" xr:uid="{879D9A51-B6AD-4001-9134-8E3054EA1C5F}"/>
    <hyperlink ref="AA214" r:id="rId126" display="https://www.google.com/url?q=https://www.uab.edu/students/paying-for-college/scholarships/international/uab-international-scholarship&amp;sa=D&amp;source=editors&amp;ust=1612735261654000&amp;usg=AFQjCNGzm7OOuku-DOvj_-1PvB8Ga2XEqg" xr:uid="{0AC12437-E3EE-4B92-8144-22B6ACC68EE1}"/>
    <hyperlink ref="AA215" r:id="rId127" display="https://www.google.com/url?q=https://admissions.arizona.edu/cost-aid/international/scholarships-loans&amp;sa=D&amp;source=editors&amp;ust=1612735261658000&amp;usg=AFQjCNEMds727UGQe0fbUE2LF-EBFa9jiQ" xr:uid="{C5883FB1-C4C9-452B-88D7-8E62D61A985D}"/>
    <hyperlink ref="AA216" r:id="rId128" display="https://www.google.com/url?q=https://coehp.uark.edu/for-students/scholarships/ua-scholarships.php&amp;sa=D&amp;source=editors&amp;ust=1612735261661000&amp;usg=AFQjCNGBA9ZqDJjpXziHqcpwh1m1kgGiEg" xr:uid="{319E89E0-BE54-408A-9F67-DFDAE0C8BA57}"/>
    <hyperlink ref="AA218" r:id="rId129" display="https://www.google.com/url?q=http://www.ofas.uci.edu/content/TypesOfAid.aspx?nav%3D1%26id%3Dscholarships&amp;sa=D&amp;source=editors&amp;ust=1612735261666000&amp;usg=AFQjCNEstvuNhN8vkt0YTU7ENqK8mzxTcA" xr:uid="{9B1AD6D0-3E3F-40D7-B0DA-263F088ECFF6}"/>
    <hyperlink ref="AA219" r:id="rId130" display="https://www.google.com/url?q=http://www.ofas.uci.edu/content/TypesOfAid.aspx?nav%3D1%26id%3Dregents&amp;sa=D&amp;source=editors&amp;ust=1612735261669000&amp;usg=AFQjCNGPV-Dav38pW1aj07c4rjOerHeHBw" xr:uid="{2B1931AA-7631-4197-84EC-A03D4D53C105}"/>
    <hyperlink ref="AA220" r:id="rId131" display="https://www.google.com/url?q=https://www.math.ucla.edu/ugrad/mums&amp;sa=D&amp;source=editors&amp;ust=1612735261672000&amp;usg=AFQjCNFnch0TTKFm-9ksMuYnyYFf59YOKQ" xr:uid="{64FDEACC-0773-4614-8F47-458537EECAA6}"/>
    <hyperlink ref="AA221" r:id="rId132" display="https://www.google.com/url?q=https://ucmerced.academicworks.com/&amp;sa=D&amp;source=editors&amp;ust=1612735261676000&amp;usg=AFQjCNGzvZPtrp7SC3akh8bKQp-4E0IU4g" xr:uid="{8DAC208E-2FA0-4040-ADC0-CFDD2F8DB64F}"/>
    <hyperlink ref="AA222" r:id="rId133" display="https://www.google.com/url?q=https://admissions.ucr.edu/international%23cost&amp;sa=D&amp;source=editors&amp;ust=1612735261679000&amp;usg=AFQjCNEj9omwWqHFdNq5BybBUi1i9HHYfA" xr:uid="{AC1DDDD1-7738-496E-8CA0-061561A0692B}"/>
    <hyperlink ref="AA223" r:id="rId134" display="https://www.google.com/url?q=https://fas.ucsd.edu/types/scholarships/regents-scholarships-for-entering-freshmen.html&amp;sa=D&amp;source=editors&amp;ust=1612735261682000&amp;usg=AFQjCNErJgbJliWgtSnNHJ942khCHIecBA" xr:uid="{A9FFC5EB-FDF6-4B54-8D90-2D88F555AC6A}"/>
    <hyperlink ref="AA224" r:id="rId135" display="https://www.google.com/url?q=https://www.finaid.ucsb.edu/scholarships&amp;sa=D&amp;source=editors&amp;ust=1612735261685000&amp;usg=AFQjCNE4jGv8gzUWGQwOkbxcsKtMq1NDPg" xr:uid="{ECA69BC3-E364-4482-841A-FDAB93FE2481}"/>
    <hyperlink ref="AA225" r:id="rId136" display="https://www.google.com/url?q=https://financialaid.ucsc.edu/index.html&amp;sa=D&amp;source=editors&amp;ust=1612735261688000&amp;usg=AFQjCNHAzn99WQ1C1Cr08NSDmIb1GKmaSA" xr:uid="{9F66BEB2-B409-4CA0-BDF9-AD33560C8A61}"/>
    <hyperlink ref="AA226" r:id="rId137" display="https://www.google.com/url?q=https://www.ucf.edu/admissions/undergraduate/tuition-aid/&amp;sa=D&amp;source=editors&amp;ust=1612735261691000&amp;usg=AFQjCNHEEC-uPpFz3Hn3KISWaecCWhw2lw" xr:uid="{0BB8E6E3-E097-4F35-A693-BD45C07EE7A9}"/>
    <hyperlink ref="AA227" r:id="rId138" display="https://www.google.com/url?q=https://collegeadmissions.uchicago.edu/cost-aid/scholarships/merit-scholarships&amp;sa=D&amp;source=editors&amp;ust=1612735261694000&amp;usg=AFQjCNEqpd4QPSOXSfnfKv204Dw6dyNMPA" xr:uid="{D651DFED-1078-4CB6-B30E-052E5192CD5A}"/>
    <hyperlink ref="AA228" r:id="rId139" display="https://www.google.com/url?q=https://financialaid.uc.edu/aid/scholarships.html&amp;sa=D&amp;source=editors&amp;ust=1612735261697000&amp;usg=AFQjCNGAolqUDqBudyplh1-nHhUZapUtRg" xr:uid="{863AACA7-F776-43D5-8FB9-E1C2B38F3415}"/>
    <hyperlink ref="AA229" r:id="rId140" display="https://www.google.com/url?q=https://colorado.academicworks.com/&amp;sa=D&amp;source=editors&amp;ust=1612735261701000&amp;usg=AFQjCNHHuZQky3E6_XFEW2iJWG5BsO8W4g" xr:uid="{D06F7AFD-858B-4459-9E95-77BD4C2C357F}"/>
    <hyperlink ref="AA230" r:id="rId141" display="https://www.google.com/url?q=https://artsandmedia.ucdenver.edu/prospective-students/scholarships&amp;sa=D&amp;source=editors&amp;ust=1612735261703000&amp;usg=AFQjCNG4Dg2HVdYrApD9IV7-UjoMeLPHew" xr:uid="{3B5A796D-6C88-415D-9365-E9D587DB0B5F}"/>
    <hyperlink ref="AA231" r:id="rId142" display="https://www.google.com/url?q=https://admissions.uconn.edu/cost-aid/scholarship&amp;sa=D&amp;source=editors&amp;ust=1612735261706000&amp;usg=AFQjCNHVBS4RGc1AcMpkskhypJ_gzven0A" xr:uid="{53F631C6-84AC-4E64-B8E5-E300BC24FD5A}"/>
    <hyperlink ref="AA232" r:id="rId143" display="https://www.google.com/url?q=https://udayton.edu/affordability/undergraduate/financial-aid/types-of-aid/scholarships.php&amp;sa=D&amp;source=editors&amp;ust=1612735261709000&amp;usg=AFQjCNFDnveUEjhhQCYMa-EKW3mqJrUQZg" xr:uid="{DE4F8038-0AFA-4B92-A232-58A8CCDF1932}"/>
    <hyperlink ref="AA233" r:id="rId144" display="https://www.google.com/url?q=https://www.udel.edu/apply/undergraduate-admissions/financing-your-degree/&amp;sa=D&amp;source=editors&amp;ust=1612735261713000&amp;usg=AFQjCNEGiXSm5gebhB8z2p6sJi0apSN8pA" xr:uid="{8C06B3AA-6C66-4B87-AD0A-FB3A245DE17A}"/>
    <hyperlink ref="AA236" r:id="rId145" display="https://www.google.com/url?q=https://www.admissions.uga.edu/afford/scholarships/&amp;sa=D&amp;source=editors&amp;ust=1612735261722000&amp;usg=AFQjCNFZnPf6Qjw0TQfywOpkLpKD2exgag" xr:uid="{B7D73CC6-F0C3-4CBC-9A7B-5EB7905A7290}"/>
    <hyperlink ref="AA237" r:id="rId146" display="https://www.google.com/url?q=https://www.hawaii.edu/tuition/scholarships/&amp;sa=D&amp;source=editors&amp;ust=1612735261725000&amp;usg=AFQjCNFvpgU6om4nWBzpv8mzciQBe29h5Q" xr:uid="{ECF85E6B-26DB-4CE8-B041-6A39D0ECE6D4}"/>
    <hyperlink ref="AA238" r:id="rId147" display="https://www.google.com/url?q=http://www.uh.edu/financial/undergraduate/types-aid/scholarships/index.php&amp;sa=D&amp;source=editors&amp;ust=1612735261728000&amp;usg=AFQjCNEUndx7am_ExeFOHcNbwHAbyFxF5A" xr:uid="{A3E527AA-7A56-4CD2-9B6B-B296D20B82A1}"/>
    <hyperlink ref="AA239" r:id="rId148" display="https://www.google.com/url?q=https://studyabroad.uic.edu/merit-based/&amp;sa=D&amp;source=editors&amp;ust=1612735261731000&amp;usg=AFQjCNFIJbQkWEFo1WWeoACjEq7y0YU_LA" xr:uid="{3D9C8F88-BEFC-409D-B3CE-B967136E7E0D}"/>
    <hyperlink ref="AA240" r:id="rId149" display="https://www.google.com/url?q=https://admissions.illinois.edu/Invest/scholarships-all&amp;sa=D&amp;source=editors&amp;ust=1612735261734000&amp;usg=AFQjCNEu4P7j1knDKpUHeisR4oTVtBh_AA" xr:uid="{8CC0D5AC-1F12-430D-8BCC-3AAC60539EF2}"/>
    <hyperlink ref="AA241" r:id="rId150" display="https://www.google.com/url?q=https://admissions.uiowa.edu/finances/scholarships-international-first-year-students&amp;sa=D&amp;source=editors&amp;ust=1612735261737000&amp;usg=AFQjCNETuoreq4xH8OMVhYznfTREkgnsww" xr:uid="{703B9766-7F04-4187-8061-A918E9BB3F41}"/>
    <hyperlink ref="AA242" r:id="rId151" display="https://www.google.com/url?q=https://world.ku.edu/scholarships&amp;sa=D&amp;source=editors&amp;ust=1612735261740000&amp;usg=AFQjCNGXcghGrUqVx4GhWJGIWHyMSkEywQ" xr:uid="{66175FB3-E521-48C4-A351-5A19991AA547}"/>
    <hyperlink ref="AA243" r:id="rId152" display="https://www.google.com/url?q=http://international.uky.edu/Apply/Scholarships&amp;sa=D&amp;source=editors&amp;ust=1612735261743000&amp;usg=AFQjCNF-TmX3X82L5HqS5Ea3p08ujdOICQ" xr:uid="{C0995749-9DD0-404B-84D7-BC089EBF3220}"/>
    <hyperlink ref="AA244" r:id="rId153" display="https://www.google.com/url?q=https://scholarships.umbc.edu/freshmen/&amp;sa=D&amp;source=editors&amp;ust=1612735261747000&amp;usg=AFQjCNFvCLctSRp2LZmBtDN_14Ph7qYQ2g" xr:uid="{76BAE393-814F-4CB7-A1F5-49B025BD49E9}"/>
    <hyperlink ref="AA246" r:id="rId154" display="https://www.google.com/url?q=https://www.umass.edu/umfa/undergraduates/types-aid&amp;sa=D&amp;source=editors&amp;ust=1612735261753000&amp;usg=AFQjCNExgRI-nMrJzV95ikGyt5oa008J6Q" xr:uid="{65221ECA-2DE3-40E1-A2CF-40BC2B8A6E8B}"/>
    <hyperlink ref="AA247" r:id="rId155" display="https://www.google.com/url?q=https://finaid.umb.edu/freshman-student-aid/scholarships&amp;sa=D&amp;source=editors&amp;ust=1612735261756000&amp;usg=AFQjCNGsKO6ks5rEzcuV2YRQQp_8YEJGQg" xr:uid="{319EF506-9FC4-4B72-B86B-6A142A7165E8}"/>
    <hyperlink ref="AA248" r:id="rId156" display="https://www.google.com/url?q=https://admissions.miami.edu/undergraduate/financial-aid/scholarships/stamps/index.html&amp;sa=D&amp;source=editors&amp;ust=1612735261760000&amp;usg=AFQjCNF_DJCDEotAlhwCIyemJ9UGqFdFbg" xr:uid="{405093B3-DD11-4F7B-A292-D63E3B279373}"/>
    <hyperlink ref="AA251" r:id="rId157" display="https://www.google.com/url?q=https://www.d.umn.edu/undergraduate-admissions/costs-aid/scholarships&amp;sa=D&amp;source=editors&amp;ust=1612735261769000&amp;usg=AFQjCNHzKPcMod2lToYGlf57sv7IHTKYQQ" xr:uid="{D027CE02-69FF-4A78-9249-E6F82EF1FFD7}"/>
    <hyperlink ref="AA252" r:id="rId158" display="https://www.google.com/url?q=https://admissions.tc.umn.edu/costsaid/scholarships.html&amp;sa=D&amp;source=editors&amp;ust=1612735261772000&amp;usg=AFQjCNHJXWa6Y4yqwUkkm0EfsZ4yHEsauA" xr:uid="{6DDB6650-6225-447E-B710-D3719D3C0DF6}"/>
    <hyperlink ref="AA253" r:id="rId159" display="https://www.google.com/url?q=https://finaid.olemiss.edu/scholarships/%238&amp;sa=D&amp;source=editors&amp;ust=1612735261775000&amp;usg=AFQjCNFG-ICdvqPIFVlBX5Si9w9ujum77Q" xr:uid="{F5A91D33-9CEC-4B51-AFF4-A3B7360B05CE}"/>
    <hyperlink ref="AA254" r:id="rId160" display="https://www.google.com/url?q=https://admissions.unl.edu/cost/&amp;sa=D&amp;source=editors&amp;ust=1612735261778000&amp;usg=AFQjCNFmfpmR1Cw4I_1KvI0WeZs4ttF3Kg" xr:uid="{35AD22B9-3E9E-40A6-9950-CD3313EA03E8}"/>
    <hyperlink ref="AA255" r:id="rId161" display="https://www.google.com/url?q=https://www.unlv.edu/finaid/scholarships-freshmen&amp;sa=D&amp;source=editors&amp;ust=1612735261781000&amp;usg=AFQjCNHso7TQvqy7BtejsZbeBkvBc3srCg" xr:uid="{C561DD3D-B0EA-4F05-B17D-E63F33EB492E}"/>
    <hyperlink ref="AA256" r:id="rId162" display="https://www.google.com/url?q=https://www.unh.edu/financialaid/scholarships-grants%7D&amp;sa=D&amp;source=editors&amp;ust=1612735261784000&amp;usg=AFQjCNGf5TgP-wXc_AUIvGunK_Y2Le84NA" xr:uid="{0E6FCB70-2239-4F98-82FE-6C007738DBB6}"/>
    <hyperlink ref="AA260" r:id="rId163" display="https://www.google.com/url?q=https://admissions.uncg.edu/costs-aid/scholarships/&amp;sa=D&amp;source=editors&amp;ust=1612735261797000&amp;usg=AFQjCNExznbQRt7S6lLSSyark_IvNb7ONA" xr:uid="{DC1C43D6-FD63-49FB-B466-00108007A524}"/>
    <hyperlink ref="AA261" r:id="rId164" display="https://www.google.com/url?q=https://financialaid.nd.edu/prospective-students/applying/international-students/&amp;sa=D&amp;source=editors&amp;ust=1612735261800000&amp;usg=AFQjCNGvNnHV6EnOZWaP1dTzT9DHh34-Lw" xr:uid="{D0E58ED6-52B9-4FD6-A15F-79B7033D21D0}"/>
    <hyperlink ref="AA262" r:id="rId165" display="https://www.google.com/url?q=http://www.ou.edu/admissions/affordability/scholarships&amp;sa=D&amp;source=editors&amp;ust=1612735261803000&amp;usg=AFQjCNFx9_Wbj_s-V4ubtM1XJBMd0xN27w" xr:uid="{CF2B4263-A102-4218-A041-3D2F13B07123}"/>
    <hyperlink ref="AA263" r:id="rId166" display="https://www.google.com/url?q=https://geo.uoregon.edu/scholarships/academic-merit/anders-uhrskov-leadership-merit-based-scholarships&amp;sa=D&amp;source=editors&amp;ust=1612735261807000&amp;usg=AFQjCNFxqZ0xa1synLgC9pafLXpfD2r68w" xr:uid="{651987E5-6F7B-4941-967D-68B53C3E7374}"/>
    <hyperlink ref="AA266" r:id="rId167" display="https://www.google.com/url?q=https://www.up.edu/iss/international-student-resources/international-student-scholarship.html&amp;sa=D&amp;source=editors&amp;ust=1612735261816000&amp;usg=AFQjCNGmfB17N41BBilyTeNL09CtAFwC5g" xr:uid="{7A567035-23B9-4687-86EF-E3749ABF28A5}"/>
    <hyperlink ref="AA267" r:id="rId168" display="https://www.google.com/url?q=https://www.pugetsound.edu/admission/faq/faq-financial-aid-and-scholarships/&amp;sa=D&amp;source=editors&amp;ust=1612735261818000&amp;usg=AFQjCNEJFrqOfZmqQsO8AMhJZy4zBnO_mA" xr:uid="{2429A799-590B-4486-A591-DBB934776D94}"/>
    <hyperlink ref="AA268" r:id="rId169" display="https://www.google.com/url?q=https://financialaid.richmond.edu/prospective/merit-based/scholarships.html&amp;sa=D&amp;source=editors&amp;ust=1612735261821000&amp;usg=AFQjCNH0GkkBb7WO8cf0ZLu74Ux0QVWozw" xr:uid="{D2045718-92ED-4D66-B898-1CB34D676E78}"/>
    <hyperlink ref="AA269" r:id="rId170" display="https://www.google.com/url?q=https://enrollment.rochester.edu/financial-aid/scholarships/&amp;sa=D&amp;source=editors&amp;ust=1612735261826000&amp;usg=AFQjCNHLPz3kN39wSSUSJSCRR3lvL-fOOg" xr:uid="{4B9BAD71-F5ED-4EED-B731-09B969A835B2}"/>
    <hyperlink ref="AA270" r:id="rId171" display="https://www.google.com/url?q=http://www.sandiego.edu/financialaid/scholarships/university-scholarships.php&amp;sa=D&amp;source=editors&amp;ust=1612735261829000&amp;usg=AFQjCNG2ZTMCYjk_KPPzwx-lrbvWtpORVQ" xr:uid="{41D81374-A989-4546-8B6C-48E238EB9397}"/>
    <hyperlink ref="AA271" r:id="rId172" display="https://www.google.com/url?q=https://www.usfca.edu/admission/financial-aid/types-of-aid&amp;sa=D&amp;source=editors&amp;ust=1612735261832000&amp;usg=AFQjCNGqA8jOiPHkJCVXEdXYAWMoeMThOg" xr:uid="{64EB12F1-51F8-4A95-B5E2-95D0D228D8E8}"/>
    <hyperlink ref="AA272" r:id="rId173" display="https://www.google.com/url?q=https://www.sc.edu/study/colleges_schools/honors_college/apply/university_scholarships/index.php&amp;sa=D&amp;source=editors&amp;ust=1612735261835000&amp;usg=AFQjCNE04rQZ7Ahtg6Ptf4U2IM-sj-tbXA" xr:uid="{224F6EA3-B42A-44C4-B0D1-D07149E6BBB8}"/>
    <hyperlink ref="AA273" r:id="rId174" display="https://www.google.com/url?q=http://www.usfsm.edu/admissions/scholarships-and-financial-aid/international-scolarships.aspx&amp;sa=D&amp;source=editors&amp;ust=1612735261838000&amp;usg=AFQjCNECjEp-HCp6dMG3eiQHXx24XJrb9Q" xr:uid="{3B00AFA6-DB0E-4037-B1C0-478BC02558A0}"/>
    <hyperlink ref="AA274" r:id="rId175" display="https://www.google.com/url?q=https://priceschool.usc.edu/students/financial-aid/masters-opportunities/&amp;sa=D&amp;source=editors&amp;ust=1612735261841000&amp;usg=AFQjCNFErbbeoLNq2ej0sGEDwz-pl0UvTg" xr:uid="{CF967344-711A-4143-802E-6F1421DD64C1}"/>
    <hyperlink ref="AA277" r:id="rId176" display="https://www.google.com/url?q=https://www.uta.edu/fao/scholarships/national-merit.php&amp;sa=D&amp;source=editors&amp;ust=1612735261850000&amp;usg=AFQjCNEIgu2iUqJDStn7KoFAeO2Mv6CtkA" xr:uid="{2EEC2E5C-13AC-4F44-A828-9F34E304324A}"/>
    <hyperlink ref="AA278" r:id="rId177" display="https://www.google.com/url?q=https://finaid.utexas.edu/types-of-aid/scholarships/&amp;sa=D&amp;source=editors&amp;ust=1612735261853000&amp;usg=AFQjCNHfM2MFUsCATxyzRtRZDUwX5kv5Sw" xr:uid="{B3E98D54-8EE0-478C-8110-C3F0B103D6D3}"/>
    <hyperlink ref="AA282" r:id="rId178" display="https://www.google.com/url?q=https://health.utah.edu/communication-sciences-disorders/students/scholarships.php&amp;sa=D&amp;source=editors&amp;ust=1612735261866000&amp;usg=AFQjCNElNXCRWRpqFXhKpEWktLUyrLZftg" xr:uid="{9CC46CC4-79AB-4E17-B6FC-4564E2B253A8}"/>
    <hyperlink ref="AA286" r:id="rId179" display="https://www.google.com/url?q=https://www.admissions.wisc.edu/kmsp/&amp;sa=D&amp;source=editors&amp;ust=1612735261877000&amp;usg=AFQjCNFOu1d8Hn1VlqRvmwXVaVKJscSybg" xr:uid="{93CDF31A-937D-46ED-99A9-EC1020620DA4}"/>
    <hyperlink ref="AA287" r:id="rId180" display="https://www.google.com/url?q=https://www.utica.edu/tuition-and-financial-aid/understanding-financial-aid/college-scholarships&amp;sa=D&amp;source=editors&amp;ust=1612735261882000&amp;usg=AFQjCNEipJO_nQVEgmwd05jer6J--53j4A" xr:uid="{0530DB54-9B83-4D87-91CD-143FC7557B69}"/>
    <hyperlink ref="AA288" r:id="rId181" display="https://www.google.com/url?q=https://www.valpo.edu/student-financial-services/planning/scholarships/academic/&amp;sa=D&amp;source=editors&amp;ust=1612735261885000&amp;usg=AFQjCNGhu3NdI5KfafBC3bi_PlA8JhiyPQ" xr:uid="{D7E4F0AE-32C5-45F7-8EE9-8571DFDE1061}"/>
    <hyperlink ref="AA289" r:id="rId182" display="https://www.google.com/url?q=https://www.vanderbilt.edu/scholarships/&amp;sa=D&amp;source=editors&amp;ust=1612735261887000&amp;usg=AFQjCNF27BahFVDaBF1ofzPo6BxMLWYHcA" xr:uid="{07BD3B24-1C48-443D-B357-962145FCF224}"/>
    <hyperlink ref="AA291" r:id="rId183" display="https://www.google.com/url?q=https://www1.villanova.edu/villanova/enroll/finaid/process/international.html&amp;sa=D&amp;source=editors&amp;ust=1612735261893000&amp;usg=AFQjCNErwKadFM5oLgsxHJ06nrp4pSiYdg" xr:uid="{157CE2A5-E058-4317-A7F9-55A87086011E}"/>
    <hyperlink ref="AA292" r:id="rId184" display="https://www.google.com/url?q=https://www.vcu.edu/admissions/paying-for-college/scholarships/&amp;sa=D&amp;source=editors&amp;ust=1612735261896000&amp;usg=AFQjCNFoZrRpsLlqEGJqotLL9hQJmZvJmA" xr:uid="{A3E1A009-385A-488E-899F-332389B0C822}"/>
    <hyperlink ref="AA294" r:id="rId185" display="https://www.google.com/url?q=https://www.wabash.edu/admissions/finances/sources&amp;sa=D&amp;source=editors&amp;ust=1612735261903000&amp;usg=AFQjCNHm-sNFZbyQlJsNkyqAa7zx02OtjA" xr:uid="{1F8BFB48-CF09-49A7-9A6E-208B3162F4A5}"/>
    <hyperlink ref="AA295" r:id="rId186" display="https://www.google.com/url?q=http://financialaid.wfu.edu/merit/university-scholarship-programs/&amp;sa=D&amp;source=editors&amp;ust=1612735261906000&amp;usg=AFQjCNH4wKvr98k1SRyO3MqVg7rcVWv9PA" xr:uid="{D5896B6E-03DD-46BA-8604-D2CECE074A71}"/>
    <hyperlink ref="AA296" r:id="rId187" display="https://www.google.com/url?q=https://www.wlu.edu/financial-aid/types-of-aid/aid-for-international-students&amp;sa=D&amp;source=editors&amp;ust=1612735261909000&amp;usg=AFQjCNFJFdDOhGNTTm3LuppQ9nMW102VWw" xr:uid="{0194C9D6-F932-4B74-9734-61F8C3EA3DD9}"/>
    <hyperlink ref="AA297" r:id="rId188" display="https://www.google.com/url?q=https://financialaid.wsu.edu/international-students/&amp;sa=D&amp;source=editors&amp;ust=1612735261912000&amp;usg=AFQjCNFT4OqbZxHFlMr9H7iuM-fuKyMEHA" xr:uid="{B4C6B33D-2EBE-4375-8AB4-80C1C9B4B05E}"/>
    <hyperlink ref="AA298" r:id="rId189" display="https://www.google.com/url?q=https://admissions.wustl.edu/cost-aid/scholarships/&amp;sa=D&amp;source=editors&amp;ust=1612735261915000&amp;usg=AFQjCNEVJyvUepw443nupC-IZeg-wC_MtA" xr:uid="{DBEB5F00-6C25-431B-BBAB-9366C4D64AF9}"/>
    <hyperlink ref="AA299" r:id="rId190" display="https://www.google.com/url?q=https://wayne.edu/scholarships/international/&amp;sa=D&amp;source=editors&amp;ust=1612735261919000&amp;usg=AFQjCNEEDaVS_1iPR2LM17ZR1no7FLVt2A" xr:uid="{B0C6BCA2-0B40-4C8C-8B73-56B04EB55B5A}"/>
    <hyperlink ref="AA302" r:id="rId191" display="https://www.google.com/url?q=https://financialaid.wvu.edu/home/scholarships/international&amp;sa=D&amp;source=editors&amp;ust=1612735261927000&amp;usg=AFQjCNGDcJ6MX8ODt01cdm04f6wYLY3Okg" xr:uid="{2D19BC60-2415-4D45-95A7-BB4B529FC44C}"/>
    <hyperlink ref="AA303" r:id="rId192" display="https://www.google.com/url?q=https://www.westminster.edu/admissions/financial-aid/scholarships.cfm&amp;sa=D&amp;source=editors&amp;ust=1612735261930000&amp;usg=AFQjCNGmci2b_wZDiGBd8UsnI34Vt7lh9Q" xr:uid="{64FD2850-552C-4081-A6E8-8EB4836DCB97}"/>
    <hyperlink ref="AA304" r:id="rId193" display="https://www.google.com/url?q=https://www.wheaton.edu/admissions-and-aid/cost-and-aid/undergraduate-students/scholarships-and-aid/new-scholarships/&amp;sa=D&amp;source=editors&amp;ust=1612735261933000&amp;usg=AFQjCNHqsjODoHjFFORH3qXLjfkbgfhQiQ" xr:uid="{04C6DAE9-2B3C-4B0B-8E1E-C1AB0AB27CE9}"/>
    <hyperlink ref="AA305" r:id="rId194" display="https://www.google.com/url?q=https://www.whitman.edu/admission-and-aid/financial-aid-and-costs&amp;sa=D&amp;source=editors&amp;ust=1612735261937000&amp;usg=AFQjCNGucfRLY-c9ClLYexNgfVCyA6H6UQ" xr:uid="{500774FD-66F2-4F55-93D8-D0A59E4D1D79}"/>
    <hyperlink ref="AA307" r:id="rId195" display="https://www.google.com/url?q=https://www.wpi.edu/admissions/tuition-aid/types-of-aid/scholarships-grants/wpi-merit&amp;sa=D&amp;source=editors&amp;ust=1612735261946000&amp;usg=AFQjCNEMT_xZaiobJoOJOxleS0NTmi2iPA" xr:uid="{E4998C3C-C91A-45F1-AC94-E2DC7B006F52}"/>
  </hyperlinks>
  <pageMargins left="0.7" right="0.7" top="0.75" bottom="0.75" header="0.3" footer="0.3"/>
  <tableParts count="1">
    <tablePart r:id="rId196"/>
  </tableParts>
  <extLst>
    <ext xmlns:x14="http://schemas.microsoft.com/office/spreadsheetml/2009/9/main" uri="{78C0D931-6437-407d-A8EE-F0AAD7539E65}">
      <x14:conditionalFormattings>
        <x14:conditionalFormatting xmlns:xm="http://schemas.microsoft.com/office/excel/2006/main">
          <x14:cfRule type="dataBar" id="{BA698BF6-55FE-44AE-892B-7F609637C644}">
            <x14:dataBar minLength="0" maxLength="100" gradient="0">
              <x14:cfvo type="autoMin"/>
              <x14:cfvo type="autoMax"/>
              <x14:negativeFillColor rgb="FFFF0000"/>
              <x14:axisColor rgb="FF000000"/>
            </x14:dataBar>
          </x14:cfRule>
          <xm:sqref>L2:L103</xm:sqref>
        </x14:conditionalFormatting>
        <x14:conditionalFormatting xmlns:xm="http://schemas.microsoft.com/office/excel/2006/main">
          <x14:cfRule type="dataBar" id="{A82C273D-99CD-4C40-8A1F-BEEA3C4E8023}">
            <x14:dataBar minLength="0" maxLength="100" gradient="0">
              <x14:cfvo type="autoMin"/>
              <x14:cfvo type="autoMax"/>
              <x14:negativeFillColor rgb="FFFF0000"/>
              <x14:axisColor rgb="FF000000"/>
            </x14:dataBar>
          </x14:cfRule>
          <xm:sqref>L2:L308</xm:sqref>
        </x14:conditionalFormatting>
        <x14:conditionalFormatting xmlns:xm="http://schemas.microsoft.com/office/excel/2006/main">
          <x14:cfRule type="dataBar" id="{440A98F5-7630-49D0-89D8-881A9AAC3A00}">
            <x14:dataBar minLength="0" maxLength="100" gradient="0">
              <x14:cfvo type="autoMin"/>
              <x14:cfvo type="autoMax"/>
              <x14:negativeFillColor rgb="FFFF0000"/>
              <x14:axisColor rgb="FF000000"/>
            </x14:dataBar>
          </x14:cfRule>
          <xm:sqref>M2:M308</xm:sqref>
        </x14:conditionalFormatting>
        <x14:conditionalFormatting xmlns:xm="http://schemas.microsoft.com/office/excel/2006/main">
          <x14:cfRule type="dataBar" id="{DEA0551F-E62C-40C4-B566-E3D08D9B1A97}">
            <x14:dataBar minLength="0" maxLength="100" gradient="0">
              <x14:cfvo type="autoMin"/>
              <x14:cfvo type="autoMax"/>
              <x14:negativeFillColor rgb="FFFF0000"/>
              <x14:axisColor rgb="FF000000"/>
            </x14:dataBar>
          </x14:cfRule>
          <xm:sqref>BL1:BN1048576</xm:sqref>
        </x14:conditionalFormatting>
        <x14:conditionalFormatting xmlns:xm="http://schemas.microsoft.com/office/excel/2006/main">
          <x14:cfRule type="dataBar" id="{22C654ED-E664-4129-BF1B-3C04A6FB502B}">
            <x14:dataBar minLength="0" maxLength="100" gradient="0">
              <x14:cfvo type="autoMin"/>
              <x14:cfvo type="autoMax"/>
              <x14:negativeFillColor rgb="FFFF0000"/>
              <x14:axisColor rgb="FF000000"/>
            </x14:dataBar>
          </x14:cfRule>
          <xm:sqref>AL2:AL308</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8CF17-1772-4A85-BB17-244ABC3A8333}">
  <sheetPr>
    <tabColor rgb="FF002060"/>
  </sheetPr>
  <dimension ref="A1:C68"/>
  <sheetViews>
    <sheetView workbookViewId="0">
      <selection activeCell="A5" sqref="A5"/>
    </sheetView>
  </sheetViews>
  <sheetFormatPr defaultColWidth="9.09765625" defaultRowHeight="13"/>
  <cols>
    <col min="1" max="3" width="85.69921875" style="43" customWidth="1"/>
    <col min="4" max="16384" width="9.09765625" style="43"/>
  </cols>
  <sheetData>
    <row r="1" spans="1:3" ht="13.5" thickBot="1">
      <c r="A1" s="321" t="s">
        <v>1803</v>
      </c>
      <c r="B1" s="322" t="s">
        <v>128</v>
      </c>
      <c r="C1" s="323" t="s">
        <v>129</v>
      </c>
    </row>
    <row r="2" spans="1:3" ht="26">
      <c r="A2" s="324" t="s">
        <v>1804</v>
      </c>
      <c r="B2" s="325" t="s">
        <v>1805</v>
      </c>
      <c r="C2" s="326" t="s">
        <v>1806</v>
      </c>
    </row>
    <row r="3" spans="1:3">
      <c r="A3" s="327" t="s">
        <v>380</v>
      </c>
      <c r="B3" s="328" t="s">
        <v>1807</v>
      </c>
      <c r="C3" s="329" t="s">
        <v>1808</v>
      </c>
    </row>
    <row r="4" spans="1:3">
      <c r="A4" s="327" t="s">
        <v>381</v>
      </c>
      <c r="B4" s="328" t="s">
        <v>1809</v>
      </c>
      <c r="C4" s="329" t="s">
        <v>1810</v>
      </c>
    </row>
    <row r="5" spans="1:3">
      <c r="A5" s="327" t="s">
        <v>382</v>
      </c>
      <c r="B5" s="328" t="s">
        <v>1811</v>
      </c>
      <c r="C5" s="330"/>
    </row>
    <row r="6" spans="1:3" ht="91">
      <c r="A6" s="327" t="s">
        <v>286</v>
      </c>
      <c r="B6" s="328" t="s">
        <v>1812</v>
      </c>
      <c r="C6" s="329" t="s">
        <v>1813</v>
      </c>
    </row>
    <row r="7" spans="1:3" ht="39">
      <c r="A7" s="327" t="s">
        <v>383</v>
      </c>
      <c r="B7" s="328" t="s">
        <v>1814</v>
      </c>
      <c r="C7" s="329" t="s">
        <v>1815</v>
      </c>
    </row>
    <row r="8" spans="1:3">
      <c r="A8" s="327" t="s">
        <v>384</v>
      </c>
      <c r="B8" s="328" t="s">
        <v>1816</v>
      </c>
      <c r="C8" s="330"/>
    </row>
    <row r="9" spans="1:3">
      <c r="A9" s="327" t="s">
        <v>385</v>
      </c>
      <c r="B9" s="328" t="s">
        <v>1817</v>
      </c>
      <c r="C9" s="330"/>
    </row>
    <row r="10" spans="1:3">
      <c r="A10" s="327" t="s">
        <v>386</v>
      </c>
      <c r="B10" s="328" t="s">
        <v>1818</v>
      </c>
      <c r="C10" s="330"/>
    </row>
    <row r="11" spans="1:3">
      <c r="A11" s="327" t="s">
        <v>387</v>
      </c>
      <c r="B11" s="328" t="s">
        <v>1819</v>
      </c>
      <c r="C11" s="330"/>
    </row>
    <row r="12" spans="1:3">
      <c r="A12" s="327" t="s">
        <v>388</v>
      </c>
      <c r="B12" s="331"/>
      <c r="C12" s="330"/>
    </row>
    <row r="13" spans="1:3" ht="26">
      <c r="A13" s="327" t="s">
        <v>389</v>
      </c>
      <c r="B13" s="328" t="s">
        <v>1820</v>
      </c>
      <c r="C13" s="329" t="s">
        <v>1821</v>
      </c>
    </row>
    <row r="14" spans="1:3">
      <c r="A14" s="327" t="s">
        <v>390</v>
      </c>
      <c r="B14" s="328" t="s">
        <v>1822</v>
      </c>
      <c r="C14" s="330"/>
    </row>
    <row r="15" spans="1:3">
      <c r="A15" s="327" t="s">
        <v>391</v>
      </c>
      <c r="B15" s="328" t="s">
        <v>1823</v>
      </c>
      <c r="C15" s="329" t="s">
        <v>1824</v>
      </c>
    </row>
    <row r="16" spans="1:3">
      <c r="A16" s="327" t="s">
        <v>392</v>
      </c>
      <c r="B16" s="328" t="s">
        <v>1825</v>
      </c>
      <c r="C16" s="329" t="s">
        <v>1826</v>
      </c>
    </row>
    <row r="17" spans="1:3">
      <c r="A17" s="327" t="s">
        <v>393</v>
      </c>
      <c r="B17" s="328" t="s">
        <v>1827</v>
      </c>
      <c r="C17" s="330"/>
    </row>
    <row r="18" spans="1:3" ht="39">
      <c r="A18" s="327" t="s">
        <v>394</v>
      </c>
      <c r="B18" s="328" t="s">
        <v>1828</v>
      </c>
      <c r="C18" s="329" t="s">
        <v>1829</v>
      </c>
    </row>
    <row r="19" spans="1:3">
      <c r="A19" s="327" t="s">
        <v>395</v>
      </c>
      <c r="B19" s="328" t="s">
        <v>1830</v>
      </c>
      <c r="C19" s="330"/>
    </row>
    <row r="20" spans="1:3" ht="52">
      <c r="A20" s="327" t="s">
        <v>396</v>
      </c>
      <c r="B20" s="328" t="s">
        <v>1831</v>
      </c>
      <c r="C20" s="329" t="s">
        <v>1832</v>
      </c>
    </row>
    <row r="21" spans="1:3">
      <c r="A21" s="327" t="s">
        <v>397</v>
      </c>
      <c r="B21" s="328" t="s">
        <v>1833</v>
      </c>
      <c r="C21" s="330"/>
    </row>
    <row r="22" spans="1:3">
      <c r="A22" s="327" t="s">
        <v>398</v>
      </c>
      <c r="B22" s="328" t="s">
        <v>1834</v>
      </c>
      <c r="C22" s="330"/>
    </row>
    <row r="23" spans="1:3" ht="26">
      <c r="A23" s="327" t="s">
        <v>399</v>
      </c>
      <c r="B23" s="328" t="s">
        <v>1835</v>
      </c>
      <c r="C23" s="329" t="s">
        <v>1836</v>
      </c>
    </row>
    <row r="24" spans="1:3">
      <c r="A24" s="327" t="s">
        <v>400</v>
      </c>
      <c r="B24" s="328" t="s">
        <v>1837</v>
      </c>
      <c r="C24" s="330"/>
    </row>
    <row r="25" spans="1:3">
      <c r="A25" s="327" t="s">
        <v>401</v>
      </c>
      <c r="B25" s="328" t="s">
        <v>1838</v>
      </c>
      <c r="C25" s="329" t="s">
        <v>1839</v>
      </c>
    </row>
    <row r="26" spans="1:3">
      <c r="A26" s="327" t="s">
        <v>402</v>
      </c>
      <c r="B26" s="328" t="s">
        <v>1840</v>
      </c>
      <c r="C26" s="330"/>
    </row>
    <row r="27" spans="1:3">
      <c r="A27" s="327" t="s">
        <v>403</v>
      </c>
      <c r="B27" s="328" t="s">
        <v>1841</v>
      </c>
      <c r="C27" s="330"/>
    </row>
    <row r="28" spans="1:3">
      <c r="A28" s="327" t="s">
        <v>404</v>
      </c>
      <c r="B28" s="328" t="s">
        <v>1842</v>
      </c>
      <c r="C28" s="330"/>
    </row>
    <row r="29" spans="1:3">
      <c r="A29" s="327" t="s">
        <v>405</v>
      </c>
      <c r="B29" s="328" t="s">
        <v>1843</v>
      </c>
      <c r="C29" s="330"/>
    </row>
    <row r="30" spans="1:3">
      <c r="A30" s="327" t="s">
        <v>406</v>
      </c>
      <c r="B30" s="328" t="s">
        <v>1844</v>
      </c>
      <c r="C30" s="330"/>
    </row>
    <row r="31" spans="1:3">
      <c r="A31" s="327" t="s">
        <v>407</v>
      </c>
      <c r="B31" s="328" t="s">
        <v>1845</v>
      </c>
      <c r="C31" s="330"/>
    </row>
    <row r="32" spans="1:3">
      <c r="A32" s="327" t="s">
        <v>408</v>
      </c>
      <c r="B32" s="328" t="s">
        <v>1846</v>
      </c>
      <c r="C32" s="330"/>
    </row>
    <row r="33" spans="1:3">
      <c r="A33" s="327" t="s">
        <v>409</v>
      </c>
      <c r="B33" s="328" t="s">
        <v>1847</v>
      </c>
      <c r="C33" s="330"/>
    </row>
    <row r="34" spans="1:3">
      <c r="A34" s="327" t="s">
        <v>410</v>
      </c>
      <c r="B34" s="328" t="s">
        <v>1848</v>
      </c>
      <c r="C34" s="329" t="s">
        <v>1849</v>
      </c>
    </row>
    <row r="35" spans="1:3">
      <c r="A35" s="327" t="s">
        <v>411</v>
      </c>
      <c r="B35" s="328" t="s">
        <v>1850</v>
      </c>
      <c r="C35" s="329" t="s">
        <v>1849</v>
      </c>
    </row>
    <row r="36" spans="1:3">
      <c r="A36" s="327" t="s">
        <v>412</v>
      </c>
      <c r="B36" s="328" t="s">
        <v>1851</v>
      </c>
      <c r="C36" s="329" t="s">
        <v>1849</v>
      </c>
    </row>
    <row r="37" spans="1:3">
      <c r="A37" s="327" t="s">
        <v>413</v>
      </c>
      <c r="B37" s="328" t="s">
        <v>1852</v>
      </c>
      <c r="C37" s="329" t="s">
        <v>1849</v>
      </c>
    </row>
    <row r="38" spans="1:3">
      <c r="A38" s="327" t="s">
        <v>414</v>
      </c>
      <c r="B38" s="328" t="s">
        <v>1853</v>
      </c>
      <c r="C38" s="329" t="s">
        <v>1854</v>
      </c>
    </row>
    <row r="39" spans="1:3">
      <c r="A39" s="327" t="s">
        <v>415</v>
      </c>
      <c r="B39" s="331"/>
      <c r="C39" s="330"/>
    </row>
    <row r="40" spans="1:3">
      <c r="A40" s="327" t="s">
        <v>416</v>
      </c>
      <c r="B40" s="331"/>
      <c r="C40" s="330"/>
    </row>
    <row r="41" spans="1:3">
      <c r="A41" s="327" t="s">
        <v>1855</v>
      </c>
      <c r="B41" s="331"/>
      <c r="C41" s="330"/>
    </row>
    <row r="42" spans="1:3">
      <c r="A42" s="327" t="s">
        <v>417</v>
      </c>
      <c r="B42" s="328" t="s">
        <v>1856</v>
      </c>
      <c r="C42" s="330"/>
    </row>
    <row r="43" spans="1:3" ht="39">
      <c r="A43" s="327" t="s">
        <v>418</v>
      </c>
      <c r="B43" s="328" t="s">
        <v>1857</v>
      </c>
      <c r="C43" s="329" t="s">
        <v>1858</v>
      </c>
    </row>
    <row r="44" spans="1:3">
      <c r="A44" s="327" t="s">
        <v>419</v>
      </c>
      <c r="B44" s="328" t="s">
        <v>1859</v>
      </c>
      <c r="C44" s="329" t="s">
        <v>1860</v>
      </c>
    </row>
    <row r="45" spans="1:3">
      <c r="A45" s="327" t="s">
        <v>420</v>
      </c>
      <c r="B45" s="328" t="s">
        <v>1861</v>
      </c>
      <c r="C45" s="329" t="s">
        <v>1862</v>
      </c>
    </row>
    <row r="46" spans="1:3">
      <c r="A46" s="327" t="s">
        <v>427</v>
      </c>
      <c r="B46" s="328" t="s">
        <v>1863</v>
      </c>
      <c r="C46" s="330"/>
    </row>
    <row r="47" spans="1:3" ht="26">
      <c r="A47" s="327" t="s">
        <v>428</v>
      </c>
      <c r="B47" s="328" t="s">
        <v>1864</v>
      </c>
      <c r="C47" s="329" t="s">
        <v>1865</v>
      </c>
    </row>
    <row r="48" spans="1:3" ht="26">
      <c r="A48" s="327" t="s">
        <v>1866</v>
      </c>
      <c r="B48" s="328" t="s">
        <v>1867</v>
      </c>
      <c r="C48" s="329" t="s">
        <v>1868</v>
      </c>
    </row>
    <row r="49" spans="1:3" ht="26">
      <c r="A49" s="327" t="s">
        <v>430</v>
      </c>
      <c r="B49" s="328" t="s">
        <v>1869</v>
      </c>
      <c r="C49" s="329" t="s">
        <v>1870</v>
      </c>
    </row>
    <row r="50" spans="1:3">
      <c r="A50" s="327" t="s">
        <v>431</v>
      </c>
      <c r="B50" s="328" t="s">
        <v>1871</v>
      </c>
      <c r="C50" s="330"/>
    </row>
    <row r="51" spans="1:3">
      <c r="A51" s="327" t="s">
        <v>432</v>
      </c>
      <c r="B51" s="328" t="s">
        <v>1872</v>
      </c>
      <c r="C51" s="330"/>
    </row>
    <row r="52" spans="1:3">
      <c r="A52" s="327" t="s">
        <v>421</v>
      </c>
      <c r="B52" s="328" t="s">
        <v>1873</v>
      </c>
      <c r="C52" s="330"/>
    </row>
    <row r="53" spans="1:3">
      <c r="A53" s="327" t="s">
        <v>422</v>
      </c>
      <c r="B53" s="328" t="s">
        <v>1874</v>
      </c>
      <c r="C53" s="330"/>
    </row>
    <row r="54" spans="1:3">
      <c r="A54" s="327" t="s">
        <v>423</v>
      </c>
      <c r="B54" s="328" t="s">
        <v>1875</v>
      </c>
      <c r="C54" s="330"/>
    </row>
    <row r="55" spans="1:3" ht="52">
      <c r="A55" s="327" t="s">
        <v>424</v>
      </c>
      <c r="B55" s="328" t="s">
        <v>1876</v>
      </c>
      <c r="C55" s="329" t="s">
        <v>1877</v>
      </c>
    </row>
    <row r="56" spans="1:3">
      <c r="A56" s="327" t="s">
        <v>425</v>
      </c>
      <c r="B56" s="328" t="s">
        <v>1878</v>
      </c>
      <c r="C56" s="330"/>
    </row>
    <row r="57" spans="1:3">
      <c r="A57" s="327" t="s">
        <v>426</v>
      </c>
      <c r="B57" s="328" t="s">
        <v>1879</v>
      </c>
      <c r="C57" s="330"/>
    </row>
    <row r="58" spans="1:3" ht="26">
      <c r="A58" s="327" t="s">
        <v>433</v>
      </c>
      <c r="B58" s="328" t="s">
        <v>1880</v>
      </c>
      <c r="C58" s="329" t="s">
        <v>1881</v>
      </c>
    </row>
    <row r="59" spans="1:3">
      <c r="A59" s="327" t="s">
        <v>434</v>
      </c>
      <c r="B59" s="328" t="s">
        <v>1882</v>
      </c>
      <c r="C59" s="330"/>
    </row>
    <row r="60" spans="1:3">
      <c r="A60" s="327" t="s">
        <v>435</v>
      </c>
      <c r="B60" s="328" t="s">
        <v>1883</v>
      </c>
      <c r="C60" s="330"/>
    </row>
    <row r="61" spans="1:3">
      <c r="A61" s="327" t="s">
        <v>436</v>
      </c>
      <c r="B61" s="328" t="s">
        <v>1884</v>
      </c>
      <c r="C61" s="330"/>
    </row>
    <row r="62" spans="1:3" ht="39">
      <c r="A62" s="327" t="s">
        <v>437</v>
      </c>
      <c r="B62" s="328" t="s">
        <v>1885</v>
      </c>
      <c r="C62" s="329" t="s">
        <v>1886</v>
      </c>
    </row>
    <row r="63" spans="1:3" ht="26">
      <c r="A63" s="327" t="s">
        <v>438</v>
      </c>
      <c r="B63" s="328" t="s">
        <v>1887</v>
      </c>
      <c r="C63" s="329" t="s">
        <v>1888</v>
      </c>
    </row>
    <row r="64" spans="1:3" ht="26">
      <c r="A64" s="327" t="s">
        <v>439</v>
      </c>
      <c r="B64" s="328" t="s">
        <v>1889</v>
      </c>
      <c r="C64" s="329" t="s">
        <v>1890</v>
      </c>
    </row>
    <row r="65" spans="1:3">
      <c r="A65" s="327" t="s">
        <v>440</v>
      </c>
      <c r="B65" s="328" t="s">
        <v>1891</v>
      </c>
      <c r="C65" s="330"/>
    </row>
    <row r="66" spans="1:3">
      <c r="A66" s="327" t="s">
        <v>441</v>
      </c>
      <c r="B66" s="328" t="s">
        <v>1892</v>
      </c>
      <c r="C66" s="330"/>
    </row>
    <row r="67" spans="1:3" ht="26">
      <c r="A67" s="327" t="s">
        <v>442</v>
      </c>
      <c r="B67" s="328" t="s">
        <v>1893</v>
      </c>
      <c r="C67" s="329" t="s">
        <v>1894</v>
      </c>
    </row>
    <row r="68" spans="1:3" ht="13.5" thickBot="1">
      <c r="A68" s="332" t="s">
        <v>443</v>
      </c>
      <c r="B68" s="333" t="s">
        <v>1895</v>
      </c>
      <c r="C68" s="334"/>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11C8E-C663-4ED2-9287-FE927BCD8CD2}">
  <dimension ref="A1:I39"/>
  <sheetViews>
    <sheetView workbookViewId="0">
      <selection activeCell="C35" sqref="C35"/>
    </sheetView>
  </sheetViews>
  <sheetFormatPr defaultRowHeight="13"/>
  <cols>
    <col min="1" max="1" width="70.69921875" bestFit="1" customWidth="1"/>
  </cols>
  <sheetData>
    <row r="1" spans="1:9" ht="15.5" thickBot="1">
      <c r="A1" s="397"/>
      <c r="B1" s="396" t="s">
        <v>1980</v>
      </c>
      <c r="C1" s="396" t="s">
        <v>1979</v>
      </c>
      <c r="D1" s="396" t="s">
        <v>1978</v>
      </c>
      <c r="E1" s="396" t="s">
        <v>1977</v>
      </c>
      <c r="F1" s="396" t="s">
        <v>1976</v>
      </c>
      <c r="G1" s="396" t="s">
        <v>1975</v>
      </c>
      <c r="H1" s="396" t="s">
        <v>1974</v>
      </c>
      <c r="I1" s="395" t="s">
        <v>1973</v>
      </c>
    </row>
    <row r="2" spans="1:9" ht="15.5" thickBot="1">
      <c r="A2" s="394" t="s">
        <v>1972</v>
      </c>
      <c r="B2" s="393"/>
      <c r="C2" s="393"/>
      <c r="D2" s="393"/>
      <c r="E2" s="393"/>
      <c r="F2" s="393"/>
      <c r="G2" s="393"/>
      <c r="H2" s="393"/>
      <c r="I2" s="392"/>
    </row>
    <row r="3" spans="1:9">
      <c r="A3" s="382" t="s">
        <v>1971</v>
      </c>
      <c r="B3" s="141"/>
      <c r="C3" s="141"/>
      <c r="D3" s="141"/>
      <c r="E3" s="141"/>
      <c r="F3" s="141"/>
      <c r="G3" s="141"/>
      <c r="H3" s="141"/>
      <c r="I3" s="380"/>
    </row>
    <row r="4" spans="1:9">
      <c r="A4" s="381" t="s">
        <v>1970</v>
      </c>
      <c r="B4" s="141"/>
      <c r="C4" s="141"/>
      <c r="D4" s="141"/>
      <c r="E4" s="141"/>
      <c r="F4" s="141"/>
      <c r="G4" s="141"/>
      <c r="H4" s="141"/>
      <c r="I4" s="380"/>
    </row>
    <row r="5" spans="1:9">
      <c r="A5" s="388" t="s">
        <v>1969</v>
      </c>
      <c r="B5" s="141"/>
      <c r="C5" s="141"/>
      <c r="D5" s="141"/>
      <c r="E5" s="141"/>
      <c r="F5" s="141"/>
      <c r="G5" s="141"/>
      <c r="H5" s="141"/>
      <c r="I5" s="380"/>
    </row>
    <row r="6" spans="1:9" ht="26">
      <c r="A6" s="391" t="s">
        <v>1968</v>
      </c>
      <c r="B6" s="141"/>
      <c r="C6" s="141"/>
      <c r="D6" s="141"/>
      <c r="E6" s="141"/>
      <c r="F6" s="141"/>
      <c r="G6" s="141"/>
      <c r="H6" s="141"/>
      <c r="I6" s="380"/>
    </row>
    <row r="7" spans="1:9">
      <c r="A7" s="382" t="s">
        <v>1967</v>
      </c>
      <c r="B7" s="141"/>
      <c r="C7" s="141"/>
      <c r="D7" s="141"/>
      <c r="E7" s="141"/>
      <c r="F7" s="141"/>
      <c r="G7" s="141"/>
      <c r="H7" s="141"/>
      <c r="I7" s="380"/>
    </row>
    <row r="8" spans="1:9">
      <c r="A8" s="390" t="s">
        <v>1966</v>
      </c>
      <c r="B8" s="389"/>
      <c r="C8" s="389"/>
      <c r="D8" s="389"/>
      <c r="E8" s="389"/>
      <c r="F8" s="389"/>
      <c r="G8" s="141"/>
      <c r="H8" s="141"/>
      <c r="I8" s="380"/>
    </row>
    <row r="9" spans="1:9" ht="15.5" thickBot="1">
      <c r="A9" s="387" t="s">
        <v>1965</v>
      </c>
      <c r="B9" s="378"/>
      <c r="C9" s="378"/>
      <c r="D9" s="378"/>
      <c r="E9" s="378"/>
      <c r="F9" s="378"/>
      <c r="G9" s="378"/>
      <c r="H9" s="378"/>
      <c r="I9" s="377"/>
    </row>
    <row r="10" spans="1:9">
      <c r="A10" s="531" t="s">
        <v>1964</v>
      </c>
      <c r="B10" s="527"/>
      <c r="C10" s="527"/>
      <c r="D10" s="527"/>
      <c r="E10" s="527"/>
      <c r="F10" s="527"/>
      <c r="G10" s="527"/>
      <c r="H10" s="527"/>
      <c r="I10" s="529"/>
    </row>
    <row r="11" spans="1:9">
      <c r="A11" s="532"/>
      <c r="B11" s="528"/>
      <c r="C11" s="528"/>
      <c r="D11" s="528"/>
      <c r="E11" s="528"/>
      <c r="F11" s="528"/>
      <c r="G11" s="528"/>
      <c r="H11" s="528"/>
      <c r="I11" s="530"/>
    </row>
    <row r="12" spans="1:9" ht="15.5" thickBot="1">
      <c r="A12" s="387" t="s">
        <v>1963</v>
      </c>
      <c r="B12" s="378"/>
      <c r="C12" s="378"/>
      <c r="D12" s="378"/>
      <c r="E12" s="378"/>
      <c r="F12" s="378"/>
      <c r="G12" s="378"/>
      <c r="H12" s="378"/>
      <c r="I12" s="377"/>
    </row>
    <row r="13" spans="1:9">
      <c r="A13" s="382" t="s">
        <v>1962</v>
      </c>
      <c r="B13" s="141"/>
      <c r="C13" s="141"/>
      <c r="D13" s="141"/>
      <c r="E13" s="141"/>
      <c r="F13" s="141"/>
      <c r="G13" s="141"/>
      <c r="H13" s="141"/>
      <c r="I13" s="380"/>
    </row>
    <row r="14" spans="1:9">
      <c r="A14" s="381" t="s">
        <v>1961</v>
      </c>
      <c r="B14" s="141"/>
      <c r="C14" s="141"/>
      <c r="D14" s="141"/>
      <c r="E14" s="141"/>
      <c r="F14" s="141"/>
      <c r="G14" s="141"/>
      <c r="H14" s="141"/>
      <c r="I14" s="380"/>
    </row>
    <row r="15" spans="1:9" ht="15.5" thickBot="1">
      <c r="A15" s="387" t="s">
        <v>1960</v>
      </c>
      <c r="B15" s="141"/>
      <c r="C15" s="141"/>
      <c r="D15" s="141"/>
      <c r="E15" s="141"/>
      <c r="F15" s="141"/>
      <c r="G15" s="141"/>
      <c r="H15" s="141"/>
      <c r="I15" s="380"/>
    </row>
    <row r="16" spans="1:9">
      <c r="A16" s="381" t="s">
        <v>1959</v>
      </c>
      <c r="B16" s="141"/>
      <c r="C16" s="141"/>
      <c r="D16" s="141"/>
      <c r="E16" s="141"/>
      <c r="F16" s="141"/>
      <c r="G16" s="141"/>
      <c r="H16" s="141"/>
      <c r="I16" s="380"/>
    </row>
    <row r="17" spans="1:9">
      <c r="A17" s="388" t="s">
        <v>1958</v>
      </c>
      <c r="B17" s="141"/>
      <c r="C17" s="141"/>
      <c r="D17" s="141"/>
      <c r="E17" s="141"/>
      <c r="F17" s="141"/>
      <c r="G17" s="141"/>
      <c r="H17" s="141"/>
      <c r="I17" s="380"/>
    </row>
    <row r="18" spans="1:9" ht="15.5" thickBot="1">
      <c r="A18" s="387" t="s">
        <v>1957</v>
      </c>
      <c r="B18" s="378"/>
      <c r="C18" s="378"/>
      <c r="D18" s="378"/>
      <c r="E18" s="378"/>
      <c r="F18" s="378"/>
      <c r="G18" s="378"/>
      <c r="H18" s="378"/>
      <c r="I18" s="377"/>
    </row>
    <row r="19" spans="1:9">
      <c r="A19" s="382" t="s">
        <v>1956</v>
      </c>
      <c r="B19" s="141"/>
      <c r="C19" s="141"/>
      <c r="D19" s="141"/>
      <c r="E19" s="141"/>
      <c r="F19" s="141"/>
      <c r="G19" s="141"/>
      <c r="H19" s="141"/>
      <c r="I19" s="380"/>
    </row>
    <row r="20" spans="1:9">
      <c r="A20" s="385" t="s">
        <v>1955</v>
      </c>
      <c r="B20" s="141"/>
      <c r="C20" s="141"/>
      <c r="D20" s="141"/>
      <c r="E20" s="141"/>
      <c r="F20" s="141"/>
      <c r="G20" s="141"/>
      <c r="H20" s="141"/>
      <c r="I20" s="380"/>
    </row>
    <row r="21" spans="1:9">
      <c r="A21" s="386" t="s">
        <v>1954</v>
      </c>
      <c r="B21" s="141"/>
      <c r="C21" s="141"/>
      <c r="D21" s="141"/>
      <c r="E21" s="141"/>
      <c r="F21" s="141"/>
      <c r="G21" s="141"/>
      <c r="H21" s="141"/>
      <c r="I21" s="380"/>
    </row>
    <row r="22" spans="1:9">
      <c r="A22" s="385" t="s">
        <v>1953</v>
      </c>
      <c r="B22" s="141"/>
      <c r="C22" s="141"/>
      <c r="D22" s="141"/>
      <c r="E22" s="141"/>
      <c r="F22" s="141"/>
      <c r="G22" s="141"/>
      <c r="H22" s="141"/>
      <c r="I22" s="380"/>
    </row>
    <row r="23" spans="1:9" ht="15.5" thickBot="1">
      <c r="A23" s="379" t="s">
        <v>1952</v>
      </c>
      <c r="B23" s="384"/>
      <c r="C23" s="378"/>
      <c r="D23" s="378"/>
      <c r="E23" s="378"/>
      <c r="F23" s="378"/>
      <c r="G23" s="378"/>
      <c r="H23" s="378"/>
      <c r="I23" s="377"/>
    </row>
    <row r="24" spans="1:9">
      <c r="A24" s="382" t="s">
        <v>1951</v>
      </c>
      <c r="B24" s="141"/>
      <c r="C24" s="141"/>
      <c r="D24" s="141"/>
      <c r="E24" s="141"/>
      <c r="F24" s="141"/>
      <c r="G24" s="141"/>
      <c r="H24" s="141"/>
      <c r="I24" s="380"/>
    </row>
    <row r="25" spans="1:9">
      <c r="A25" s="381" t="s">
        <v>1950</v>
      </c>
      <c r="B25" s="141"/>
      <c r="C25" s="141"/>
      <c r="D25" s="141"/>
      <c r="E25" s="141"/>
      <c r="F25" s="141"/>
      <c r="G25" s="141"/>
      <c r="H25" s="141"/>
      <c r="I25" s="380"/>
    </row>
    <row r="26" spans="1:9">
      <c r="A26" s="381" t="s">
        <v>1949</v>
      </c>
      <c r="B26" s="141"/>
      <c r="C26" s="141"/>
      <c r="D26" s="141"/>
      <c r="E26" s="141"/>
      <c r="F26" s="141"/>
      <c r="G26" s="141"/>
      <c r="H26" s="141"/>
      <c r="I26" s="380"/>
    </row>
    <row r="27" spans="1:9">
      <c r="A27" s="386" t="s">
        <v>1948</v>
      </c>
      <c r="B27" s="141"/>
      <c r="C27" s="141"/>
      <c r="D27" s="141"/>
      <c r="E27" s="141"/>
      <c r="F27" s="141"/>
      <c r="G27" s="141"/>
      <c r="H27" s="141"/>
      <c r="I27" s="380"/>
    </row>
    <row r="28" spans="1:9">
      <c r="A28" s="385" t="s">
        <v>1947</v>
      </c>
      <c r="B28" s="141"/>
      <c r="C28" s="141"/>
      <c r="D28" s="141"/>
      <c r="E28" s="141"/>
      <c r="F28" s="141"/>
      <c r="G28" s="141"/>
      <c r="H28" s="141"/>
      <c r="I28" s="380"/>
    </row>
    <row r="29" spans="1:9" ht="15.5" thickBot="1">
      <c r="A29" s="379" t="s">
        <v>1946</v>
      </c>
      <c r="B29" s="384"/>
      <c r="C29" s="378"/>
      <c r="D29" s="378"/>
      <c r="E29" s="378"/>
      <c r="F29" s="378"/>
      <c r="G29" s="378"/>
      <c r="H29" s="378"/>
      <c r="I29" s="377"/>
    </row>
    <row r="30" spans="1:9">
      <c r="A30" s="383" t="s">
        <v>1945</v>
      </c>
      <c r="B30" s="378"/>
      <c r="C30" s="378"/>
      <c r="D30" s="378"/>
      <c r="E30" s="378"/>
      <c r="F30" s="378"/>
      <c r="G30" s="378"/>
      <c r="H30" s="378"/>
      <c r="I30" s="377"/>
    </row>
    <row r="31" spans="1:9">
      <c r="A31" s="382" t="s">
        <v>1944</v>
      </c>
      <c r="B31" s="141"/>
      <c r="C31" s="141"/>
      <c r="D31" s="141"/>
      <c r="E31" s="141"/>
      <c r="F31" s="141"/>
      <c r="G31" s="141"/>
      <c r="H31" s="141"/>
      <c r="I31" s="380"/>
    </row>
    <row r="32" spans="1:9">
      <c r="A32" s="381" t="s">
        <v>1943</v>
      </c>
      <c r="B32" s="141"/>
      <c r="C32" s="141"/>
      <c r="D32" s="141"/>
      <c r="E32" s="141"/>
      <c r="F32" s="141"/>
      <c r="G32" s="141"/>
      <c r="H32" s="141"/>
      <c r="I32" s="380"/>
    </row>
    <row r="33" spans="1:9">
      <c r="A33" s="381" t="s">
        <v>1942</v>
      </c>
      <c r="B33" s="141"/>
      <c r="C33" s="141"/>
      <c r="D33" s="141"/>
      <c r="E33" s="141"/>
      <c r="F33" s="141"/>
      <c r="G33" s="141"/>
      <c r="H33" s="141"/>
      <c r="I33" s="380"/>
    </row>
    <row r="34" spans="1:9">
      <c r="A34" s="381" t="s">
        <v>1941</v>
      </c>
      <c r="B34" s="141"/>
      <c r="C34" s="141"/>
      <c r="D34" s="141"/>
      <c r="E34" s="141"/>
      <c r="F34" s="141"/>
      <c r="G34" s="141"/>
      <c r="H34" s="141"/>
      <c r="I34" s="380"/>
    </row>
    <row r="35" spans="1:9" ht="15.5" thickBot="1">
      <c r="A35" s="379" t="s">
        <v>1940</v>
      </c>
      <c r="B35" s="378"/>
      <c r="C35" s="378"/>
      <c r="D35" s="378"/>
      <c r="E35" s="378"/>
      <c r="F35" s="378"/>
      <c r="G35" s="378"/>
      <c r="H35" s="378"/>
      <c r="I35" s="377"/>
    </row>
    <row r="36" spans="1:9">
      <c r="A36" s="376" t="s">
        <v>1939</v>
      </c>
      <c r="B36" s="373"/>
      <c r="C36" s="373"/>
      <c r="D36" s="373"/>
      <c r="E36" s="373"/>
      <c r="F36" s="373"/>
      <c r="G36" s="373"/>
      <c r="H36" s="373"/>
      <c r="I36" s="372"/>
    </row>
    <row r="37" spans="1:9">
      <c r="A37" s="375" t="s">
        <v>1938</v>
      </c>
      <c r="B37" s="373"/>
      <c r="C37" s="373"/>
      <c r="D37" s="373"/>
      <c r="E37" s="373"/>
      <c r="F37" s="373"/>
      <c r="G37" s="373"/>
      <c r="H37" s="373"/>
      <c r="I37" s="372"/>
    </row>
    <row r="38" spans="1:9">
      <c r="A38" s="374" t="s">
        <v>1937</v>
      </c>
      <c r="B38" s="373"/>
      <c r="C38" s="373"/>
      <c r="D38" s="373"/>
      <c r="E38" s="373"/>
      <c r="F38" s="373"/>
      <c r="G38" s="373"/>
      <c r="H38" s="373"/>
      <c r="I38" s="372"/>
    </row>
    <row r="39" spans="1:9" ht="13.5" thickBot="1">
      <c r="A39" s="371" t="s">
        <v>1936</v>
      </c>
      <c r="B39" s="370"/>
      <c r="C39" s="370"/>
      <c r="D39" s="370"/>
      <c r="E39" s="370"/>
      <c r="F39" s="370"/>
      <c r="G39" s="370"/>
      <c r="H39" s="370"/>
      <c r="I39" s="369"/>
    </row>
  </sheetData>
  <mergeCells count="9">
    <mergeCell ref="G10:G11"/>
    <mergeCell ref="H10:H11"/>
    <mergeCell ref="I10:I11"/>
    <mergeCell ref="A10:A11"/>
    <mergeCell ref="B10:B11"/>
    <mergeCell ref="C10:C11"/>
    <mergeCell ref="D10:D11"/>
    <mergeCell ref="E10:E11"/>
    <mergeCell ref="F10:F1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32BCA-3ABD-4109-B569-ACC870607391}">
  <dimension ref="A1"/>
  <sheetViews>
    <sheetView workbookViewId="0"/>
  </sheetViews>
  <sheetFormatPr defaultRowHeight="1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theme="1"/>
  </sheetPr>
  <dimension ref="C2:I43"/>
  <sheetViews>
    <sheetView zoomScale="130" zoomScaleNormal="130" zoomScaleSheetLayoutView="100" workbookViewId="0">
      <selection activeCell="J3" sqref="J3"/>
    </sheetView>
  </sheetViews>
  <sheetFormatPr defaultRowHeight="13"/>
  <cols>
    <col min="3" max="3" width="22.09765625" customWidth="1"/>
    <col min="4" max="5" width="25.59765625" customWidth="1"/>
  </cols>
  <sheetData>
    <row r="2" spans="3:9" ht="13.5" thickBot="1"/>
    <row r="3" spans="3:9" ht="20.5" thickBot="1">
      <c r="C3" s="542" t="s">
        <v>147</v>
      </c>
      <c r="D3" s="543"/>
      <c r="E3" s="543"/>
      <c r="F3" s="543"/>
      <c r="G3" s="543"/>
      <c r="H3" s="544"/>
    </row>
    <row r="4" spans="3:9" ht="13.5" thickBot="1">
      <c r="C4" s="545" t="s">
        <v>134</v>
      </c>
      <c r="D4" s="546"/>
      <c r="E4" s="545" t="s">
        <v>1</v>
      </c>
      <c r="F4" s="546"/>
      <c r="G4" s="545" t="s">
        <v>125</v>
      </c>
      <c r="H4" s="546"/>
      <c r="I4" s="18"/>
    </row>
    <row r="5" spans="3:9" ht="13.5" thickBot="1">
      <c r="C5" s="17" t="s">
        <v>143</v>
      </c>
      <c r="D5" s="533"/>
      <c r="E5" s="534"/>
      <c r="F5" s="534"/>
      <c r="G5" s="534"/>
      <c r="H5" s="535"/>
    </row>
    <row r="6" spans="3:9" ht="13.5" thickBot="1">
      <c r="C6" s="17" t="s">
        <v>142</v>
      </c>
      <c r="D6" s="533"/>
      <c r="E6" s="534"/>
      <c r="F6" s="534"/>
      <c r="G6" s="534"/>
      <c r="H6" s="535"/>
    </row>
    <row r="7" spans="3:9" ht="13.5" thickBot="1">
      <c r="C7" s="17"/>
      <c r="D7" s="533"/>
      <c r="E7" s="534"/>
      <c r="F7" s="534"/>
      <c r="G7" s="534"/>
      <c r="H7" s="535"/>
    </row>
    <row r="8" spans="3:9" ht="13.5" thickBot="1">
      <c r="C8" s="17"/>
      <c r="D8" s="533"/>
      <c r="E8" s="534"/>
      <c r="F8" s="534"/>
      <c r="G8" s="534"/>
      <c r="H8" s="535"/>
    </row>
    <row r="9" spans="3:9" ht="13.5" thickBot="1">
      <c r="C9" s="17" t="s">
        <v>135</v>
      </c>
      <c r="D9" s="533"/>
      <c r="E9" s="534"/>
      <c r="F9" s="534"/>
      <c r="G9" s="534"/>
      <c r="H9" s="535"/>
    </row>
    <row r="10" spans="3:9" ht="13.5" thickBot="1">
      <c r="C10" s="17" t="s">
        <v>136</v>
      </c>
      <c r="D10" s="533"/>
      <c r="E10" s="534"/>
      <c r="F10" s="534"/>
      <c r="G10" s="534"/>
      <c r="H10" s="535"/>
    </row>
    <row r="11" spans="3:9" ht="13.5" thickBot="1">
      <c r="C11" s="536" t="s">
        <v>144</v>
      </c>
      <c r="D11" s="537"/>
      <c r="E11" s="537"/>
      <c r="F11" s="537"/>
      <c r="G11" s="537"/>
      <c r="H11" s="538"/>
    </row>
    <row r="12" spans="3:9" ht="13.5" thickBot="1">
      <c r="C12" s="14" t="s">
        <v>137</v>
      </c>
      <c r="D12" s="533"/>
      <c r="E12" s="534"/>
      <c r="F12" s="534"/>
      <c r="G12" s="534"/>
      <c r="H12" s="535"/>
    </row>
    <row r="13" spans="3:9" ht="13.5" thickBot="1">
      <c r="C13" s="533"/>
      <c r="D13" s="534"/>
      <c r="E13" s="534"/>
      <c r="F13" s="534"/>
      <c r="G13" s="534"/>
      <c r="H13" s="535"/>
    </row>
    <row r="14" spans="3:9" ht="13.5" thickBot="1">
      <c r="C14" s="533"/>
      <c r="D14" s="534"/>
      <c r="E14" s="534"/>
      <c r="F14" s="534"/>
      <c r="G14" s="534"/>
      <c r="H14" s="535"/>
    </row>
    <row r="15" spans="3:9" ht="13.5" thickBot="1">
      <c r="C15" s="14" t="s">
        <v>138</v>
      </c>
      <c r="D15" s="533"/>
      <c r="E15" s="534"/>
      <c r="F15" s="534"/>
      <c r="G15" s="534"/>
      <c r="H15" s="535"/>
    </row>
    <row r="16" spans="3:9" ht="13.5" thickBot="1">
      <c r="C16" s="533"/>
      <c r="D16" s="534"/>
      <c r="E16" s="534"/>
      <c r="F16" s="534"/>
      <c r="G16" s="534"/>
      <c r="H16" s="535"/>
    </row>
    <row r="17" spans="3:8" ht="13.5" thickBot="1">
      <c r="C17" s="533"/>
      <c r="D17" s="534"/>
      <c r="E17" s="534"/>
      <c r="F17" s="534"/>
      <c r="G17" s="534"/>
      <c r="H17" s="535"/>
    </row>
    <row r="18" spans="3:8" ht="13.5" thickBot="1">
      <c r="C18" s="539" t="s">
        <v>139</v>
      </c>
      <c r="D18" s="540"/>
      <c r="E18" s="541"/>
      <c r="F18" s="539" t="s">
        <v>140</v>
      </c>
      <c r="G18" s="541"/>
      <c r="H18" s="15" t="s">
        <v>141</v>
      </c>
    </row>
    <row r="19" spans="3:8" ht="13.5" thickBot="1">
      <c r="C19" s="533"/>
      <c r="D19" s="534"/>
      <c r="E19" s="535"/>
      <c r="F19" s="533"/>
      <c r="G19" s="535"/>
      <c r="H19" s="16"/>
    </row>
    <row r="20" spans="3:8" ht="13.5" thickBot="1">
      <c r="C20" s="533"/>
      <c r="D20" s="534"/>
      <c r="E20" s="535"/>
      <c r="F20" s="533"/>
      <c r="G20" s="535"/>
      <c r="H20" s="16"/>
    </row>
    <row r="21" spans="3:8" ht="13.5" thickBot="1">
      <c r="C21" s="536" t="s">
        <v>145</v>
      </c>
      <c r="D21" s="537"/>
      <c r="E21" s="537"/>
      <c r="F21" s="537"/>
      <c r="G21" s="537"/>
      <c r="H21" s="538"/>
    </row>
    <row r="22" spans="3:8" ht="13.5" thickBot="1">
      <c r="C22" s="14" t="s">
        <v>137</v>
      </c>
      <c r="D22" s="533"/>
      <c r="E22" s="534"/>
      <c r="F22" s="534"/>
      <c r="G22" s="534"/>
      <c r="H22" s="535"/>
    </row>
    <row r="23" spans="3:8" ht="13.5" thickBot="1">
      <c r="C23" s="533"/>
      <c r="D23" s="534"/>
      <c r="E23" s="534"/>
      <c r="F23" s="534"/>
      <c r="G23" s="534"/>
      <c r="H23" s="535"/>
    </row>
    <row r="24" spans="3:8" ht="13.5" thickBot="1">
      <c r="C24" s="533"/>
      <c r="D24" s="534"/>
      <c r="E24" s="534"/>
      <c r="F24" s="534"/>
      <c r="G24" s="534"/>
      <c r="H24" s="535"/>
    </row>
    <row r="25" spans="3:8" ht="13.5" thickBot="1">
      <c r="C25" s="14" t="s">
        <v>138</v>
      </c>
      <c r="D25" s="533"/>
      <c r="E25" s="534"/>
      <c r="F25" s="534"/>
      <c r="G25" s="534"/>
      <c r="H25" s="535"/>
    </row>
    <row r="26" spans="3:8" ht="13.5" thickBot="1">
      <c r="C26" s="533"/>
      <c r="D26" s="534"/>
      <c r="E26" s="534"/>
      <c r="F26" s="534"/>
      <c r="G26" s="534"/>
      <c r="H26" s="535"/>
    </row>
    <row r="27" spans="3:8" ht="13.5" thickBot="1">
      <c r="C27" s="533"/>
      <c r="D27" s="534"/>
      <c r="E27" s="534"/>
      <c r="F27" s="534"/>
      <c r="G27" s="534"/>
      <c r="H27" s="535"/>
    </row>
    <row r="28" spans="3:8" ht="13.5" thickBot="1">
      <c r="C28" s="539" t="s">
        <v>139</v>
      </c>
      <c r="D28" s="540"/>
      <c r="E28" s="541"/>
      <c r="F28" s="539" t="s">
        <v>140</v>
      </c>
      <c r="G28" s="541"/>
      <c r="H28" s="15" t="s">
        <v>141</v>
      </c>
    </row>
    <row r="29" spans="3:8" ht="13.5" thickBot="1">
      <c r="C29" s="533"/>
      <c r="D29" s="534"/>
      <c r="E29" s="535"/>
      <c r="F29" s="533"/>
      <c r="G29" s="535"/>
      <c r="H29" s="16"/>
    </row>
    <row r="30" spans="3:8" ht="13.5" thickBot="1">
      <c r="C30" s="533"/>
      <c r="D30" s="534"/>
      <c r="E30" s="535"/>
      <c r="F30" s="533"/>
      <c r="G30" s="535"/>
      <c r="H30" s="16"/>
    </row>
    <row r="31" spans="3:8" ht="13.5" thickBot="1">
      <c r="C31" s="536" t="s">
        <v>146</v>
      </c>
      <c r="D31" s="537"/>
      <c r="E31" s="537"/>
      <c r="F31" s="537"/>
      <c r="G31" s="537"/>
      <c r="H31" s="538"/>
    </row>
    <row r="32" spans="3:8" ht="13.5" thickBot="1">
      <c r="C32" s="14" t="s">
        <v>137</v>
      </c>
      <c r="D32" s="533"/>
      <c r="E32" s="534"/>
      <c r="F32" s="534"/>
      <c r="G32" s="534"/>
      <c r="H32" s="535"/>
    </row>
    <row r="33" spans="3:8" ht="13.5" thickBot="1">
      <c r="C33" s="533"/>
      <c r="D33" s="534"/>
      <c r="E33" s="534"/>
      <c r="F33" s="534"/>
      <c r="G33" s="534"/>
      <c r="H33" s="535"/>
    </row>
    <row r="34" spans="3:8" ht="13.5" thickBot="1">
      <c r="C34" s="533"/>
      <c r="D34" s="534"/>
      <c r="E34" s="534"/>
      <c r="F34" s="534"/>
      <c r="G34" s="534"/>
      <c r="H34" s="535"/>
    </row>
    <row r="35" spans="3:8" ht="13.5" thickBot="1">
      <c r="C35" s="14" t="s">
        <v>138</v>
      </c>
      <c r="D35" s="533"/>
      <c r="E35" s="534"/>
      <c r="F35" s="534"/>
      <c r="G35" s="534"/>
      <c r="H35" s="535"/>
    </row>
    <row r="36" spans="3:8" ht="13.5" thickBot="1">
      <c r="C36" s="533"/>
      <c r="D36" s="534"/>
      <c r="E36" s="534"/>
      <c r="F36" s="534"/>
      <c r="G36" s="534"/>
      <c r="H36" s="535"/>
    </row>
    <row r="37" spans="3:8" ht="13.5" thickBot="1">
      <c r="C37" s="533"/>
      <c r="D37" s="534"/>
      <c r="E37" s="534"/>
      <c r="F37" s="534"/>
      <c r="G37" s="534"/>
      <c r="H37" s="535"/>
    </row>
    <row r="38" spans="3:8" ht="13.5" thickBot="1">
      <c r="C38" s="539" t="s">
        <v>139</v>
      </c>
      <c r="D38" s="540"/>
      <c r="E38" s="541"/>
      <c r="F38" s="539" t="s">
        <v>140</v>
      </c>
      <c r="G38" s="541"/>
      <c r="H38" s="15" t="s">
        <v>141</v>
      </c>
    </row>
    <row r="39" spans="3:8" ht="13.5" thickBot="1">
      <c r="C39" s="533"/>
      <c r="D39" s="534"/>
      <c r="E39" s="535"/>
      <c r="F39" s="533"/>
      <c r="G39" s="535"/>
      <c r="H39" s="16"/>
    </row>
    <row r="40" spans="3:8" ht="13.5" thickBot="1">
      <c r="C40" s="533"/>
      <c r="D40" s="534"/>
      <c r="E40" s="535"/>
      <c r="F40" s="533"/>
      <c r="G40" s="535"/>
      <c r="H40" s="16"/>
    </row>
    <row r="41" spans="3:8" ht="13.5" thickBot="1">
      <c r="C41" s="536" t="s">
        <v>148</v>
      </c>
      <c r="D41" s="537"/>
      <c r="E41" s="537"/>
      <c r="F41" s="537"/>
      <c r="G41" s="537"/>
      <c r="H41" s="538"/>
    </row>
    <row r="42" spans="3:8" ht="13.5" thickBot="1">
      <c r="C42" s="533"/>
      <c r="D42" s="534"/>
      <c r="E42" s="534"/>
      <c r="F42" s="534"/>
      <c r="G42" s="534"/>
      <c r="H42" s="535"/>
    </row>
    <row r="43" spans="3:8" ht="13.5" thickBot="1">
      <c r="C43" s="533"/>
      <c r="D43" s="534"/>
      <c r="E43" s="534"/>
      <c r="F43" s="534"/>
      <c r="G43" s="534"/>
      <c r="H43" s="535"/>
    </row>
  </sheetData>
  <mergeCells count="52">
    <mergeCell ref="D6:H6"/>
    <mergeCell ref="C3:H3"/>
    <mergeCell ref="C4:D4"/>
    <mergeCell ref="E4:F4"/>
    <mergeCell ref="G4:H4"/>
    <mergeCell ref="D5:H5"/>
    <mergeCell ref="C17:H17"/>
    <mergeCell ref="D7:H7"/>
    <mergeCell ref="D8:H8"/>
    <mergeCell ref="D9:H9"/>
    <mergeCell ref="D10:H10"/>
    <mergeCell ref="C11:H11"/>
    <mergeCell ref="D12:H12"/>
    <mergeCell ref="C13:H13"/>
    <mergeCell ref="C14:H14"/>
    <mergeCell ref="D15:H15"/>
    <mergeCell ref="C16:H16"/>
    <mergeCell ref="C18:E18"/>
    <mergeCell ref="F18:G18"/>
    <mergeCell ref="C19:E19"/>
    <mergeCell ref="F19:G19"/>
    <mergeCell ref="C20:E20"/>
    <mergeCell ref="F20:G20"/>
    <mergeCell ref="C21:H21"/>
    <mergeCell ref="D22:H22"/>
    <mergeCell ref="C23:H23"/>
    <mergeCell ref="C24:H24"/>
    <mergeCell ref="D25:H25"/>
    <mergeCell ref="C26:H26"/>
    <mergeCell ref="C27:H27"/>
    <mergeCell ref="C28:E28"/>
    <mergeCell ref="F28:G28"/>
    <mergeCell ref="C29:E29"/>
    <mergeCell ref="F29:G29"/>
    <mergeCell ref="C30:E30"/>
    <mergeCell ref="F30:G30"/>
    <mergeCell ref="C31:H31"/>
    <mergeCell ref="D32:H32"/>
    <mergeCell ref="C33:H33"/>
    <mergeCell ref="C34:H34"/>
    <mergeCell ref="D35:H35"/>
    <mergeCell ref="C36:H36"/>
    <mergeCell ref="C37:H37"/>
    <mergeCell ref="C38:E38"/>
    <mergeCell ref="F38:G38"/>
    <mergeCell ref="C42:H42"/>
    <mergeCell ref="C43:H43"/>
    <mergeCell ref="C39:E39"/>
    <mergeCell ref="F39:G39"/>
    <mergeCell ref="C40:E40"/>
    <mergeCell ref="F40:G40"/>
    <mergeCell ref="C41:H41"/>
  </mergeCells>
  <pageMargins left="0.7" right="0.7" top="0.75" bottom="0.75" header="0.3" footer="0.3"/>
  <pageSetup scale="98" orientation="portrait"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SUM Report</vt:lpstr>
      <vt:lpstr>Input Distributor</vt:lpstr>
      <vt:lpstr>Timeline - Calendar</vt:lpstr>
      <vt:lpstr>CollageRequirementTracker</vt:lpstr>
      <vt:lpstr>Book List</vt:lpstr>
      <vt:lpstr>Activity Chart C.A.</vt:lpstr>
      <vt:lpstr>Congressional A. Analysis</vt:lpstr>
      <vt:lpstr>Science Fair</vt:lpstr>
      <vt:lpstr>Coding</vt:lpstr>
      <vt:lpstr>SAT|ACT</vt:lpstr>
      <vt:lpstr>AWQ</vt:lpstr>
      <vt:lpstr>|</vt:lpstr>
      <vt:lpstr>College Comparison</vt:lpstr>
      <vt:lpstr>Student</vt:lpstr>
      <vt:lpstr>Category Explanations</vt:lpstr>
      <vt:lpstr>College App. Checklist</vt:lpstr>
      <vt:lpstr>||</vt:lpstr>
      <vt:lpstr>Feedback</vt:lpstr>
      <vt:lpstr>Feedback!Print_Area</vt:lpstr>
      <vt:lpstr>'SUM Report'!Print_Area</vt:lpstr>
      <vt:lpstr>'Book List'!Print_Titles</vt:lpstr>
      <vt:lpstr>CollageRequirementTracker!Print_Titles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obisen</dc:creator>
  <cp:lastModifiedBy>Ibrahim Bisen</cp:lastModifiedBy>
  <cp:lastPrinted>2018-10-21T17:20:05Z</cp:lastPrinted>
  <dcterms:created xsi:type="dcterms:W3CDTF">2013-11-22T23:47:22Z</dcterms:created>
  <dcterms:modified xsi:type="dcterms:W3CDTF">2022-02-01T22:11:26Z</dcterms:modified>
</cp:coreProperties>
</file>