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eleo\Dropbox\0-Stanford\Research Projects\100-Grants\Schistosomiasis\Gate proposal\Administration\Human Subject Data from EPLS Gilles\"/>
    </mc:Choice>
  </mc:AlternateContent>
  <xr:revisionPtr revIDLastSave="0" documentId="13_ncr:1_{A0BE534F-F2BD-46FA-8343-656C3938EA80}" xr6:coauthVersionLast="47" xr6:coauthVersionMax="47" xr10:uidLastSave="{00000000-0000-0000-0000-000000000000}"/>
  <bookViews>
    <workbookView xWindow="-28920" yWindow="-120" windowWidth="29040" windowHeight="15720" tabRatio="253" firstSheet="1" activeTab="2" xr2:uid="{00000000-000D-0000-FFFF-FFFF00000000}"/>
  </bookViews>
  <sheets>
    <sheet name="Data round 1" sheetId="5" r:id="rId1"/>
    <sheet name="Legend" sheetId="6" r:id="rId2"/>
    <sheet name="Sheet1" sheetId="7" r:id="rId3"/>
  </sheets>
  <definedNames>
    <definedName name="_xlchart.v1.0" hidden="1">'Data round 1'!$Q$2:$Q$123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0" i="7" l="1"/>
  <c r="S30" i="7"/>
  <c r="T29" i="7"/>
  <c r="S29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B17" i="7"/>
  <c r="T10" i="5"/>
  <c r="R143" i="5"/>
  <c r="Q123" i="5"/>
  <c r="Q6" i="7"/>
  <c r="P6" i="7"/>
  <c r="O6" i="7"/>
  <c r="N6" i="7"/>
  <c r="M6" i="7"/>
  <c r="L6" i="7"/>
  <c r="K6" i="7"/>
  <c r="J6" i="7"/>
  <c r="I6" i="7"/>
  <c r="H6" i="7"/>
  <c r="G6" i="7"/>
  <c r="F6" i="7"/>
  <c r="E6" i="7"/>
  <c r="S1410" i="5"/>
  <c r="S1290" i="5"/>
  <c r="S1193" i="5"/>
  <c r="S1101" i="5"/>
  <c r="S989" i="5"/>
  <c r="S880" i="5"/>
  <c r="S754" i="5"/>
  <c r="S651" i="5"/>
  <c r="S568" i="5"/>
  <c r="S499" i="5"/>
  <c r="S415" i="5"/>
  <c r="S366" i="5"/>
  <c r="S262" i="5"/>
  <c r="S157" i="5" a="1"/>
  <c r="S157" i="5" s="1"/>
  <c r="S125" i="5" a="1"/>
  <c r="S125" i="5" s="1"/>
  <c r="S2" i="5" a="1"/>
  <c r="S2" i="5" s="1"/>
  <c r="Q21" i="5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C40" i="7" l="1" a="1"/>
  <c r="AC40" i="7" s="1"/>
  <c r="G49" i="7"/>
  <c r="G41" i="7"/>
  <c r="G55" i="7"/>
  <c r="G54" i="7"/>
  <c r="G53" i="7"/>
  <c r="G52" i="7"/>
  <c r="G51" i="7"/>
  <c r="G50" i="7"/>
  <c r="G48" i="7"/>
  <c r="G47" i="7"/>
  <c r="G46" i="7"/>
  <c r="G45" i="7"/>
  <c r="G44" i="7"/>
  <c r="G43" i="7"/>
  <c r="G42" i="7"/>
  <c r="G40" i="7"/>
  <c r="B49" i="7" s="1" a="1"/>
  <c r="B49" i="7" s="1"/>
  <c r="AC48" i="7" a="1"/>
  <c r="AC48" i="7" s="1"/>
  <c r="G58" i="7" l="1"/>
  <c r="AB57" i="7"/>
  <c r="AB56" i="7"/>
  <c r="G57" i="7"/>
  <c r="AC43" i="7"/>
  <c r="AC42" i="7"/>
  <c r="AC41" i="7"/>
  <c r="AD43" i="7"/>
  <c r="AD42" i="7"/>
  <c r="AD41" i="7"/>
  <c r="AD44" i="7"/>
  <c r="AD40" i="7"/>
  <c r="AC44" i="7"/>
  <c r="AC50" i="7"/>
  <c r="AD51" i="7"/>
  <c r="AD50" i="7"/>
  <c r="AD49" i="7"/>
  <c r="AD52" i="7"/>
  <c r="AD48" i="7"/>
  <c r="AC51" i="7"/>
  <c r="AC49" i="7"/>
  <c r="AC52" i="7"/>
  <c r="B50" i="7"/>
  <c r="B52" i="7"/>
  <c r="C51" i="7"/>
  <c r="B51" i="7"/>
  <c r="C53" i="7"/>
  <c r="C49" i="7"/>
  <c r="C52" i="7"/>
  <c r="C50" i="7"/>
  <c r="B53" i="7"/>
  <c r="AF17" i="7"/>
  <c r="AF19" i="7" s="1"/>
  <c r="R1496" i="5"/>
  <c r="R1495" i="5"/>
  <c r="R1494" i="5"/>
  <c r="R1493" i="5"/>
  <c r="R1492" i="5"/>
  <c r="R1491" i="5"/>
  <c r="R1490" i="5"/>
  <c r="R1489" i="5"/>
  <c r="R1488" i="5"/>
  <c r="R1487" i="5"/>
  <c r="R1486" i="5"/>
  <c r="R1485" i="5"/>
  <c r="R1484" i="5"/>
  <c r="R1483" i="5"/>
  <c r="R1482" i="5"/>
  <c r="R1481" i="5"/>
  <c r="R1480" i="5"/>
  <c r="R1479" i="5"/>
  <c r="R1478" i="5"/>
  <c r="R1477" i="5"/>
  <c r="R1476" i="5"/>
  <c r="R1475" i="5"/>
  <c r="R1474" i="5"/>
  <c r="R1473" i="5"/>
  <c r="R1472" i="5"/>
  <c r="R1471" i="5"/>
  <c r="R1470" i="5"/>
  <c r="R1469" i="5"/>
  <c r="R1468" i="5"/>
  <c r="R1467" i="5"/>
  <c r="R1466" i="5"/>
  <c r="R1465" i="5"/>
  <c r="R1464" i="5"/>
  <c r="R1463" i="5"/>
  <c r="R1462" i="5"/>
  <c r="R1461" i="5"/>
  <c r="R1460" i="5"/>
  <c r="R1459" i="5"/>
  <c r="R1458" i="5"/>
  <c r="R1457" i="5"/>
  <c r="R1456" i="5"/>
  <c r="R1455" i="5"/>
  <c r="R1454" i="5"/>
  <c r="R1453" i="5"/>
  <c r="R1452" i="5"/>
  <c r="R1451" i="5"/>
  <c r="R1450" i="5"/>
  <c r="R1449" i="5"/>
  <c r="R1448" i="5"/>
  <c r="R1447" i="5"/>
  <c r="R1446" i="5"/>
  <c r="R1445" i="5"/>
  <c r="R1444" i="5"/>
  <c r="R1443" i="5"/>
  <c r="R1442" i="5"/>
  <c r="R1441" i="5"/>
  <c r="R1440" i="5"/>
  <c r="R1439" i="5"/>
  <c r="R1438" i="5"/>
  <c r="R1437" i="5"/>
  <c r="R1436" i="5"/>
  <c r="R1435" i="5"/>
  <c r="R1434" i="5"/>
  <c r="R1433" i="5"/>
  <c r="R1432" i="5"/>
  <c r="R1431" i="5"/>
  <c r="R1430" i="5"/>
  <c r="R1429" i="5"/>
  <c r="R1428" i="5"/>
  <c r="R1427" i="5"/>
  <c r="R1426" i="5"/>
  <c r="R1425" i="5"/>
  <c r="R1424" i="5"/>
  <c r="R1423" i="5"/>
  <c r="R1422" i="5"/>
  <c r="R1421" i="5"/>
  <c r="R1420" i="5"/>
  <c r="R1419" i="5"/>
  <c r="R1418" i="5"/>
  <c r="R1417" i="5"/>
  <c r="R1416" i="5"/>
  <c r="R1415" i="5"/>
  <c r="R1414" i="5"/>
  <c r="R1413" i="5"/>
  <c r="R1412" i="5"/>
  <c r="R1411" i="5"/>
  <c r="R1410" i="5"/>
  <c r="R1408" i="5"/>
  <c r="R1407" i="5"/>
  <c r="R1406" i="5"/>
  <c r="R1405" i="5"/>
  <c r="R1404" i="5"/>
  <c r="R1403" i="5"/>
  <c r="R1402" i="5"/>
  <c r="R1401" i="5"/>
  <c r="R1400" i="5"/>
  <c r="R1399" i="5"/>
  <c r="R1398" i="5"/>
  <c r="R1397" i="5"/>
  <c r="R1396" i="5"/>
  <c r="R1395" i="5"/>
  <c r="R1394" i="5"/>
  <c r="R1393" i="5"/>
  <c r="R1392" i="5"/>
  <c r="R1391" i="5"/>
  <c r="R1390" i="5"/>
  <c r="R1389" i="5"/>
  <c r="R1388" i="5"/>
  <c r="R1387" i="5"/>
  <c r="R1386" i="5"/>
  <c r="R1385" i="5"/>
  <c r="R1384" i="5"/>
  <c r="R1383" i="5"/>
  <c r="R1382" i="5"/>
  <c r="R1381" i="5"/>
  <c r="R1380" i="5"/>
  <c r="R1379" i="5"/>
  <c r="R1378" i="5"/>
  <c r="R1377" i="5"/>
  <c r="R1376" i="5"/>
  <c r="R1375" i="5"/>
  <c r="R1374" i="5"/>
  <c r="R1373" i="5"/>
  <c r="R1372" i="5"/>
  <c r="R1371" i="5"/>
  <c r="R1370" i="5"/>
  <c r="R1369" i="5"/>
  <c r="R1368" i="5"/>
  <c r="R1367" i="5"/>
  <c r="R1366" i="5"/>
  <c r="R1365" i="5"/>
  <c r="R1364" i="5"/>
  <c r="R1363" i="5"/>
  <c r="R1362" i="5"/>
  <c r="R1361" i="5"/>
  <c r="R1360" i="5"/>
  <c r="R1359" i="5"/>
  <c r="R1358" i="5"/>
  <c r="R1357" i="5"/>
  <c r="R1356" i="5"/>
  <c r="R1355" i="5"/>
  <c r="R1354" i="5"/>
  <c r="R1353" i="5"/>
  <c r="R1352" i="5"/>
  <c r="R1351" i="5"/>
  <c r="R1350" i="5"/>
  <c r="R1349" i="5"/>
  <c r="R1348" i="5"/>
  <c r="R1347" i="5"/>
  <c r="R1346" i="5"/>
  <c r="R1345" i="5"/>
  <c r="R1344" i="5"/>
  <c r="R1343" i="5"/>
  <c r="R1342" i="5"/>
  <c r="R1341" i="5"/>
  <c r="R1340" i="5"/>
  <c r="R1339" i="5"/>
  <c r="R1338" i="5"/>
  <c r="R1337" i="5"/>
  <c r="R1336" i="5"/>
  <c r="R1335" i="5"/>
  <c r="R1334" i="5"/>
  <c r="R1333" i="5"/>
  <c r="R1332" i="5"/>
  <c r="R1331" i="5"/>
  <c r="R1330" i="5"/>
  <c r="R1329" i="5"/>
  <c r="R1328" i="5"/>
  <c r="R1327" i="5"/>
  <c r="R1326" i="5"/>
  <c r="R1325" i="5"/>
  <c r="R1324" i="5"/>
  <c r="R1323" i="5"/>
  <c r="R1322" i="5"/>
  <c r="R1321" i="5"/>
  <c r="R1320" i="5"/>
  <c r="R1319" i="5"/>
  <c r="R1318" i="5"/>
  <c r="R1317" i="5"/>
  <c r="R1316" i="5"/>
  <c r="R1315" i="5"/>
  <c r="R1314" i="5"/>
  <c r="R1313" i="5"/>
  <c r="R1312" i="5"/>
  <c r="R1311" i="5"/>
  <c r="R1310" i="5"/>
  <c r="R1309" i="5"/>
  <c r="R1308" i="5"/>
  <c r="R1307" i="5"/>
  <c r="R1306" i="5"/>
  <c r="R1305" i="5"/>
  <c r="R1304" i="5"/>
  <c r="R1303" i="5"/>
  <c r="R1302" i="5"/>
  <c r="R1301" i="5"/>
  <c r="R1300" i="5"/>
  <c r="R1299" i="5"/>
  <c r="R1298" i="5"/>
  <c r="R1297" i="5"/>
  <c r="R1296" i="5"/>
  <c r="R1295" i="5"/>
  <c r="R1294" i="5"/>
  <c r="R1293" i="5"/>
  <c r="R1292" i="5"/>
  <c r="R1291" i="5"/>
  <c r="R1290" i="5"/>
  <c r="R1288" i="5"/>
  <c r="R1287" i="5"/>
  <c r="R1286" i="5"/>
  <c r="R1285" i="5"/>
  <c r="R1284" i="5"/>
  <c r="R1283" i="5"/>
  <c r="R1282" i="5"/>
  <c r="R1281" i="5"/>
  <c r="R1280" i="5"/>
  <c r="R1279" i="5"/>
  <c r="R1278" i="5"/>
  <c r="R1277" i="5"/>
  <c r="R1276" i="5"/>
  <c r="R1275" i="5"/>
  <c r="R1274" i="5"/>
  <c r="R1273" i="5"/>
  <c r="R1272" i="5"/>
  <c r="R1271" i="5"/>
  <c r="R1270" i="5"/>
  <c r="R1269" i="5"/>
  <c r="R1268" i="5"/>
  <c r="R1266" i="5"/>
  <c r="R1265" i="5"/>
  <c r="R1264" i="5"/>
  <c r="R1263" i="5"/>
  <c r="R1262" i="5"/>
  <c r="R1261" i="5"/>
  <c r="R1260" i="5"/>
  <c r="R1259" i="5"/>
  <c r="R1258" i="5"/>
  <c r="R1257" i="5"/>
  <c r="R1256" i="5"/>
  <c r="R1255" i="5"/>
  <c r="R1254" i="5"/>
  <c r="R1253" i="5"/>
  <c r="R1252" i="5"/>
  <c r="R1251" i="5"/>
  <c r="R1250" i="5"/>
  <c r="R1249" i="5"/>
  <c r="R1248" i="5"/>
  <c r="R1247" i="5"/>
  <c r="R1246" i="5"/>
  <c r="R1245" i="5"/>
  <c r="R1244" i="5"/>
  <c r="R1243" i="5"/>
  <c r="R1242" i="5"/>
  <c r="R1241" i="5"/>
  <c r="R1240" i="5"/>
  <c r="R1239" i="5"/>
  <c r="R1238" i="5"/>
  <c r="R1237" i="5"/>
  <c r="R1236" i="5"/>
  <c r="R1235" i="5"/>
  <c r="R1234" i="5"/>
  <c r="R1233" i="5"/>
  <c r="R1232" i="5"/>
  <c r="R1231" i="5"/>
  <c r="R1230" i="5"/>
  <c r="R1229" i="5"/>
  <c r="R1228" i="5"/>
  <c r="R1227" i="5"/>
  <c r="R1226" i="5"/>
  <c r="R1225" i="5"/>
  <c r="R1224" i="5"/>
  <c r="R1223" i="5"/>
  <c r="R1222" i="5"/>
  <c r="R1221" i="5"/>
  <c r="R1220" i="5"/>
  <c r="R1219" i="5"/>
  <c r="R1218" i="5"/>
  <c r="R1217" i="5"/>
  <c r="R1216" i="5"/>
  <c r="R1215" i="5"/>
  <c r="R1214" i="5"/>
  <c r="R1213" i="5"/>
  <c r="R1212" i="5"/>
  <c r="R1211" i="5"/>
  <c r="R1210" i="5"/>
  <c r="R1209" i="5"/>
  <c r="R1208" i="5"/>
  <c r="R1207" i="5"/>
  <c r="R1206" i="5"/>
  <c r="R1205" i="5"/>
  <c r="R1204" i="5"/>
  <c r="R1203" i="5"/>
  <c r="R1202" i="5"/>
  <c r="R1201" i="5"/>
  <c r="R1200" i="5"/>
  <c r="R1199" i="5"/>
  <c r="R1198" i="5"/>
  <c r="R1197" i="5"/>
  <c r="T1194" i="5" s="1"/>
  <c r="AL7" i="7" s="1"/>
  <c r="R1196" i="5"/>
  <c r="R1195" i="5"/>
  <c r="R1194" i="5"/>
  <c r="R1193" i="5"/>
  <c r="T1193" i="5" s="1"/>
  <c r="R1191" i="5"/>
  <c r="R1190" i="5"/>
  <c r="R1189" i="5"/>
  <c r="R1188" i="5"/>
  <c r="R1187" i="5"/>
  <c r="R1186" i="5"/>
  <c r="R1185" i="5"/>
  <c r="R1184" i="5"/>
  <c r="R1183" i="5"/>
  <c r="R1182" i="5"/>
  <c r="R1181" i="5"/>
  <c r="R1180" i="5"/>
  <c r="R1179" i="5"/>
  <c r="R1178" i="5"/>
  <c r="R1177" i="5"/>
  <c r="R1176" i="5"/>
  <c r="R1175" i="5"/>
  <c r="R1174" i="5"/>
  <c r="R1173" i="5"/>
  <c r="R1172" i="5"/>
  <c r="R1171" i="5"/>
  <c r="R1170" i="5"/>
  <c r="R1169" i="5"/>
  <c r="R1168" i="5"/>
  <c r="R1167" i="5"/>
  <c r="R1166" i="5"/>
  <c r="R1165" i="5"/>
  <c r="R1164" i="5"/>
  <c r="R1163" i="5"/>
  <c r="R1162" i="5"/>
  <c r="R1161" i="5"/>
  <c r="R1160" i="5"/>
  <c r="R1159" i="5"/>
  <c r="R1158" i="5"/>
  <c r="R1157" i="5"/>
  <c r="R1156" i="5"/>
  <c r="R1155" i="5"/>
  <c r="R1154" i="5"/>
  <c r="R1153" i="5"/>
  <c r="R1152" i="5"/>
  <c r="R1151" i="5"/>
  <c r="R1150" i="5"/>
  <c r="R1149" i="5"/>
  <c r="R1147" i="5"/>
  <c r="R1146" i="5"/>
  <c r="R1145" i="5"/>
  <c r="R1144" i="5"/>
  <c r="R1143" i="5"/>
  <c r="R1142" i="5"/>
  <c r="R1141" i="5"/>
  <c r="R1140" i="5"/>
  <c r="R1139" i="5"/>
  <c r="R1138" i="5"/>
  <c r="R1137" i="5"/>
  <c r="R1136" i="5"/>
  <c r="R1134" i="5"/>
  <c r="R1133" i="5"/>
  <c r="R1132" i="5"/>
  <c r="R1131" i="5"/>
  <c r="R1130" i="5"/>
  <c r="R1129" i="5"/>
  <c r="R1128" i="5"/>
  <c r="R1127" i="5"/>
  <c r="R1126" i="5"/>
  <c r="R1125" i="5"/>
  <c r="R1124" i="5"/>
  <c r="R1123" i="5"/>
  <c r="R1122" i="5"/>
  <c r="R1121" i="5"/>
  <c r="R1120" i="5"/>
  <c r="R1119" i="5"/>
  <c r="R1118" i="5"/>
  <c r="R1117" i="5"/>
  <c r="R1116" i="5"/>
  <c r="R1115" i="5"/>
  <c r="R1114" i="5"/>
  <c r="R1113" i="5"/>
  <c r="R1112" i="5"/>
  <c r="R1111" i="5"/>
  <c r="R1110" i="5"/>
  <c r="R1109" i="5"/>
  <c r="R1108" i="5"/>
  <c r="R1107" i="5"/>
  <c r="R1106" i="5"/>
  <c r="R1105" i="5"/>
  <c r="R1104" i="5"/>
  <c r="R1103" i="5"/>
  <c r="R1102" i="5"/>
  <c r="R1101" i="5"/>
  <c r="R1099" i="5"/>
  <c r="R1098" i="5"/>
  <c r="R1097" i="5"/>
  <c r="R1096" i="5"/>
  <c r="R1095" i="5"/>
  <c r="R1094" i="5"/>
  <c r="R1093" i="5"/>
  <c r="R1092" i="5"/>
  <c r="R1091" i="5"/>
  <c r="R1090" i="5"/>
  <c r="R1089" i="5"/>
  <c r="R1088" i="5"/>
  <c r="R1087" i="5"/>
  <c r="R1086" i="5"/>
  <c r="R1085" i="5"/>
  <c r="R1084" i="5"/>
  <c r="R1083" i="5"/>
  <c r="R1082" i="5"/>
  <c r="R1081" i="5"/>
  <c r="R1080" i="5"/>
  <c r="R1079" i="5"/>
  <c r="R1078" i="5"/>
  <c r="R1077" i="5"/>
  <c r="R1076" i="5"/>
  <c r="R1075" i="5"/>
  <c r="R1074" i="5"/>
  <c r="R1073" i="5"/>
  <c r="R1072" i="5"/>
  <c r="R1071" i="5"/>
  <c r="R1070" i="5"/>
  <c r="R1069" i="5"/>
  <c r="R1068" i="5"/>
  <c r="R1067" i="5"/>
  <c r="R1066" i="5"/>
  <c r="R1065" i="5"/>
  <c r="R1064" i="5"/>
  <c r="R1063" i="5"/>
  <c r="R1062" i="5"/>
  <c r="R1061" i="5"/>
  <c r="R1060" i="5"/>
  <c r="R1059" i="5"/>
  <c r="R1058" i="5"/>
  <c r="R1057" i="5"/>
  <c r="R1056" i="5"/>
  <c r="R1055" i="5"/>
  <c r="R1054" i="5"/>
  <c r="R1053" i="5"/>
  <c r="R1052" i="5"/>
  <c r="R1051" i="5"/>
  <c r="R1050" i="5"/>
  <c r="R1049" i="5"/>
  <c r="R1048" i="5"/>
  <c r="R1047" i="5"/>
  <c r="R1046" i="5"/>
  <c r="R1045" i="5"/>
  <c r="R1044" i="5"/>
  <c r="R1043" i="5"/>
  <c r="R1042" i="5"/>
  <c r="R1041" i="5"/>
  <c r="R1040" i="5"/>
  <c r="R1039" i="5"/>
  <c r="R1038" i="5"/>
  <c r="R1037" i="5"/>
  <c r="R1036" i="5"/>
  <c r="R1035" i="5"/>
  <c r="R1034" i="5"/>
  <c r="R1033" i="5"/>
  <c r="R1032" i="5"/>
  <c r="R1031" i="5"/>
  <c r="R1030" i="5"/>
  <c r="R1029" i="5"/>
  <c r="R1028" i="5"/>
  <c r="R1027" i="5"/>
  <c r="R1026" i="5"/>
  <c r="R1025" i="5"/>
  <c r="R1024" i="5"/>
  <c r="R1023" i="5"/>
  <c r="R1022" i="5"/>
  <c r="R1021" i="5"/>
  <c r="R1020" i="5"/>
  <c r="R1019" i="5"/>
  <c r="R1018" i="5"/>
  <c r="R1017" i="5"/>
  <c r="R1016" i="5"/>
  <c r="R1015" i="5"/>
  <c r="R1014" i="5"/>
  <c r="R1013" i="5"/>
  <c r="R1012" i="5"/>
  <c r="R1011" i="5"/>
  <c r="R1010" i="5"/>
  <c r="R1009" i="5"/>
  <c r="R1008" i="5"/>
  <c r="R1007" i="5"/>
  <c r="R1006" i="5"/>
  <c r="R1005" i="5"/>
  <c r="R1004" i="5"/>
  <c r="R1003" i="5"/>
  <c r="R1002" i="5"/>
  <c r="R1001" i="5"/>
  <c r="R1000" i="5"/>
  <c r="R999" i="5"/>
  <c r="R998" i="5"/>
  <c r="R997" i="5"/>
  <c r="R996" i="5"/>
  <c r="R995" i="5"/>
  <c r="R994" i="5"/>
  <c r="R993" i="5"/>
  <c r="T991" i="5" s="1"/>
  <c r="AJ8" i="7" s="1"/>
  <c r="R992" i="5"/>
  <c r="R991" i="5"/>
  <c r="R990" i="5"/>
  <c r="R989" i="5"/>
  <c r="R987" i="5"/>
  <c r="R986" i="5"/>
  <c r="R985" i="5"/>
  <c r="R984" i="5"/>
  <c r="R983" i="5"/>
  <c r="R982" i="5"/>
  <c r="R981" i="5"/>
  <c r="R980" i="5"/>
  <c r="R979" i="5"/>
  <c r="R978" i="5"/>
  <c r="R977" i="5"/>
  <c r="R976" i="5"/>
  <c r="R975" i="5"/>
  <c r="R974" i="5"/>
  <c r="R973" i="5"/>
  <c r="R972" i="5"/>
  <c r="R971" i="5"/>
  <c r="R970" i="5"/>
  <c r="R969" i="5"/>
  <c r="R968" i="5"/>
  <c r="R967" i="5"/>
  <c r="R966" i="5"/>
  <c r="R965" i="5"/>
  <c r="R964" i="5"/>
  <c r="R963" i="5"/>
  <c r="R962" i="5"/>
  <c r="R961" i="5"/>
  <c r="R960" i="5"/>
  <c r="R959" i="5"/>
  <c r="R958" i="5"/>
  <c r="R957" i="5"/>
  <c r="R956" i="5"/>
  <c r="R955" i="5"/>
  <c r="R954" i="5"/>
  <c r="R953" i="5"/>
  <c r="R952" i="5"/>
  <c r="R951" i="5"/>
  <c r="R950" i="5"/>
  <c r="R949" i="5"/>
  <c r="R948" i="5"/>
  <c r="R947" i="5"/>
  <c r="R946" i="5"/>
  <c r="R945" i="5"/>
  <c r="R944" i="5"/>
  <c r="R943" i="5"/>
  <c r="R942" i="5"/>
  <c r="R941" i="5"/>
  <c r="R940" i="5"/>
  <c r="R939" i="5"/>
  <c r="R938" i="5"/>
  <c r="R937" i="5"/>
  <c r="R936" i="5"/>
  <c r="R935" i="5"/>
  <c r="R934" i="5"/>
  <c r="R933" i="5"/>
  <c r="R932" i="5"/>
  <c r="R931" i="5"/>
  <c r="R930" i="5"/>
  <c r="R929" i="5"/>
  <c r="R928" i="5"/>
  <c r="R927" i="5"/>
  <c r="R926" i="5"/>
  <c r="R925" i="5"/>
  <c r="R924" i="5"/>
  <c r="R923" i="5"/>
  <c r="R922" i="5"/>
  <c r="R921" i="5"/>
  <c r="R920" i="5"/>
  <c r="R919" i="5"/>
  <c r="R918" i="5"/>
  <c r="R917" i="5"/>
  <c r="R916" i="5"/>
  <c r="R915" i="5"/>
  <c r="R914" i="5"/>
  <c r="W914" i="5" s="1"/>
  <c r="R913" i="5"/>
  <c r="R912" i="5"/>
  <c r="R911" i="5"/>
  <c r="R910" i="5"/>
  <c r="R909" i="5"/>
  <c r="R908" i="5"/>
  <c r="R907" i="5"/>
  <c r="R906" i="5"/>
  <c r="R905" i="5"/>
  <c r="R904" i="5"/>
  <c r="R903" i="5"/>
  <c r="R902" i="5"/>
  <c r="R901" i="5"/>
  <c r="R900" i="5"/>
  <c r="R899" i="5"/>
  <c r="R898" i="5"/>
  <c r="R897" i="5"/>
  <c r="R896" i="5"/>
  <c r="R895" i="5"/>
  <c r="R894" i="5"/>
  <c r="R893" i="5"/>
  <c r="R892" i="5"/>
  <c r="R891" i="5"/>
  <c r="R890" i="5"/>
  <c r="R889" i="5"/>
  <c r="R888" i="5"/>
  <c r="R887" i="5"/>
  <c r="R886" i="5"/>
  <c r="R885" i="5"/>
  <c r="R884" i="5"/>
  <c r="R883" i="5"/>
  <c r="R882" i="5"/>
  <c r="R881" i="5"/>
  <c r="R880" i="5"/>
  <c r="T882" i="5" s="1"/>
  <c r="AI8" i="7" s="1"/>
  <c r="R878" i="5"/>
  <c r="R877" i="5"/>
  <c r="R876" i="5"/>
  <c r="R875" i="5"/>
  <c r="R873" i="5"/>
  <c r="R872" i="5"/>
  <c r="R871" i="5"/>
  <c r="R870" i="5"/>
  <c r="R868" i="5"/>
  <c r="R867" i="5"/>
  <c r="R866" i="5"/>
  <c r="R865" i="5"/>
  <c r="R864" i="5"/>
  <c r="R863" i="5"/>
  <c r="R862" i="5"/>
  <c r="R861" i="5"/>
  <c r="R860" i="5"/>
  <c r="R859" i="5"/>
  <c r="R858" i="5"/>
  <c r="R857" i="5"/>
  <c r="R856" i="5"/>
  <c r="R855" i="5"/>
  <c r="R854" i="5"/>
  <c r="R853" i="5"/>
  <c r="R852" i="5"/>
  <c r="R851" i="5"/>
  <c r="R850" i="5"/>
  <c r="R849" i="5"/>
  <c r="R848" i="5"/>
  <c r="R847" i="5"/>
  <c r="R846" i="5"/>
  <c r="R845" i="5"/>
  <c r="R844" i="5"/>
  <c r="R843" i="5"/>
  <c r="R842" i="5"/>
  <c r="R841" i="5"/>
  <c r="R840" i="5"/>
  <c r="R839" i="5"/>
  <c r="R838" i="5"/>
  <c r="R837" i="5"/>
  <c r="R836" i="5"/>
  <c r="R835" i="5"/>
  <c r="R834" i="5"/>
  <c r="R833" i="5"/>
  <c r="R832" i="5"/>
  <c r="R831" i="5"/>
  <c r="R830" i="5"/>
  <c r="R829" i="5"/>
  <c r="R828" i="5"/>
  <c r="R827" i="5"/>
  <c r="R826" i="5"/>
  <c r="R825" i="5"/>
  <c r="R824" i="5"/>
  <c r="R823" i="5"/>
  <c r="R822" i="5"/>
  <c r="R821" i="5"/>
  <c r="R820" i="5"/>
  <c r="R819" i="5"/>
  <c r="R818" i="5"/>
  <c r="R817" i="5"/>
  <c r="R816" i="5"/>
  <c r="R815" i="5"/>
  <c r="R814" i="5"/>
  <c r="R813" i="5"/>
  <c r="R812" i="5"/>
  <c r="R811" i="5"/>
  <c r="R810" i="5"/>
  <c r="R809" i="5"/>
  <c r="R808" i="5"/>
  <c r="R807" i="5"/>
  <c r="R806" i="5"/>
  <c r="R805" i="5"/>
  <c r="R804" i="5"/>
  <c r="R803" i="5"/>
  <c r="R802" i="5"/>
  <c r="R801" i="5"/>
  <c r="R799" i="5"/>
  <c r="R798" i="5"/>
  <c r="R797" i="5"/>
  <c r="R796" i="5"/>
  <c r="R795" i="5"/>
  <c r="R794" i="5"/>
  <c r="R793" i="5"/>
  <c r="R792" i="5"/>
  <c r="R791" i="5"/>
  <c r="R790" i="5"/>
  <c r="R789" i="5"/>
  <c r="R788" i="5"/>
  <c r="R787" i="5"/>
  <c r="R786" i="5"/>
  <c r="R785" i="5"/>
  <c r="R784" i="5"/>
  <c r="R783" i="5"/>
  <c r="R782" i="5"/>
  <c r="R781" i="5"/>
  <c r="R780" i="5"/>
  <c r="R779" i="5"/>
  <c r="R778" i="5"/>
  <c r="R777" i="5"/>
  <c r="R776" i="5"/>
  <c r="R775" i="5"/>
  <c r="R774" i="5"/>
  <c r="R773" i="5"/>
  <c r="R772" i="5"/>
  <c r="R771" i="5"/>
  <c r="R770" i="5"/>
  <c r="R769" i="5"/>
  <c r="R768" i="5"/>
  <c r="R767" i="5"/>
  <c r="R766" i="5"/>
  <c r="R765" i="5"/>
  <c r="R764" i="5"/>
  <c r="R763" i="5"/>
  <c r="R762" i="5"/>
  <c r="R761" i="5"/>
  <c r="R760" i="5"/>
  <c r="R759" i="5"/>
  <c r="R758" i="5"/>
  <c r="R757" i="5"/>
  <c r="R756" i="5"/>
  <c r="T761" i="5" s="1"/>
  <c r="R755" i="5"/>
  <c r="R754" i="5"/>
  <c r="R752" i="5"/>
  <c r="R751" i="5"/>
  <c r="R750" i="5"/>
  <c r="R749" i="5"/>
  <c r="R748" i="5"/>
  <c r="R747" i="5"/>
  <c r="R746" i="5"/>
  <c r="R745" i="5"/>
  <c r="R744" i="5"/>
  <c r="R742" i="5"/>
  <c r="R741" i="5"/>
  <c r="R740" i="5"/>
  <c r="R739" i="5"/>
  <c r="R738" i="5"/>
  <c r="R737" i="5"/>
  <c r="R736" i="5"/>
  <c r="R735" i="5"/>
  <c r="R734" i="5"/>
  <c r="R733" i="5"/>
  <c r="R732" i="5"/>
  <c r="R731" i="5"/>
  <c r="R730" i="5"/>
  <c r="R729" i="5"/>
  <c r="R728" i="5"/>
  <c r="R727" i="5"/>
  <c r="R726" i="5"/>
  <c r="R725" i="5"/>
  <c r="R724" i="5"/>
  <c r="R723" i="5"/>
  <c r="R722" i="5"/>
  <c r="R721" i="5"/>
  <c r="R720" i="5"/>
  <c r="R719" i="5"/>
  <c r="R718" i="5"/>
  <c r="R717" i="5"/>
  <c r="R716" i="5"/>
  <c r="R715" i="5"/>
  <c r="R714" i="5"/>
  <c r="R713" i="5"/>
  <c r="R712" i="5"/>
  <c r="R711" i="5"/>
  <c r="R710" i="5"/>
  <c r="R709" i="5"/>
  <c r="R708" i="5"/>
  <c r="R707" i="5"/>
  <c r="R706" i="5"/>
  <c r="R705" i="5"/>
  <c r="R704" i="5"/>
  <c r="R703" i="5"/>
  <c r="R702" i="5"/>
  <c r="R701" i="5"/>
  <c r="R700" i="5"/>
  <c r="R699" i="5"/>
  <c r="R698" i="5"/>
  <c r="R697" i="5"/>
  <c r="R696" i="5"/>
  <c r="R695" i="5"/>
  <c r="R694" i="5"/>
  <c r="R693" i="5"/>
  <c r="R692" i="5"/>
  <c r="R691" i="5"/>
  <c r="R690" i="5"/>
  <c r="R689" i="5"/>
  <c r="R688" i="5"/>
  <c r="R687" i="5"/>
  <c r="R686" i="5"/>
  <c r="R685" i="5"/>
  <c r="R684" i="5"/>
  <c r="R683" i="5"/>
  <c r="R682" i="5"/>
  <c r="R681" i="5"/>
  <c r="R680" i="5"/>
  <c r="R679" i="5"/>
  <c r="R678" i="5"/>
  <c r="R677" i="5"/>
  <c r="R676" i="5"/>
  <c r="R675" i="5"/>
  <c r="R674" i="5"/>
  <c r="R673" i="5"/>
  <c r="R672" i="5"/>
  <c r="R671" i="5"/>
  <c r="R670" i="5"/>
  <c r="R669" i="5"/>
  <c r="R668" i="5"/>
  <c r="R667" i="5"/>
  <c r="R666" i="5"/>
  <c r="R665" i="5"/>
  <c r="R664" i="5"/>
  <c r="R663" i="5"/>
  <c r="R662" i="5"/>
  <c r="R661" i="5"/>
  <c r="R660" i="5"/>
  <c r="R659" i="5"/>
  <c r="R658" i="5"/>
  <c r="R657" i="5"/>
  <c r="R656" i="5"/>
  <c r="R655" i="5"/>
  <c r="R654" i="5"/>
  <c r="R653" i="5"/>
  <c r="R651" i="5"/>
  <c r="R649" i="5"/>
  <c r="R648" i="5"/>
  <c r="R647" i="5"/>
  <c r="R646" i="5"/>
  <c r="R645" i="5"/>
  <c r="R644" i="5"/>
  <c r="R643" i="5"/>
  <c r="R642" i="5"/>
  <c r="R641" i="5"/>
  <c r="R640" i="5"/>
  <c r="R639" i="5"/>
  <c r="R638" i="5"/>
  <c r="R637" i="5"/>
  <c r="R636" i="5"/>
  <c r="R635" i="5"/>
  <c r="R634" i="5"/>
  <c r="R633" i="5"/>
  <c r="R632" i="5"/>
  <c r="R631" i="5"/>
  <c r="R630" i="5"/>
  <c r="R629" i="5"/>
  <c r="R628" i="5"/>
  <c r="R627" i="5"/>
  <c r="R626" i="5"/>
  <c r="R625" i="5"/>
  <c r="R624" i="5"/>
  <c r="R623" i="5"/>
  <c r="R622" i="5"/>
  <c r="R621" i="5"/>
  <c r="R620" i="5"/>
  <c r="R619" i="5"/>
  <c r="R618" i="5"/>
  <c r="R617" i="5"/>
  <c r="R616" i="5"/>
  <c r="R615" i="5"/>
  <c r="R614" i="5"/>
  <c r="R613" i="5"/>
  <c r="R612" i="5"/>
  <c r="R611" i="5"/>
  <c r="R610" i="5"/>
  <c r="R609" i="5"/>
  <c r="R608" i="5"/>
  <c r="R607" i="5"/>
  <c r="R606" i="5"/>
  <c r="R605" i="5"/>
  <c r="R604" i="5"/>
  <c r="R603" i="5"/>
  <c r="R602" i="5"/>
  <c r="R601" i="5"/>
  <c r="R600" i="5"/>
  <c r="R599" i="5"/>
  <c r="R598" i="5"/>
  <c r="R597" i="5"/>
  <c r="R596" i="5"/>
  <c r="R595" i="5"/>
  <c r="R594" i="5"/>
  <c r="R593" i="5"/>
  <c r="R592" i="5"/>
  <c r="R591" i="5"/>
  <c r="R590" i="5"/>
  <c r="R589" i="5"/>
  <c r="R588" i="5"/>
  <c r="R587" i="5"/>
  <c r="R586" i="5"/>
  <c r="R585" i="5"/>
  <c r="R584" i="5"/>
  <c r="R583" i="5"/>
  <c r="R582" i="5"/>
  <c r="R581" i="5"/>
  <c r="R580" i="5"/>
  <c r="R579" i="5"/>
  <c r="R578" i="5"/>
  <c r="R577" i="5"/>
  <c r="R576" i="5"/>
  <c r="R575" i="5"/>
  <c r="R574" i="5"/>
  <c r="R573" i="5"/>
  <c r="R572" i="5"/>
  <c r="R571" i="5"/>
  <c r="R570" i="5"/>
  <c r="R569" i="5"/>
  <c r="R568" i="5"/>
  <c r="T572" i="5" s="1"/>
  <c r="AF11" i="7" s="1"/>
  <c r="R566" i="5"/>
  <c r="R565" i="5"/>
  <c r="R564" i="5"/>
  <c r="R563" i="5"/>
  <c r="R562" i="5"/>
  <c r="R561" i="5"/>
  <c r="R560" i="5"/>
  <c r="R559" i="5"/>
  <c r="R558" i="5"/>
  <c r="R557" i="5"/>
  <c r="R556" i="5"/>
  <c r="R555" i="5"/>
  <c r="R554" i="5"/>
  <c r="R553" i="5"/>
  <c r="R552" i="5"/>
  <c r="R551" i="5"/>
  <c r="R550" i="5"/>
  <c r="R549" i="5"/>
  <c r="R548" i="5"/>
  <c r="R547" i="5"/>
  <c r="R546" i="5"/>
  <c r="R545" i="5"/>
  <c r="R544" i="5"/>
  <c r="R543" i="5"/>
  <c r="R542" i="5"/>
  <c r="R541" i="5"/>
  <c r="R540" i="5"/>
  <c r="R539" i="5"/>
  <c r="R538" i="5"/>
  <c r="R537" i="5"/>
  <c r="R536" i="5"/>
  <c r="R535" i="5"/>
  <c r="R534" i="5"/>
  <c r="R533" i="5"/>
  <c r="R532" i="5"/>
  <c r="R531" i="5"/>
  <c r="R530" i="5"/>
  <c r="R529" i="5"/>
  <c r="R528" i="5"/>
  <c r="R527" i="5"/>
  <c r="R526" i="5"/>
  <c r="R525" i="5"/>
  <c r="R524" i="5"/>
  <c r="R523" i="5"/>
  <c r="R522" i="5"/>
  <c r="R521" i="5"/>
  <c r="R520" i="5"/>
  <c r="R519" i="5"/>
  <c r="R518" i="5"/>
  <c r="R517" i="5"/>
  <c r="R516" i="5"/>
  <c r="R515" i="5"/>
  <c r="R514" i="5"/>
  <c r="R513" i="5"/>
  <c r="R512" i="5"/>
  <c r="R511" i="5"/>
  <c r="R510" i="5"/>
  <c r="R509" i="5"/>
  <c r="R508" i="5"/>
  <c r="R507" i="5"/>
  <c r="R506" i="5"/>
  <c r="R505" i="5"/>
  <c r="R504" i="5"/>
  <c r="R503" i="5"/>
  <c r="T500" i="5" s="1"/>
  <c r="AE7" i="7" s="1"/>
  <c r="R502" i="5"/>
  <c r="R501" i="5"/>
  <c r="R500" i="5"/>
  <c r="R499" i="5"/>
  <c r="R497" i="5"/>
  <c r="R496" i="5"/>
  <c r="R495" i="5"/>
  <c r="R494" i="5"/>
  <c r="R493" i="5"/>
  <c r="R492" i="5"/>
  <c r="R491" i="5"/>
  <c r="R490" i="5"/>
  <c r="R489" i="5"/>
  <c r="R488" i="5"/>
  <c r="R487" i="5"/>
  <c r="R486" i="5"/>
  <c r="R485" i="5"/>
  <c r="R484" i="5"/>
  <c r="R483" i="5"/>
  <c r="R482" i="5"/>
  <c r="R481" i="5"/>
  <c r="R480" i="5"/>
  <c r="R479" i="5"/>
  <c r="R478" i="5"/>
  <c r="R477" i="5"/>
  <c r="R476" i="5"/>
  <c r="R475" i="5"/>
  <c r="R474" i="5"/>
  <c r="R473" i="5"/>
  <c r="R472" i="5"/>
  <c r="R471" i="5"/>
  <c r="R470" i="5"/>
  <c r="R469" i="5"/>
  <c r="R468" i="5"/>
  <c r="R467" i="5"/>
  <c r="R466" i="5"/>
  <c r="R465" i="5"/>
  <c r="R464" i="5"/>
  <c r="R463" i="5"/>
  <c r="R462" i="5"/>
  <c r="R461" i="5"/>
  <c r="R460" i="5"/>
  <c r="R459" i="5"/>
  <c r="R458" i="5"/>
  <c r="R457" i="5"/>
  <c r="R456" i="5"/>
  <c r="R455" i="5"/>
  <c r="R454" i="5"/>
  <c r="R453" i="5"/>
  <c r="R452" i="5"/>
  <c r="R451" i="5"/>
  <c r="R450" i="5"/>
  <c r="R449" i="5"/>
  <c r="R448" i="5"/>
  <c r="R447" i="5"/>
  <c r="R446" i="5"/>
  <c r="R445" i="5"/>
  <c r="R444" i="5"/>
  <c r="R443" i="5"/>
  <c r="R441" i="5"/>
  <c r="R440" i="5"/>
  <c r="R439" i="5"/>
  <c r="R438" i="5"/>
  <c r="R437" i="5"/>
  <c r="R436" i="5"/>
  <c r="R435" i="5"/>
  <c r="R434" i="5"/>
  <c r="R433" i="5"/>
  <c r="R432" i="5"/>
  <c r="R431" i="5"/>
  <c r="R430" i="5"/>
  <c r="R429" i="5"/>
  <c r="R428" i="5"/>
  <c r="R427" i="5"/>
  <c r="R426" i="5"/>
  <c r="R425" i="5"/>
  <c r="R424" i="5"/>
  <c r="R423" i="5"/>
  <c r="R422" i="5"/>
  <c r="R421" i="5"/>
  <c r="R420" i="5"/>
  <c r="R419" i="5"/>
  <c r="R418" i="5"/>
  <c r="R417" i="5"/>
  <c r="R416" i="5"/>
  <c r="R415" i="5"/>
  <c r="R413" i="5"/>
  <c r="R412" i="5"/>
  <c r="R411" i="5"/>
  <c r="R410" i="5"/>
  <c r="R409" i="5"/>
  <c r="R408" i="5"/>
  <c r="R407" i="5"/>
  <c r="R406" i="5"/>
  <c r="R405" i="5"/>
  <c r="R404" i="5"/>
  <c r="R403" i="5"/>
  <c r="R402" i="5"/>
  <c r="R401" i="5"/>
  <c r="R400" i="5"/>
  <c r="R399" i="5"/>
  <c r="R398" i="5"/>
  <c r="R397" i="5"/>
  <c r="R396" i="5"/>
  <c r="R395" i="5"/>
  <c r="R394" i="5"/>
  <c r="R393" i="5"/>
  <c r="R392" i="5"/>
  <c r="R391" i="5"/>
  <c r="R390" i="5"/>
  <c r="R389" i="5"/>
  <c r="R388" i="5"/>
  <c r="R387" i="5"/>
  <c r="R386" i="5"/>
  <c r="R385" i="5"/>
  <c r="R384" i="5"/>
  <c r="R383" i="5"/>
  <c r="R382" i="5"/>
  <c r="R381" i="5"/>
  <c r="R380" i="5"/>
  <c r="R379" i="5"/>
  <c r="R378" i="5"/>
  <c r="R377" i="5"/>
  <c r="R376" i="5"/>
  <c r="R375" i="5"/>
  <c r="R374" i="5"/>
  <c r="R373" i="5"/>
  <c r="R372" i="5"/>
  <c r="R371" i="5"/>
  <c r="R370" i="5"/>
  <c r="R369" i="5"/>
  <c r="R368" i="5"/>
  <c r="R367" i="5"/>
  <c r="R366" i="5"/>
  <c r="R364" i="5"/>
  <c r="R363" i="5"/>
  <c r="R362" i="5"/>
  <c r="R361" i="5"/>
  <c r="R360" i="5"/>
  <c r="R359" i="5"/>
  <c r="R358" i="5"/>
  <c r="R357" i="5"/>
  <c r="R356" i="5"/>
  <c r="R355" i="5"/>
  <c r="R354" i="5"/>
  <c r="R353" i="5"/>
  <c r="R352" i="5"/>
  <c r="R351" i="5"/>
  <c r="R350" i="5"/>
  <c r="R349" i="5"/>
  <c r="R348" i="5"/>
  <c r="R347" i="5"/>
  <c r="R346" i="5"/>
  <c r="R345" i="5"/>
  <c r="R344" i="5"/>
  <c r="R343" i="5"/>
  <c r="R342" i="5"/>
  <c r="R341" i="5"/>
  <c r="R340" i="5"/>
  <c r="R339" i="5"/>
  <c r="R338" i="5"/>
  <c r="R337" i="5"/>
  <c r="R336" i="5"/>
  <c r="R335" i="5"/>
  <c r="R334" i="5"/>
  <c r="R333" i="5"/>
  <c r="R332" i="5"/>
  <c r="R331" i="5"/>
  <c r="R330" i="5"/>
  <c r="R329" i="5"/>
  <c r="R328" i="5"/>
  <c r="R327" i="5"/>
  <c r="R326" i="5"/>
  <c r="R325" i="5"/>
  <c r="R324" i="5"/>
  <c r="R323" i="5"/>
  <c r="R322" i="5"/>
  <c r="R321" i="5"/>
  <c r="R320" i="5"/>
  <c r="R319" i="5"/>
  <c r="R318" i="5"/>
  <c r="R317" i="5"/>
  <c r="R316" i="5"/>
  <c r="R315" i="5"/>
  <c r="R314" i="5"/>
  <c r="R313" i="5"/>
  <c r="R312" i="5"/>
  <c r="R311" i="5"/>
  <c r="R310" i="5"/>
  <c r="R309" i="5"/>
  <c r="R308" i="5"/>
  <c r="R307" i="5"/>
  <c r="R306" i="5"/>
  <c r="R305" i="5"/>
  <c r="R304" i="5"/>
  <c r="R303" i="5"/>
  <c r="R302" i="5"/>
  <c r="R301" i="5"/>
  <c r="R300" i="5"/>
  <c r="R299" i="5"/>
  <c r="R298" i="5"/>
  <c r="R297" i="5"/>
  <c r="R296" i="5"/>
  <c r="R295" i="5"/>
  <c r="R294" i="5"/>
  <c r="R293" i="5"/>
  <c r="R292" i="5"/>
  <c r="R291" i="5"/>
  <c r="R290" i="5"/>
  <c r="R289" i="5"/>
  <c r="R288" i="5"/>
  <c r="R287" i="5"/>
  <c r="R286" i="5"/>
  <c r="R285" i="5"/>
  <c r="R284" i="5"/>
  <c r="R283" i="5"/>
  <c r="R282" i="5"/>
  <c r="R281" i="5"/>
  <c r="R280" i="5"/>
  <c r="R279" i="5"/>
  <c r="R278" i="5"/>
  <c r="R277" i="5"/>
  <c r="R276" i="5"/>
  <c r="R275" i="5"/>
  <c r="R274" i="5"/>
  <c r="R273" i="5"/>
  <c r="R272" i="5"/>
  <c r="R271" i="5"/>
  <c r="R270" i="5"/>
  <c r="R269" i="5"/>
  <c r="R268" i="5"/>
  <c r="R267" i="5"/>
  <c r="R266" i="5"/>
  <c r="R265" i="5"/>
  <c r="R264" i="5"/>
  <c r="R263" i="5"/>
  <c r="R262" i="5"/>
  <c r="R260" i="5"/>
  <c r="R259" i="5"/>
  <c r="R258" i="5"/>
  <c r="R257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R2" i="5"/>
  <c r="B40" i="7" a="1"/>
  <c r="B40" i="7" s="1"/>
  <c r="B45" i="7" s="1"/>
  <c r="Q1496" i="5"/>
  <c r="W1496" i="5" s="1"/>
  <c r="Q1495" i="5"/>
  <c r="W1495" i="5" s="1"/>
  <c r="Q1494" i="5"/>
  <c r="W1494" i="5" s="1"/>
  <c r="Q1493" i="5"/>
  <c r="W1493" i="5" s="1"/>
  <c r="Q1492" i="5"/>
  <c r="Q1491" i="5"/>
  <c r="W1491" i="5" s="1"/>
  <c r="Q1490" i="5"/>
  <c r="W1490" i="5" s="1"/>
  <c r="Q1489" i="5"/>
  <c r="W1489" i="5" s="1"/>
  <c r="Q1488" i="5"/>
  <c r="W1488" i="5" s="1"/>
  <c r="Q1487" i="5"/>
  <c r="W1487" i="5" s="1"/>
  <c r="Q1486" i="5"/>
  <c r="W1486" i="5" s="1"/>
  <c r="Q1485" i="5"/>
  <c r="W1485" i="5" s="1"/>
  <c r="Q1484" i="5"/>
  <c r="Q1483" i="5"/>
  <c r="W1483" i="5" s="1"/>
  <c r="Q1482" i="5"/>
  <c r="W1482" i="5" s="1"/>
  <c r="Q1481" i="5"/>
  <c r="W1481" i="5" s="1"/>
  <c r="Q1480" i="5"/>
  <c r="W1480" i="5" s="1"/>
  <c r="Q1479" i="5"/>
  <c r="W1479" i="5" s="1"/>
  <c r="Q1478" i="5"/>
  <c r="W1478" i="5" s="1"/>
  <c r="Q1477" i="5"/>
  <c r="W1477" i="5" s="1"/>
  <c r="Q1476" i="5"/>
  <c r="Q1475" i="5"/>
  <c r="W1475" i="5" s="1"/>
  <c r="Q1474" i="5"/>
  <c r="W1474" i="5" s="1"/>
  <c r="Q1473" i="5"/>
  <c r="W1473" i="5" s="1"/>
  <c r="Q1472" i="5"/>
  <c r="W1472" i="5" s="1"/>
  <c r="Q1471" i="5"/>
  <c r="W1471" i="5" s="1"/>
  <c r="Q1470" i="5"/>
  <c r="W1470" i="5" s="1"/>
  <c r="Q1469" i="5"/>
  <c r="W1469" i="5" s="1"/>
  <c r="Q1468" i="5"/>
  <c r="Q1467" i="5"/>
  <c r="W1467" i="5" s="1"/>
  <c r="Q1466" i="5"/>
  <c r="W1466" i="5" s="1"/>
  <c r="Q1465" i="5"/>
  <c r="W1465" i="5" s="1"/>
  <c r="Q1464" i="5"/>
  <c r="W1464" i="5" s="1"/>
  <c r="Q1463" i="5"/>
  <c r="W1463" i="5" s="1"/>
  <c r="Q1462" i="5"/>
  <c r="W1462" i="5" s="1"/>
  <c r="Q1461" i="5"/>
  <c r="W1461" i="5" s="1"/>
  <c r="Q1460" i="5"/>
  <c r="Q1459" i="5"/>
  <c r="W1459" i="5" s="1"/>
  <c r="Q1458" i="5"/>
  <c r="W1458" i="5" s="1"/>
  <c r="Q1457" i="5"/>
  <c r="W1457" i="5" s="1"/>
  <c r="Q1456" i="5"/>
  <c r="W1456" i="5" s="1"/>
  <c r="Q1455" i="5"/>
  <c r="W1455" i="5" s="1"/>
  <c r="Q1454" i="5"/>
  <c r="W1454" i="5" s="1"/>
  <c r="Q1453" i="5"/>
  <c r="W1453" i="5" s="1"/>
  <c r="Q1452" i="5"/>
  <c r="Q1451" i="5"/>
  <c r="W1451" i="5" s="1"/>
  <c r="Q1450" i="5"/>
  <c r="W1450" i="5" s="1"/>
  <c r="Q1449" i="5"/>
  <c r="W1449" i="5" s="1"/>
  <c r="Q1448" i="5"/>
  <c r="W1448" i="5" s="1"/>
  <c r="Q1447" i="5"/>
  <c r="W1447" i="5" s="1"/>
  <c r="Q1446" i="5"/>
  <c r="W1446" i="5" s="1"/>
  <c r="Q1445" i="5"/>
  <c r="W1445" i="5" s="1"/>
  <c r="Q1444" i="5"/>
  <c r="Q1443" i="5"/>
  <c r="W1443" i="5" s="1"/>
  <c r="Q1442" i="5"/>
  <c r="W1442" i="5" s="1"/>
  <c r="Q1441" i="5"/>
  <c r="W1441" i="5" s="1"/>
  <c r="Q1440" i="5"/>
  <c r="W1440" i="5" s="1"/>
  <c r="Q1439" i="5"/>
  <c r="W1439" i="5" s="1"/>
  <c r="Q1438" i="5"/>
  <c r="W1438" i="5" s="1"/>
  <c r="Q1437" i="5"/>
  <c r="W1437" i="5" s="1"/>
  <c r="Q1436" i="5"/>
  <c r="Q1435" i="5"/>
  <c r="W1435" i="5" s="1"/>
  <c r="Q1434" i="5"/>
  <c r="W1434" i="5" s="1"/>
  <c r="Q1433" i="5"/>
  <c r="W1433" i="5" s="1"/>
  <c r="Q1432" i="5"/>
  <c r="W1432" i="5" s="1"/>
  <c r="Q1431" i="5"/>
  <c r="W1431" i="5" s="1"/>
  <c r="Q1430" i="5"/>
  <c r="W1430" i="5" s="1"/>
  <c r="Q1429" i="5"/>
  <c r="W1429" i="5" s="1"/>
  <c r="Q1428" i="5"/>
  <c r="Q1427" i="5"/>
  <c r="W1427" i="5" s="1"/>
  <c r="Q1426" i="5"/>
  <c r="W1426" i="5" s="1"/>
  <c r="Q1425" i="5"/>
  <c r="W1425" i="5" s="1"/>
  <c r="Q1424" i="5"/>
  <c r="W1424" i="5" s="1"/>
  <c r="Q1423" i="5"/>
  <c r="W1423" i="5" s="1"/>
  <c r="Q1422" i="5"/>
  <c r="W1422" i="5" s="1"/>
  <c r="Q1421" i="5"/>
  <c r="W1421" i="5" s="1"/>
  <c r="Q1420" i="5"/>
  <c r="Q1419" i="5"/>
  <c r="W1419" i="5" s="1"/>
  <c r="Q1418" i="5"/>
  <c r="W1418" i="5" s="1"/>
  <c r="Q1417" i="5"/>
  <c r="W1417" i="5" s="1"/>
  <c r="Q1416" i="5"/>
  <c r="W1416" i="5" s="1"/>
  <c r="Q1415" i="5"/>
  <c r="W1415" i="5" s="1"/>
  <c r="Q1414" i="5"/>
  <c r="W1414" i="5" s="1"/>
  <c r="Q1413" i="5"/>
  <c r="W1413" i="5" s="1"/>
  <c r="Q1412" i="5"/>
  <c r="Q1411" i="5"/>
  <c r="W1411" i="5" s="1"/>
  <c r="Q1410" i="5"/>
  <c r="W1410" i="5" s="1"/>
  <c r="Q1408" i="5"/>
  <c r="W1408" i="5" s="1"/>
  <c r="Q1407" i="5"/>
  <c r="W1407" i="5" s="1"/>
  <c r="Q1406" i="5"/>
  <c r="W1406" i="5" s="1"/>
  <c r="Q1405" i="5"/>
  <c r="W1405" i="5" s="1"/>
  <c r="Q1404" i="5"/>
  <c r="W1404" i="5" s="1"/>
  <c r="Q1403" i="5"/>
  <c r="Q1402" i="5"/>
  <c r="W1402" i="5" s="1"/>
  <c r="Q1401" i="5"/>
  <c r="W1401" i="5" s="1"/>
  <c r="Q1400" i="5"/>
  <c r="W1400" i="5" s="1"/>
  <c r="Q1399" i="5"/>
  <c r="W1399" i="5" s="1"/>
  <c r="Q1398" i="5"/>
  <c r="W1398" i="5" s="1"/>
  <c r="Q1397" i="5"/>
  <c r="W1397" i="5" s="1"/>
  <c r="Q1396" i="5"/>
  <c r="W1396" i="5" s="1"/>
  <c r="Q1395" i="5"/>
  <c r="Q1394" i="5"/>
  <c r="W1394" i="5" s="1"/>
  <c r="Q1393" i="5"/>
  <c r="W1393" i="5" s="1"/>
  <c r="Q1392" i="5"/>
  <c r="W1392" i="5" s="1"/>
  <c r="Q1391" i="5"/>
  <c r="W1391" i="5" s="1"/>
  <c r="Q1390" i="5"/>
  <c r="W1390" i="5" s="1"/>
  <c r="Q1389" i="5"/>
  <c r="W1389" i="5" s="1"/>
  <c r="Q1388" i="5"/>
  <c r="W1388" i="5" s="1"/>
  <c r="Q1387" i="5"/>
  <c r="Q1386" i="5"/>
  <c r="W1386" i="5" s="1"/>
  <c r="Q1385" i="5"/>
  <c r="W1385" i="5" s="1"/>
  <c r="Q1384" i="5"/>
  <c r="W1384" i="5" s="1"/>
  <c r="Q1383" i="5"/>
  <c r="W1383" i="5" s="1"/>
  <c r="Q1382" i="5"/>
  <c r="W1382" i="5" s="1"/>
  <c r="Q1381" i="5"/>
  <c r="W1381" i="5" s="1"/>
  <c r="Q1380" i="5"/>
  <c r="W1380" i="5" s="1"/>
  <c r="Q1379" i="5"/>
  <c r="Q1378" i="5"/>
  <c r="W1378" i="5" s="1"/>
  <c r="Q1377" i="5"/>
  <c r="W1377" i="5" s="1"/>
  <c r="Q1376" i="5"/>
  <c r="W1376" i="5" s="1"/>
  <c r="Q1375" i="5"/>
  <c r="W1375" i="5" s="1"/>
  <c r="Q1374" i="5"/>
  <c r="W1374" i="5" s="1"/>
  <c r="Q1373" i="5"/>
  <c r="W1373" i="5" s="1"/>
  <c r="Q1372" i="5"/>
  <c r="W1372" i="5" s="1"/>
  <c r="Q1371" i="5"/>
  <c r="Q1370" i="5"/>
  <c r="W1370" i="5" s="1"/>
  <c r="Q1369" i="5"/>
  <c r="W1369" i="5" s="1"/>
  <c r="Q1368" i="5"/>
  <c r="W1368" i="5" s="1"/>
  <c r="Q1367" i="5"/>
  <c r="W1367" i="5" s="1"/>
  <c r="Q1366" i="5"/>
  <c r="W1366" i="5" s="1"/>
  <c r="Q1365" i="5"/>
  <c r="W1365" i="5" s="1"/>
  <c r="Q1364" i="5"/>
  <c r="W1364" i="5" s="1"/>
  <c r="Q1363" i="5"/>
  <c r="Q1362" i="5"/>
  <c r="W1362" i="5" s="1"/>
  <c r="Q1361" i="5"/>
  <c r="W1361" i="5" s="1"/>
  <c r="Q1360" i="5"/>
  <c r="W1360" i="5" s="1"/>
  <c r="Q1359" i="5"/>
  <c r="W1359" i="5" s="1"/>
  <c r="Q1358" i="5"/>
  <c r="W1358" i="5" s="1"/>
  <c r="Q1357" i="5"/>
  <c r="W1357" i="5" s="1"/>
  <c r="Q1356" i="5"/>
  <c r="W1356" i="5" s="1"/>
  <c r="Q1355" i="5"/>
  <c r="Q1354" i="5"/>
  <c r="W1354" i="5" s="1"/>
  <c r="Q1353" i="5"/>
  <c r="W1353" i="5" s="1"/>
  <c r="Q1352" i="5"/>
  <c r="W1352" i="5" s="1"/>
  <c r="Q1351" i="5"/>
  <c r="W1351" i="5" s="1"/>
  <c r="Q1350" i="5"/>
  <c r="W1350" i="5" s="1"/>
  <c r="Q1349" i="5"/>
  <c r="W1349" i="5" s="1"/>
  <c r="Q1348" i="5"/>
  <c r="W1348" i="5" s="1"/>
  <c r="Q1347" i="5"/>
  <c r="Q1346" i="5"/>
  <c r="W1346" i="5" s="1"/>
  <c r="Q1345" i="5"/>
  <c r="W1345" i="5" s="1"/>
  <c r="Q1344" i="5"/>
  <c r="W1344" i="5" s="1"/>
  <c r="Q1343" i="5"/>
  <c r="W1343" i="5" s="1"/>
  <c r="Q1342" i="5"/>
  <c r="W1342" i="5" s="1"/>
  <c r="Q1341" i="5"/>
  <c r="W1341" i="5" s="1"/>
  <c r="Q1340" i="5"/>
  <c r="W1340" i="5" s="1"/>
  <c r="Q1339" i="5"/>
  <c r="Q1338" i="5"/>
  <c r="W1338" i="5" s="1"/>
  <c r="Q1337" i="5"/>
  <c r="W1337" i="5" s="1"/>
  <c r="Q1336" i="5"/>
  <c r="W1336" i="5" s="1"/>
  <c r="Q1335" i="5"/>
  <c r="W1335" i="5" s="1"/>
  <c r="Q1334" i="5"/>
  <c r="W1334" i="5" s="1"/>
  <c r="Q1333" i="5"/>
  <c r="W1333" i="5" s="1"/>
  <c r="Q1332" i="5"/>
  <c r="W1332" i="5" s="1"/>
  <c r="Q1331" i="5"/>
  <c r="Q1330" i="5"/>
  <c r="W1330" i="5" s="1"/>
  <c r="Q1329" i="5"/>
  <c r="W1329" i="5" s="1"/>
  <c r="Q1328" i="5"/>
  <c r="W1328" i="5" s="1"/>
  <c r="Q1327" i="5"/>
  <c r="W1327" i="5" s="1"/>
  <c r="Q1326" i="5"/>
  <c r="W1326" i="5" s="1"/>
  <c r="Q1325" i="5"/>
  <c r="W1325" i="5" s="1"/>
  <c r="Q1324" i="5"/>
  <c r="W1324" i="5" s="1"/>
  <c r="Q1323" i="5"/>
  <c r="Q1322" i="5"/>
  <c r="W1322" i="5" s="1"/>
  <c r="Q1321" i="5"/>
  <c r="W1321" i="5" s="1"/>
  <c r="Q1320" i="5"/>
  <c r="W1320" i="5" s="1"/>
  <c r="Q1319" i="5"/>
  <c r="W1319" i="5" s="1"/>
  <c r="Q1318" i="5"/>
  <c r="W1318" i="5" s="1"/>
  <c r="Q1317" i="5"/>
  <c r="W1317" i="5" s="1"/>
  <c r="Q1316" i="5"/>
  <c r="W1316" i="5" s="1"/>
  <c r="Q1315" i="5"/>
  <c r="Q1314" i="5"/>
  <c r="W1314" i="5" s="1"/>
  <c r="Q1313" i="5"/>
  <c r="W1313" i="5" s="1"/>
  <c r="Q1312" i="5"/>
  <c r="W1312" i="5" s="1"/>
  <c r="Q1311" i="5"/>
  <c r="W1311" i="5" s="1"/>
  <c r="Q1310" i="5"/>
  <c r="W1310" i="5" s="1"/>
  <c r="Q1309" i="5"/>
  <c r="W1309" i="5" s="1"/>
  <c r="Q1308" i="5"/>
  <c r="W1308" i="5" s="1"/>
  <c r="Q1307" i="5"/>
  <c r="Q1306" i="5"/>
  <c r="W1306" i="5" s="1"/>
  <c r="Q1305" i="5"/>
  <c r="W1305" i="5" s="1"/>
  <c r="Q1304" i="5"/>
  <c r="W1304" i="5" s="1"/>
  <c r="Q1303" i="5"/>
  <c r="W1303" i="5" s="1"/>
  <c r="Q1302" i="5"/>
  <c r="W1302" i="5" s="1"/>
  <c r="Q1301" i="5"/>
  <c r="W1301" i="5" s="1"/>
  <c r="Q1300" i="5"/>
  <c r="W1300" i="5" s="1"/>
  <c r="Q1299" i="5"/>
  <c r="Q1298" i="5"/>
  <c r="W1298" i="5" s="1"/>
  <c r="Q1297" i="5"/>
  <c r="W1297" i="5" s="1"/>
  <c r="Q1296" i="5"/>
  <c r="W1296" i="5" s="1"/>
  <c r="Q1295" i="5"/>
  <c r="W1295" i="5" s="1"/>
  <c r="Q1294" i="5"/>
  <c r="W1294" i="5" s="1"/>
  <c r="Q1293" i="5"/>
  <c r="W1293" i="5" s="1"/>
  <c r="Q1292" i="5"/>
  <c r="W1292" i="5" s="1"/>
  <c r="Q1291" i="5"/>
  <c r="Q1290" i="5"/>
  <c r="W1290" i="5" s="1"/>
  <c r="Q1288" i="5"/>
  <c r="W1288" i="5" s="1"/>
  <c r="Q1287" i="5"/>
  <c r="W1287" i="5" s="1"/>
  <c r="Q1286" i="5"/>
  <c r="W1286" i="5" s="1"/>
  <c r="Q1285" i="5"/>
  <c r="W1285" i="5" s="1"/>
  <c r="Q1284" i="5"/>
  <c r="W1284" i="5" s="1"/>
  <c r="Q1283" i="5"/>
  <c r="W1283" i="5" s="1"/>
  <c r="Q1282" i="5"/>
  <c r="Q1281" i="5"/>
  <c r="W1281" i="5" s="1"/>
  <c r="Q1280" i="5"/>
  <c r="W1280" i="5" s="1"/>
  <c r="Q1279" i="5"/>
  <c r="W1279" i="5" s="1"/>
  <c r="Q1278" i="5"/>
  <c r="W1278" i="5" s="1"/>
  <c r="Q1277" i="5"/>
  <c r="W1277" i="5" s="1"/>
  <c r="Q1276" i="5"/>
  <c r="W1276" i="5" s="1"/>
  <c r="Q1275" i="5"/>
  <c r="W1275" i="5" s="1"/>
  <c r="Q1274" i="5"/>
  <c r="Q1273" i="5"/>
  <c r="W1273" i="5" s="1"/>
  <c r="Q1272" i="5"/>
  <c r="W1272" i="5" s="1"/>
  <c r="Q1271" i="5"/>
  <c r="W1271" i="5" s="1"/>
  <c r="Q1270" i="5"/>
  <c r="W1270" i="5" s="1"/>
  <c r="Q1269" i="5"/>
  <c r="W1269" i="5" s="1"/>
  <c r="Q1268" i="5"/>
  <c r="W1268" i="5" s="1"/>
  <c r="Q1267" i="5"/>
  <c r="W1267" i="5" s="1"/>
  <c r="Q1266" i="5"/>
  <c r="W1266" i="5" s="1"/>
  <c r="Q1265" i="5"/>
  <c r="W1265" i="5" s="1"/>
  <c r="Q1264" i="5"/>
  <c r="W1264" i="5" s="1"/>
  <c r="Q1263" i="5"/>
  <c r="W1263" i="5" s="1"/>
  <c r="Q1262" i="5"/>
  <c r="W1262" i="5" s="1"/>
  <c r="Q1261" i="5"/>
  <c r="W1261" i="5" s="1"/>
  <c r="Q1260" i="5"/>
  <c r="W1260" i="5" s="1"/>
  <c r="Q1259" i="5"/>
  <c r="W1259" i="5" s="1"/>
  <c r="Q1258" i="5"/>
  <c r="W1258" i="5" s="1"/>
  <c r="Q1257" i="5"/>
  <c r="W1257" i="5" s="1"/>
  <c r="Q1256" i="5"/>
  <c r="W1256" i="5" s="1"/>
  <c r="Q1255" i="5"/>
  <c r="W1255" i="5" s="1"/>
  <c r="Q1254" i="5"/>
  <c r="W1254" i="5" s="1"/>
  <c r="Q1253" i="5"/>
  <c r="W1253" i="5" s="1"/>
  <c r="Q1252" i="5"/>
  <c r="W1252" i="5" s="1"/>
  <c r="Q1251" i="5"/>
  <c r="W1251" i="5" s="1"/>
  <c r="Q1250" i="5"/>
  <c r="W1250" i="5" s="1"/>
  <c r="Q1249" i="5"/>
  <c r="W1249" i="5" s="1"/>
  <c r="Q1248" i="5"/>
  <c r="W1248" i="5" s="1"/>
  <c r="Q1247" i="5"/>
  <c r="W1247" i="5" s="1"/>
  <c r="Q1246" i="5"/>
  <c r="W1246" i="5" s="1"/>
  <c r="Q1245" i="5"/>
  <c r="W1245" i="5" s="1"/>
  <c r="Q1244" i="5"/>
  <c r="W1244" i="5" s="1"/>
  <c r="Q1243" i="5"/>
  <c r="W1243" i="5" s="1"/>
  <c r="Q1242" i="5"/>
  <c r="W1242" i="5" s="1"/>
  <c r="Q1241" i="5"/>
  <c r="W1241" i="5" s="1"/>
  <c r="Q1240" i="5"/>
  <c r="W1240" i="5" s="1"/>
  <c r="Q1239" i="5"/>
  <c r="W1239" i="5" s="1"/>
  <c r="Q1238" i="5"/>
  <c r="W1238" i="5" s="1"/>
  <c r="Q1237" i="5"/>
  <c r="W1237" i="5" s="1"/>
  <c r="Q1236" i="5"/>
  <c r="W1236" i="5" s="1"/>
  <c r="Q1235" i="5"/>
  <c r="W1235" i="5" s="1"/>
  <c r="Q1234" i="5"/>
  <c r="W1234" i="5" s="1"/>
  <c r="Q1233" i="5"/>
  <c r="W1233" i="5" s="1"/>
  <c r="Q1232" i="5"/>
  <c r="W1232" i="5" s="1"/>
  <c r="Q1231" i="5"/>
  <c r="W1231" i="5" s="1"/>
  <c r="Q1230" i="5"/>
  <c r="W1230" i="5" s="1"/>
  <c r="Q1229" i="5"/>
  <c r="W1229" i="5" s="1"/>
  <c r="Q1228" i="5"/>
  <c r="W1228" i="5" s="1"/>
  <c r="Q1227" i="5"/>
  <c r="W1227" i="5" s="1"/>
  <c r="Q1226" i="5"/>
  <c r="W1226" i="5" s="1"/>
  <c r="Q1225" i="5"/>
  <c r="W1225" i="5" s="1"/>
  <c r="Q1224" i="5"/>
  <c r="W1224" i="5" s="1"/>
  <c r="Q1223" i="5"/>
  <c r="W1223" i="5" s="1"/>
  <c r="Q1222" i="5"/>
  <c r="W1222" i="5" s="1"/>
  <c r="Q1221" i="5"/>
  <c r="W1221" i="5" s="1"/>
  <c r="Q1220" i="5"/>
  <c r="W1220" i="5" s="1"/>
  <c r="Q1219" i="5"/>
  <c r="W1219" i="5" s="1"/>
  <c r="Q1218" i="5"/>
  <c r="W1218" i="5" s="1"/>
  <c r="Q1217" i="5"/>
  <c r="W1217" i="5" s="1"/>
  <c r="Q1216" i="5"/>
  <c r="W1216" i="5" s="1"/>
  <c r="Q1215" i="5"/>
  <c r="W1215" i="5" s="1"/>
  <c r="Q1214" i="5"/>
  <c r="W1214" i="5" s="1"/>
  <c r="Q1213" i="5"/>
  <c r="W1213" i="5" s="1"/>
  <c r="Q1212" i="5"/>
  <c r="W1212" i="5" s="1"/>
  <c r="Q1211" i="5"/>
  <c r="W1211" i="5" s="1"/>
  <c r="Q1210" i="5"/>
  <c r="W1210" i="5" s="1"/>
  <c r="Q1209" i="5"/>
  <c r="W1209" i="5" s="1"/>
  <c r="Q1208" i="5"/>
  <c r="W1208" i="5" s="1"/>
  <c r="Q1207" i="5"/>
  <c r="W1207" i="5" s="1"/>
  <c r="Q1206" i="5"/>
  <c r="W1206" i="5" s="1"/>
  <c r="Q1205" i="5"/>
  <c r="W1205" i="5" s="1"/>
  <c r="Q1204" i="5"/>
  <c r="W1204" i="5" s="1"/>
  <c r="Q1203" i="5"/>
  <c r="W1203" i="5" s="1"/>
  <c r="Q1202" i="5"/>
  <c r="W1202" i="5" s="1"/>
  <c r="Q1201" i="5"/>
  <c r="W1201" i="5" s="1"/>
  <c r="Q1200" i="5"/>
  <c r="W1200" i="5" s="1"/>
  <c r="Q1199" i="5"/>
  <c r="W1199" i="5" s="1"/>
  <c r="Q1198" i="5"/>
  <c r="W1198" i="5" s="1"/>
  <c r="Q1197" i="5"/>
  <c r="W1197" i="5" s="1"/>
  <c r="Q1196" i="5"/>
  <c r="W1196" i="5" s="1"/>
  <c r="Q1195" i="5"/>
  <c r="W1195" i="5" s="1"/>
  <c r="Q1194" i="5"/>
  <c r="W1194" i="5" s="1"/>
  <c r="Q1193" i="5"/>
  <c r="W1193" i="5" s="1"/>
  <c r="Q1191" i="5"/>
  <c r="W1191" i="5" s="1"/>
  <c r="Q1190" i="5"/>
  <c r="W1190" i="5" s="1"/>
  <c r="Q1189" i="5"/>
  <c r="W1189" i="5" s="1"/>
  <c r="Q1188" i="5"/>
  <c r="W1188" i="5" s="1"/>
  <c r="Q1187" i="5"/>
  <c r="W1187" i="5" s="1"/>
  <c r="Q1186" i="5"/>
  <c r="W1186" i="5" s="1"/>
  <c r="Q1185" i="5"/>
  <c r="W1185" i="5" s="1"/>
  <c r="Q1184" i="5"/>
  <c r="W1184" i="5" s="1"/>
  <c r="Q1183" i="5"/>
  <c r="W1183" i="5" s="1"/>
  <c r="Q1182" i="5"/>
  <c r="W1182" i="5" s="1"/>
  <c r="Q1181" i="5"/>
  <c r="W1181" i="5" s="1"/>
  <c r="Q1180" i="5"/>
  <c r="W1180" i="5" s="1"/>
  <c r="Q1179" i="5"/>
  <c r="W1179" i="5" s="1"/>
  <c r="Q1178" i="5"/>
  <c r="W1178" i="5" s="1"/>
  <c r="Q1177" i="5"/>
  <c r="W1177" i="5" s="1"/>
  <c r="Q1176" i="5"/>
  <c r="W1176" i="5" s="1"/>
  <c r="Q1175" i="5"/>
  <c r="W1175" i="5" s="1"/>
  <c r="Q1174" i="5"/>
  <c r="W1174" i="5" s="1"/>
  <c r="Q1173" i="5"/>
  <c r="W1173" i="5" s="1"/>
  <c r="Q1172" i="5"/>
  <c r="W1172" i="5" s="1"/>
  <c r="Q1171" i="5"/>
  <c r="W1171" i="5" s="1"/>
  <c r="Q1170" i="5"/>
  <c r="W1170" i="5" s="1"/>
  <c r="Q1169" i="5"/>
  <c r="W1169" i="5" s="1"/>
  <c r="Q1168" i="5"/>
  <c r="W1168" i="5" s="1"/>
  <c r="Q1167" i="5"/>
  <c r="W1167" i="5" s="1"/>
  <c r="Q1166" i="5"/>
  <c r="W1166" i="5" s="1"/>
  <c r="Q1165" i="5"/>
  <c r="W1165" i="5" s="1"/>
  <c r="Q1164" i="5"/>
  <c r="W1164" i="5" s="1"/>
  <c r="Q1163" i="5"/>
  <c r="W1163" i="5" s="1"/>
  <c r="Q1162" i="5"/>
  <c r="W1162" i="5" s="1"/>
  <c r="Q1161" i="5"/>
  <c r="W1161" i="5" s="1"/>
  <c r="Q1160" i="5"/>
  <c r="W1160" i="5" s="1"/>
  <c r="Q1159" i="5"/>
  <c r="W1159" i="5" s="1"/>
  <c r="Q1158" i="5"/>
  <c r="W1158" i="5" s="1"/>
  <c r="Q1157" i="5"/>
  <c r="W1157" i="5" s="1"/>
  <c r="Q1156" i="5"/>
  <c r="W1156" i="5" s="1"/>
  <c r="Q1155" i="5"/>
  <c r="W1155" i="5" s="1"/>
  <c r="Q1154" i="5"/>
  <c r="W1154" i="5" s="1"/>
  <c r="Q1153" i="5"/>
  <c r="W1153" i="5" s="1"/>
  <c r="Q1152" i="5"/>
  <c r="W1152" i="5" s="1"/>
  <c r="Q1151" i="5"/>
  <c r="W1151" i="5" s="1"/>
  <c r="Q1150" i="5"/>
  <c r="W1150" i="5" s="1"/>
  <c r="Q1149" i="5"/>
  <c r="W1149" i="5" s="1"/>
  <c r="Q1148" i="5"/>
  <c r="W1148" i="5" s="1"/>
  <c r="Q1147" i="5"/>
  <c r="Q1146" i="5"/>
  <c r="W1146" i="5" s="1"/>
  <c r="Q1145" i="5"/>
  <c r="W1145" i="5" s="1"/>
  <c r="Q1144" i="5"/>
  <c r="W1144" i="5" s="1"/>
  <c r="Q1143" i="5"/>
  <c r="W1143" i="5" s="1"/>
  <c r="Q1142" i="5"/>
  <c r="W1142" i="5" s="1"/>
  <c r="Q1141" i="5"/>
  <c r="W1141" i="5" s="1"/>
  <c r="Q1140" i="5"/>
  <c r="W1140" i="5" s="1"/>
  <c r="Q1139" i="5"/>
  <c r="Q1138" i="5"/>
  <c r="W1138" i="5" s="1"/>
  <c r="Q1137" i="5"/>
  <c r="W1137" i="5" s="1"/>
  <c r="Q1136" i="5"/>
  <c r="W1136" i="5" s="1"/>
  <c r="Q1135" i="5"/>
  <c r="W1135" i="5" s="1"/>
  <c r="Q1134" i="5"/>
  <c r="W1134" i="5" s="1"/>
  <c r="Q1133" i="5"/>
  <c r="W1133" i="5" s="1"/>
  <c r="Q1132" i="5"/>
  <c r="W1132" i="5" s="1"/>
  <c r="Q1131" i="5"/>
  <c r="W1131" i="5" s="1"/>
  <c r="Q1130" i="5"/>
  <c r="Q1129" i="5"/>
  <c r="W1129" i="5" s="1"/>
  <c r="Q1128" i="5"/>
  <c r="W1128" i="5" s="1"/>
  <c r="Q1127" i="5"/>
  <c r="W1127" i="5" s="1"/>
  <c r="Q1126" i="5"/>
  <c r="W1126" i="5" s="1"/>
  <c r="Q1125" i="5"/>
  <c r="W1125" i="5" s="1"/>
  <c r="Q1124" i="5"/>
  <c r="W1124" i="5" s="1"/>
  <c r="Q1123" i="5"/>
  <c r="W1123" i="5" s="1"/>
  <c r="Q1122" i="5"/>
  <c r="Q1121" i="5"/>
  <c r="W1121" i="5" s="1"/>
  <c r="Q1120" i="5"/>
  <c r="W1120" i="5" s="1"/>
  <c r="Q1119" i="5"/>
  <c r="W1119" i="5" s="1"/>
  <c r="Q1118" i="5"/>
  <c r="W1118" i="5" s="1"/>
  <c r="Q1117" i="5"/>
  <c r="W1117" i="5" s="1"/>
  <c r="Q1116" i="5"/>
  <c r="W1116" i="5" s="1"/>
  <c r="Q1115" i="5"/>
  <c r="W1115" i="5" s="1"/>
  <c r="Q1114" i="5"/>
  <c r="Q1113" i="5"/>
  <c r="W1113" i="5" s="1"/>
  <c r="Q1112" i="5"/>
  <c r="W1112" i="5" s="1"/>
  <c r="Q1111" i="5"/>
  <c r="W1111" i="5" s="1"/>
  <c r="Q1110" i="5"/>
  <c r="W1110" i="5" s="1"/>
  <c r="Q1109" i="5"/>
  <c r="W1109" i="5" s="1"/>
  <c r="Q1108" i="5"/>
  <c r="W1108" i="5" s="1"/>
  <c r="Q1107" i="5"/>
  <c r="W1107" i="5" s="1"/>
  <c r="Q1106" i="5"/>
  <c r="Q1105" i="5"/>
  <c r="W1105" i="5" s="1"/>
  <c r="Q1104" i="5"/>
  <c r="W1104" i="5" s="1"/>
  <c r="Q1103" i="5"/>
  <c r="W1103" i="5" s="1"/>
  <c r="Q1102" i="5"/>
  <c r="W1102" i="5" s="1"/>
  <c r="Q1101" i="5"/>
  <c r="W1101" i="5" s="1"/>
  <c r="Q1099" i="5"/>
  <c r="W1099" i="5" s="1"/>
  <c r="Q1098" i="5"/>
  <c r="W1098" i="5" s="1"/>
  <c r="Q1097" i="5"/>
  <c r="Q1096" i="5"/>
  <c r="W1096" i="5" s="1"/>
  <c r="Q1095" i="5"/>
  <c r="W1095" i="5" s="1"/>
  <c r="Q1094" i="5"/>
  <c r="W1094" i="5" s="1"/>
  <c r="Q1093" i="5"/>
  <c r="W1093" i="5" s="1"/>
  <c r="Q1092" i="5"/>
  <c r="W1092" i="5" s="1"/>
  <c r="Q1091" i="5"/>
  <c r="W1091" i="5" s="1"/>
  <c r="Q1090" i="5"/>
  <c r="W1090" i="5" s="1"/>
  <c r="Q1089" i="5"/>
  <c r="Q1088" i="5"/>
  <c r="W1088" i="5" s="1"/>
  <c r="Q1087" i="5"/>
  <c r="W1087" i="5" s="1"/>
  <c r="Q1086" i="5"/>
  <c r="W1086" i="5" s="1"/>
  <c r="Q1085" i="5"/>
  <c r="W1085" i="5" s="1"/>
  <c r="Q1084" i="5"/>
  <c r="W1084" i="5" s="1"/>
  <c r="Q1083" i="5"/>
  <c r="W1083" i="5" s="1"/>
  <c r="Q1082" i="5"/>
  <c r="W1082" i="5" s="1"/>
  <c r="Q1081" i="5"/>
  <c r="Q1080" i="5"/>
  <c r="W1080" i="5" s="1"/>
  <c r="Q1079" i="5"/>
  <c r="W1079" i="5" s="1"/>
  <c r="Q1078" i="5"/>
  <c r="W1078" i="5" s="1"/>
  <c r="Q1077" i="5"/>
  <c r="W1077" i="5" s="1"/>
  <c r="Q1076" i="5"/>
  <c r="W1076" i="5" s="1"/>
  <c r="Q1075" i="5"/>
  <c r="W1075" i="5" s="1"/>
  <c r="Q1074" i="5"/>
  <c r="W1074" i="5" s="1"/>
  <c r="Q1073" i="5"/>
  <c r="Q1072" i="5"/>
  <c r="W1072" i="5" s="1"/>
  <c r="Q1071" i="5"/>
  <c r="W1071" i="5" s="1"/>
  <c r="Q1070" i="5"/>
  <c r="W1070" i="5" s="1"/>
  <c r="Q1069" i="5"/>
  <c r="W1069" i="5" s="1"/>
  <c r="Q1068" i="5"/>
  <c r="W1068" i="5" s="1"/>
  <c r="Q1067" i="5"/>
  <c r="W1067" i="5" s="1"/>
  <c r="Q1066" i="5"/>
  <c r="W1066" i="5" s="1"/>
  <c r="Q1065" i="5"/>
  <c r="Q1064" i="5"/>
  <c r="W1064" i="5" s="1"/>
  <c r="Q1063" i="5"/>
  <c r="W1063" i="5" s="1"/>
  <c r="Q1062" i="5"/>
  <c r="W1062" i="5" s="1"/>
  <c r="Q1061" i="5"/>
  <c r="W1061" i="5" s="1"/>
  <c r="Q1060" i="5"/>
  <c r="W1060" i="5" s="1"/>
  <c r="Q1059" i="5"/>
  <c r="W1059" i="5" s="1"/>
  <c r="Q1058" i="5"/>
  <c r="W1058" i="5" s="1"/>
  <c r="Q1057" i="5"/>
  <c r="Q1056" i="5"/>
  <c r="W1056" i="5" s="1"/>
  <c r="Q1055" i="5"/>
  <c r="W1055" i="5" s="1"/>
  <c r="Q1054" i="5"/>
  <c r="W1054" i="5" s="1"/>
  <c r="Q1053" i="5"/>
  <c r="W1053" i="5" s="1"/>
  <c r="Q1052" i="5"/>
  <c r="W1052" i="5" s="1"/>
  <c r="Q1051" i="5"/>
  <c r="W1051" i="5" s="1"/>
  <c r="Q1050" i="5"/>
  <c r="W1050" i="5" s="1"/>
  <c r="Q1049" i="5"/>
  <c r="Q1048" i="5"/>
  <c r="W1048" i="5" s="1"/>
  <c r="Q1047" i="5"/>
  <c r="W1047" i="5" s="1"/>
  <c r="Q1046" i="5"/>
  <c r="W1046" i="5" s="1"/>
  <c r="Q1045" i="5"/>
  <c r="W1045" i="5" s="1"/>
  <c r="Q1044" i="5"/>
  <c r="W1044" i="5" s="1"/>
  <c r="Q1043" i="5"/>
  <c r="W1043" i="5" s="1"/>
  <c r="Q1042" i="5"/>
  <c r="W1042" i="5" s="1"/>
  <c r="Q1041" i="5"/>
  <c r="Q1040" i="5"/>
  <c r="W1040" i="5" s="1"/>
  <c r="Q1039" i="5"/>
  <c r="W1039" i="5" s="1"/>
  <c r="Q1038" i="5"/>
  <c r="W1038" i="5" s="1"/>
  <c r="Q1037" i="5"/>
  <c r="W1037" i="5" s="1"/>
  <c r="Q1036" i="5"/>
  <c r="W1036" i="5" s="1"/>
  <c r="Q1035" i="5"/>
  <c r="W1035" i="5" s="1"/>
  <c r="Q1034" i="5"/>
  <c r="W1034" i="5" s="1"/>
  <c r="Q1033" i="5"/>
  <c r="Q1032" i="5"/>
  <c r="W1032" i="5" s="1"/>
  <c r="Q1031" i="5"/>
  <c r="W1031" i="5" s="1"/>
  <c r="Q1030" i="5"/>
  <c r="W1030" i="5" s="1"/>
  <c r="Q1029" i="5"/>
  <c r="W1029" i="5" s="1"/>
  <c r="Q1028" i="5"/>
  <c r="W1028" i="5" s="1"/>
  <c r="Q1027" i="5"/>
  <c r="W1027" i="5" s="1"/>
  <c r="Q1026" i="5"/>
  <c r="W1026" i="5" s="1"/>
  <c r="Q1025" i="5"/>
  <c r="Q1024" i="5"/>
  <c r="W1024" i="5" s="1"/>
  <c r="Q1023" i="5"/>
  <c r="W1023" i="5" s="1"/>
  <c r="Q1022" i="5"/>
  <c r="W1022" i="5" s="1"/>
  <c r="Q1021" i="5"/>
  <c r="W1021" i="5" s="1"/>
  <c r="Q1020" i="5"/>
  <c r="W1020" i="5" s="1"/>
  <c r="Q1019" i="5"/>
  <c r="W1019" i="5" s="1"/>
  <c r="Q1018" i="5"/>
  <c r="W1018" i="5" s="1"/>
  <c r="Q1017" i="5"/>
  <c r="Q1016" i="5"/>
  <c r="W1016" i="5" s="1"/>
  <c r="Q1015" i="5"/>
  <c r="W1015" i="5" s="1"/>
  <c r="Q1014" i="5"/>
  <c r="W1014" i="5" s="1"/>
  <c r="Q1013" i="5"/>
  <c r="W1013" i="5" s="1"/>
  <c r="Q1012" i="5"/>
  <c r="W1012" i="5" s="1"/>
  <c r="Q1011" i="5"/>
  <c r="W1011" i="5" s="1"/>
  <c r="Q1010" i="5"/>
  <c r="W1010" i="5" s="1"/>
  <c r="Q1009" i="5"/>
  <c r="Q1008" i="5"/>
  <c r="W1008" i="5" s="1"/>
  <c r="Q1007" i="5"/>
  <c r="W1007" i="5" s="1"/>
  <c r="Q1006" i="5"/>
  <c r="W1006" i="5" s="1"/>
  <c r="Q1005" i="5"/>
  <c r="W1005" i="5" s="1"/>
  <c r="Q1004" i="5"/>
  <c r="W1004" i="5" s="1"/>
  <c r="Q1003" i="5"/>
  <c r="W1003" i="5" s="1"/>
  <c r="Q1002" i="5"/>
  <c r="W1002" i="5" s="1"/>
  <c r="Q1001" i="5"/>
  <c r="Q1000" i="5"/>
  <c r="W1000" i="5" s="1"/>
  <c r="Q999" i="5"/>
  <c r="W999" i="5" s="1"/>
  <c r="Q998" i="5"/>
  <c r="W998" i="5" s="1"/>
  <c r="Q997" i="5"/>
  <c r="W997" i="5" s="1"/>
  <c r="Q996" i="5"/>
  <c r="W996" i="5" s="1"/>
  <c r="Q995" i="5"/>
  <c r="W995" i="5" s="1"/>
  <c r="Q994" i="5"/>
  <c r="W994" i="5" s="1"/>
  <c r="Q993" i="5"/>
  <c r="Q992" i="5"/>
  <c r="W992" i="5" s="1"/>
  <c r="Q991" i="5"/>
  <c r="W991" i="5" s="1"/>
  <c r="Q990" i="5"/>
  <c r="W990" i="5" s="1"/>
  <c r="Q989" i="5"/>
  <c r="W989" i="5" s="1"/>
  <c r="Q987" i="5"/>
  <c r="W987" i="5" s="1"/>
  <c r="Q986" i="5"/>
  <c r="W986" i="5" s="1"/>
  <c r="Q985" i="5"/>
  <c r="W985" i="5" s="1"/>
  <c r="Q984" i="5"/>
  <c r="Q983" i="5"/>
  <c r="W983" i="5" s="1"/>
  <c r="Q982" i="5"/>
  <c r="W982" i="5" s="1"/>
  <c r="Q981" i="5"/>
  <c r="W981" i="5" s="1"/>
  <c r="Q980" i="5"/>
  <c r="W980" i="5" s="1"/>
  <c r="Q979" i="5"/>
  <c r="W979" i="5" s="1"/>
  <c r="Q978" i="5"/>
  <c r="W978" i="5" s="1"/>
  <c r="Q977" i="5"/>
  <c r="W977" i="5" s="1"/>
  <c r="Q976" i="5"/>
  <c r="Q975" i="5"/>
  <c r="W975" i="5" s="1"/>
  <c r="Q974" i="5"/>
  <c r="W974" i="5" s="1"/>
  <c r="Q973" i="5"/>
  <c r="W973" i="5" s="1"/>
  <c r="Q972" i="5"/>
  <c r="W972" i="5" s="1"/>
  <c r="Q971" i="5"/>
  <c r="W971" i="5" s="1"/>
  <c r="Q970" i="5"/>
  <c r="W970" i="5" s="1"/>
  <c r="Q969" i="5"/>
  <c r="W969" i="5" s="1"/>
  <c r="Q968" i="5"/>
  <c r="Q967" i="5"/>
  <c r="W967" i="5" s="1"/>
  <c r="Q966" i="5"/>
  <c r="W966" i="5" s="1"/>
  <c r="Q965" i="5"/>
  <c r="W965" i="5" s="1"/>
  <c r="Q964" i="5"/>
  <c r="W964" i="5" s="1"/>
  <c r="Q963" i="5"/>
  <c r="W963" i="5" s="1"/>
  <c r="Q962" i="5"/>
  <c r="W962" i="5" s="1"/>
  <c r="Q961" i="5"/>
  <c r="W961" i="5" s="1"/>
  <c r="Q960" i="5"/>
  <c r="Q959" i="5"/>
  <c r="W959" i="5" s="1"/>
  <c r="Q958" i="5"/>
  <c r="W958" i="5" s="1"/>
  <c r="Q957" i="5"/>
  <c r="W957" i="5" s="1"/>
  <c r="Q956" i="5"/>
  <c r="W956" i="5" s="1"/>
  <c r="Q955" i="5"/>
  <c r="W955" i="5" s="1"/>
  <c r="Q954" i="5"/>
  <c r="W954" i="5" s="1"/>
  <c r="Q953" i="5"/>
  <c r="W953" i="5" s="1"/>
  <c r="Q952" i="5"/>
  <c r="Q951" i="5"/>
  <c r="W951" i="5" s="1"/>
  <c r="Q950" i="5"/>
  <c r="W950" i="5" s="1"/>
  <c r="Q949" i="5"/>
  <c r="W949" i="5" s="1"/>
  <c r="Q948" i="5"/>
  <c r="W948" i="5" s="1"/>
  <c r="Q947" i="5"/>
  <c r="W947" i="5" s="1"/>
  <c r="Q946" i="5"/>
  <c r="W946" i="5" s="1"/>
  <c r="Q945" i="5"/>
  <c r="W945" i="5" s="1"/>
  <c r="Q944" i="5"/>
  <c r="Q943" i="5"/>
  <c r="W943" i="5" s="1"/>
  <c r="Q942" i="5"/>
  <c r="W942" i="5" s="1"/>
  <c r="Q941" i="5"/>
  <c r="W941" i="5" s="1"/>
  <c r="Q940" i="5"/>
  <c r="W940" i="5" s="1"/>
  <c r="Q939" i="5"/>
  <c r="W939" i="5" s="1"/>
  <c r="Q938" i="5"/>
  <c r="W938" i="5" s="1"/>
  <c r="Q937" i="5"/>
  <c r="W937" i="5" s="1"/>
  <c r="Q936" i="5"/>
  <c r="Q935" i="5"/>
  <c r="W935" i="5" s="1"/>
  <c r="Q934" i="5"/>
  <c r="W934" i="5" s="1"/>
  <c r="Q933" i="5"/>
  <c r="W933" i="5" s="1"/>
  <c r="Q932" i="5"/>
  <c r="W932" i="5" s="1"/>
  <c r="Q931" i="5"/>
  <c r="W931" i="5" s="1"/>
  <c r="Q930" i="5"/>
  <c r="W930" i="5" s="1"/>
  <c r="Q929" i="5"/>
  <c r="W929" i="5" s="1"/>
  <c r="Q928" i="5"/>
  <c r="Q927" i="5"/>
  <c r="W927" i="5" s="1"/>
  <c r="Q926" i="5"/>
  <c r="W926" i="5" s="1"/>
  <c r="Q925" i="5"/>
  <c r="W925" i="5" s="1"/>
  <c r="Q924" i="5"/>
  <c r="W924" i="5" s="1"/>
  <c r="Q923" i="5"/>
  <c r="W923" i="5" s="1"/>
  <c r="Q922" i="5"/>
  <c r="W922" i="5" s="1"/>
  <c r="Q921" i="5"/>
  <c r="W921" i="5" s="1"/>
  <c r="Q920" i="5"/>
  <c r="Q919" i="5"/>
  <c r="W919" i="5" s="1"/>
  <c r="Q918" i="5"/>
  <c r="W918" i="5" s="1"/>
  <c r="Q917" i="5"/>
  <c r="W917" i="5" s="1"/>
  <c r="Q916" i="5"/>
  <c r="W916" i="5" s="1"/>
  <c r="Q915" i="5"/>
  <c r="W915" i="5" s="1"/>
  <c r="Q913" i="5"/>
  <c r="W913" i="5" s="1"/>
  <c r="Q912" i="5"/>
  <c r="Q911" i="5"/>
  <c r="W911" i="5" s="1"/>
  <c r="Q910" i="5"/>
  <c r="W910" i="5" s="1"/>
  <c r="Q909" i="5"/>
  <c r="W909" i="5" s="1"/>
  <c r="Q908" i="5"/>
  <c r="W908" i="5" s="1"/>
  <c r="Q907" i="5"/>
  <c r="W907" i="5" s="1"/>
  <c r="Q906" i="5"/>
  <c r="W906" i="5" s="1"/>
  <c r="Q905" i="5"/>
  <c r="W905" i="5" s="1"/>
  <c r="Q904" i="5"/>
  <c r="Q903" i="5"/>
  <c r="W903" i="5" s="1"/>
  <c r="Q902" i="5"/>
  <c r="W902" i="5" s="1"/>
  <c r="Q901" i="5"/>
  <c r="W901" i="5" s="1"/>
  <c r="Q900" i="5"/>
  <c r="W900" i="5" s="1"/>
  <c r="Q899" i="5"/>
  <c r="W899" i="5" s="1"/>
  <c r="Q898" i="5"/>
  <c r="W898" i="5" s="1"/>
  <c r="Q897" i="5"/>
  <c r="W897" i="5" s="1"/>
  <c r="Q896" i="5"/>
  <c r="Q895" i="5"/>
  <c r="W895" i="5" s="1"/>
  <c r="Q894" i="5"/>
  <c r="W894" i="5" s="1"/>
  <c r="Q893" i="5"/>
  <c r="W893" i="5" s="1"/>
  <c r="Q892" i="5"/>
  <c r="W892" i="5" s="1"/>
  <c r="Q891" i="5"/>
  <c r="W891" i="5" s="1"/>
  <c r="Q890" i="5"/>
  <c r="W890" i="5" s="1"/>
  <c r="Q889" i="5"/>
  <c r="W889" i="5" s="1"/>
  <c r="Q888" i="5"/>
  <c r="Q887" i="5"/>
  <c r="W887" i="5" s="1"/>
  <c r="Q886" i="5"/>
  <c r="W886" i="5" s="1"/>
  <c r="Q885" i="5"/>
  <c r="W885" i="5" s="1"/>
  <c r="Q884" i="5"/>
  <c r="W884" i="5" s="1"/>
  <c r="Q883" i="5"/>
  <c r="W883" i="5" s="1"/>
  <c r="Q882" i="5"/>
  <c r="W882" i="5" s="1"/>
  <c r="Q881" i="5"/>
  <c r="W881" i="5" s="1"/>
  <c r="Q880" i="5"/>
  <c r="Q878" i="5"/>
  <c r="W878" i="5" s="1"/>
  <c r="Q877" i="5"/>
  <c r="W877" i="5" s="1"/>
  <c r="Q876" i="5"/>
  <c r="W876" i="5" s="1"/>
  <c r="Q875" i="5"/>
  <c r="W875" i="5" s="1"/>
  <c r="Q874" i="5"/>
  <c r="W874" i="5" s="1"/>
  <c r="Q873" i="5"/>
  <c r="W873" i="5" s="1"/>
  <c r="Q872" i="5"/>
  <c r="W872" i="5" s="1"/>
  <c r="Q871" i="5"/>
  <c r="W871" i="5" s="1"/>
  <c r="Q870" i="5"/>
  <c r="Q869" i="5"/>
  <c r="W869" i="5" s="1"/>
  <c r="Q868" i="5"/>
  <c r="W868" i="5" s="1"/>
  <c r="Q867" i="5"/>
  <c r="W867" i="5" s="1"/>
  <c r="Q866" i="5"/>
  <c r="W866" i="5" s="1"/>
  <c r="Q865" i="5"/>
  <c r="Q864" i="5"/>
  <c r="W864" i="5" s="1"/>
  <c r="Q863" i="5"/>
  <c r="W863" i="5" s="1"/>
  <c r="Q862" i="5"/>
  <c r="W862" i="5" s="1"/>
  <c r="Q861" i="5"/>
  <c r="Q860" i="5"/>
  <c r="W860" i="5" s="1"/>
  <c r="Q859" i="5"/>
  <c r="W859" i="5" s="1"/>
  <c r="Q858" i="5"/>
  <c r="W858" i="5" s="1"/>
  <c r="Q857" i="5"/>
  <c r="Q856" i="5"/>
  <c r="W856" i="5" s="1"/>
  <c r="Q855" i="5"/>
  <c r="W855" i="5" s="1"/>
  <c r="Q854" i="5"/>
  <c r="W854" i="5" s="1"/>
  <c r="Q853" i="5"/>
  <c r="Q852" i="5"/>
  <c r="W852" i="5" s="1"/>
  <c r="Q851" i="5"/>
  <c r="W851" i="5" s="1"/>
  <c r="Q850" i="5"/>
  <c r="W850" i="5" s="1"/>
  <c r="Q849" i="5"/>
  <c r="Q848" i="5"/>
  <c r="W848" i="5" s="1"/>
  <c r="Q847" i="5"/>
  <c r="W847" i="5" s="1"/>
  <c r="Q846" i="5"/>
  <c r="W846" i="5" s="1"/>
  <c r="Q845" i="5"/>
  <c r="Q844" i="5"/>
  <c r="W844" i="5" s="1"/>
  <c r="Q843" i="5"/>
  <c r="W843" i="5" s="1"/>
  <c r="Q842" i="5"/>
  <c r="W842" i="5" s="1"/>
  <c r="Q841" i="5"/>
  <c r="Q840" i="5"/>
  <c r="W840" i="5" s="1"/>
  <c r="Q839" i="5"/>
  <c r="W839" i="5" s="1"/>
  <c r="Q838" i="5"/>
  <c r="W838" i="5" s="1"/>
  <c r="Q837" i="5"/>
  <c r="Q836" i="5"/>
  <c r="W836" i="5" s="1"/>
  <c r="Q835" i="5"/>
  <c r="W835" i="5" s="1"/>
  <c r="Q834" i="5"/>
  <c r="W834" i="5" s="1"/>
  <c r="Q833" i="5"/>
  <c r="Q832" i="5"/>
  <c r="W832" i="5" s="1"/>
  <c r="Q831" i="5"/>
  <c r="W831" i="5" s="1"/>
  <c r="Q830" i="5"/>
  <c r="W830" i="5" s="1"/>
  <c r="Q829" i="5"/>
  <c r="Q828" i="5"/>
  <c r="W828" i="5" s="1"/>
  <c r="Q827" i="5"/>
  <c r="W827" i="5" s="1"/>
  <c r="Q826" i="5"/>
  <c r="W826" i="5" s="1"/>
  <c r="Q825" i="5"/>
  <c r="Q824" i="5"/>
  <c r="W824" i="5" s="1"/>
  <c r="Q823" i="5"/>
  <c r="W823" i="5" s="1"/>
  <c r="Q822" i="5"/>
  <c r="W822" i="5" s="1"/>
  <c r="Q821" i="5"/>
  <c r="Q820" i="5"/>
  <c r="W820" i="5" s="1"/>
  <c r="Q819" i="5"/>
  <c r="W819" i="5" s="1"/>
  <c r="Q818" i="5"/>
  <c r="W818" i="5" s="1"/>
  <c r="Q817" i="5"/>
  <c r="Q816" i="5"/>
  <c r="W816" i="5" s="1"/>
  <c r="Q815" i="5"/>
  <c r="W815" i="5" s="1"/>
  <c r="Q814" i="5"/>
  <c r="W814" i="5" s="1"/>
  <c r="Q813" i="5"/>
  <c r="Q812" i="5"/>
  <c r="W812" i="5" s="1"/>
  <c r="Q811" i="5"/>
  <c r="W811" i="5" s="1"/>
  <c r="Q810" i="5"/>
  <c r="W810" i="5" s="1"/>
  <c r="Q809" i="5"/>
  <c r="Q808" i="5"/>
  <c r="W808" i="5" s="1"/>
  <c r="Q807" i="5"/>
  <c r="W807" i="5" s="1"/>
  <c r="Q806" i="5"/>
  <c r="W806" i="5" s="1"/>
  <c r="Q805" i="5"/>
  <c r="Q804" i="5"/>
  <c r="W804" i="5" s="1"/>
  <c r="Q803" i="5"/>
  <c r="W803" i="5" s="1"/>
  <c r="Q802" i="5"/>
  <c r="W802" i="5" s="1"/>
  <c r="Q801" i="5"/>
  <c r="Q800" i="5"/>
  <c r="W800" i="5" s="1"/>
  <c r="Q799" i="5"/>
  <c r="W799" i="5" s="1"/>
  <c r="Q798" i="5"/>
  <c r="W798" i="5" s="1"/>
  <c r="Q797" i="5"/>
  <c r="W797" i="5" s="1"/>
  <c r="Q796" i="5"/>
  <c r="W796" i="5" s="1"/>
  <c r="Q795" i="5"/>
  <c r="W795" i="5" s="1"/>
  <c r="Q794" i="5"/>
  <c r="W794" i="5" s="1"/>
  <c r="Q793" i="5"/>
  <c r="W793" i="5" s="1"/>
  <c r="Q792" i="5"/>
  <c r="W792" i="5" s="1"/>
  <c r="Q791" i="5"/>
  <c r="W791" i="5" s="1"/>
  <c r="Q790" i="5"/>
  <c r="W790" i="5" s="1"/>
  <c r="Q789" i="5"/>
  <c r="W789" i="5" s="1"/>
  <c r="Q788" i="5"/>
  <c r="W788" i="5" s="1"/>
  <c r="Q787" i="5"/>
  <c r="W787" i="5" s="1"/>
  <c r="Q786" i="5"/>
  <c r="W786" i="5" s="1"/>
  <c r="Q785" i="5"/>
  <c r="W785" i="5" s="1"/>
  <c r="Q784" i="5"/>
  <c r="W784" i="5" s="1"/>
  <c r="Q783" i="5"/>
  <c r="W783" i="5" s="1"/>
  <c r="Q782" i="5"/>
  <c r="W782" i="5" s="1"/>
  <c r="Q781" i="5"/>
  <c r="W781" i="5" s="1"/>
  <c r="Q780" i="5"/>
  <c r="W780" i="5" s="1"/>
  <c r="Q779" i="5"/>
  <c r="W779" i="5" s="1"/>
  <c r="Q778" i="5"/>
  <c r="W778" i="5" s="1"/>
  <c r="Q777" i="5"/>
  <c r="W777" i="5" s="1"/>
  <c r="Q776" i="5"/>
  <c r="W776" i="5" s="1"/>
  <c r="Q775" i="5"/>
  <c r="W775" i="5" s="1"/>
  <c r="Q774" i="5"/>
  <c r="W774" i="5" s="1"/>
  <c r="Q773" i="5"/>
  <c r="W773" i="5" s="1"/>
  <c r="Q772" i="5"/>
  <c r="W772" i="5" s="1"/>
  <c r="Q771" i="5"/>
  <c r="W771" i="5" s="1"/>
  <c r="Q770" i="5"/>
  <c r="W770" i="5" s="1"/>
  <c r="Q769" i="5"/>
  <c r="W769" i="5" s="1"/>
  <c r="Q768" i="5"/>
  <c r="W768" i="5" s="1"/>
  <c r="Q767" i="5"/>
  <c r="W767" i="5" s="1"/>
  <c r="Q766" i="5"/>
  <c r="W766" i="5" s="1"/>
  <c r="Q765" i="5"/>
  <c r="W765" i="5" s="1"/>
  <c r="Q764" i="5"/>
  <c r="W764" i="5" s="1"/>
  <c r="Q763" i="5"/>
  <c r="W763" i="5" s="1"/>
  <c r="Q762" i="5"/>
  <c r="W762" i="5" s="1"/>
  <c r="Q761" i="5"/>
  <c r="W761" i="5" s="1"/>
  <c r="Q760" i="5"/>
  <c r="W760" i="5" s="1"/>
  <c r="Q759" i="5"/>
  <c r="W759" i="5" s="1"/>
  <c r="Q758" i="5"/>
  <c r="W758" i="5" s="1"/>
  <c r="Q757" i="5"/>
  <c r="W757" i="5" s="1"/>
  <c r="Q756" i="5"/>
  <c r="W756" i="5" s="1"/>
  <c r="Q755" i="5"/>
  <c r="W755" i="5" s="1"/>
  <c r="Q754" i="5"/>
  <c r="W754" i="5" s="1"/>
  <c r="Q752" i="5"/>
  <c r="W752" i="5" s="1"/>
  <c r="Q751" i="5"/>
  <c r="W751" i="5" s="1"/>
  <c r="Q750" i="5"/>
  <c r="W750" i="5" s="1"/>
  <c r="Q749" i="5"/>
  <c r="W749" i="5" s="1"/>
  <c r="Q748" i="5"/>
  <c r="W748" i="5" s="1"/>
  <c r="Q747" i="5"/>
  <c r="Q746" i="5"/>
  <c r="W746" i="5" s="1"/>
  <c r="Q745" i="5"/>
  <c r="W745" i="5" s="1"/>
  <c r="Q744" i="5"/>
  <c r="W744" i="5" s="1"/>
  <c r="Q743" i="5"/>
  <c r="W743" i="5" s="1"/>
  <c r="Q742" i="5"/>
  <c r="Q741" i="5"/>
  <c r="W741" i="5" s="1"/>
  <c r="Q740" i="5"/>
  <c r="W740" i="5" s="1"/>
  <c r="Q739" i="5"/>
  <c r="W739" i="5" s="1"/>
  <c r="Q738" i="5"/>
  <c r="Q737" i="5"/>
  <c r="W737" i="5" s="1"/>
  <c r="Q736" i="5"/>
  <c r="W736" i="5" s="1"/>
  <c r="Q735" i="5"/>
  <c r="W735" i="5" s="1"/>
  <c r="Q734" i="5"/>
  <c r="Q733" i="5"/>
  <c r="W733" i="5" s="1"/>
  <c r="Q732" i="5"/>
  <c r="W732" i="5" s="1"/>
  <c r="Q731" i="5"/>
  <c r="W731" i="5" s="1"/>
  <c r="Q730" i="5"/>
  <c r="Q729" i="5"/>
  <c r="W729" i="5" s="1"/>
  <c r="Q728" i="5"/>
  <c r="W728" i="5" s="1"/>
  <c r="Q727" i="5"/>
  <c r="W727" i="5" s="1"/>
  <c r="Q726" i="5"/>
  <c r="Q725" i="5"/>
  <c r="W725" i="5" s="1"/>
  <c r="Q724" i="5"/>
  <c r="W724" i="5" s="1"/>
  <c r="Q723" i="5"/>
  <c r="W723" i="5" s="1"/>
  <c r="Q722" i="5"/>
  <c r="Q721" i="5"/>
  <c r="W721" i="5" s="1"/>
  <c r="Q720" i="5"/>
  <c r="W720" i="5" s="1"/>
  <c r="Q719" i="5"/>
  <c r="W719" i="5" s="1"/>
  <c r="Q718" i="5"/>
  <c r="Q717" i="5"/>
  <c r="W717" i="5" s="1"/>
  <c r="Q716" i="5"/>
  <c r="W716" i="5" s="1"/>
  <c r="Q715" i="5"/>
  <c r="W715" i="5" s="1"/>
  <c r="Q714" i="5"/>
  <c r="Q713" i="5"/>
  <c r="W713" i="5" s="1"/>
  <c r="Q712" i="5"/>
  <c r="W712" i="5" s="1"/>
  <c r="Q711" i="5"/>
  <c r="W711" i="5" s="1"/>
  <c r="Q710" i="5"/>
  <c r="Q709" i="5"/>
  <c r="W709" i="5" s="1"/>
  <c r="Q708" i="5"/>
  <c r="W708" i="5" s="1"/>
  <c r="Q707" i="5"/>
  <c r="W707" i="5" s="1"/>
  <c r="Q706" i="5"/>
  <c r="Q705" i="5"/>
  <c r="W705" i="5" s="1"/>
  <c r="Q704" i="5"/>
  <c r="W704" i="5" s="1"/>
  <c r="Q703" i="5"/>
  <c r="W703" i="5" s="1"/>
  <c r="Q702" i="5"/>
  <c r="Q701" i="5"/>
  <c r="W701" i="5" s="1"/>
  <c r="Q700" i="5"/>
  <c r="W700" i="5" s="1"/>
  <c r="Q699" i="5"/>
  <c r="W699" i="5" s="1"/>
  <c r="Q698" i="5"/>
  <c r="Q697" i="5"/>
  <c r="W697" i="5" s="1"/>
  <c r="Q696" i="5"/>
  <c r="W696" i="5" s="1"/>
  <c r="Q695" i="5"/>
  <c r="W695" i="5" s="1"/>
  <c r="Q694" i="5"/>
  <c r="Q693" i="5"/>
  <c r="W693" i="5" s="1"/>
  <c r="Q692" i="5"/>
  <c r="W692" i="5" s="1"/>
  <c r="Q691" i="5"/>
  <c r="W691" i="5" s="1"/>
  <c r="Q690" i="5"/>
  <c r="Q689" i="5"/>
  <c r="W689" i="5" s="1"/>
  <c r="Q688" i="5"/>
  <c r="W688" i="5" s="1"/>
  <c r="Q687" i="5"/>
  <c r="W687" i="5" s="1"/>
  <c r="Q686" i="5"/>
  <c r="Q685" i="5"/>
  <c r="W685" i="5" s="1"/>
  <c r="Q684" i="5"/>
  <c r="W684" i="5" s="1"/>
  <c r="Q683" i="5"/>
  <c r="W683" i="5" s="1"/>
  <c r="Q682" i="5"/>
  <c r="Q681" i="5"/>
  <c r="W681" i="5" s="1"/>
  <c r="Q680" i="5"/>
  <c r="W680" i="5" s="1"/>
  <c r="Q679" i="5"/>
  <c r="W679" i="5" s="1"/>
  <c r="Q678" i="5"/>
  <c r="Q677" i="5"/>
  <c r="W677" i="5" s="1"/>
  <c r="Q676" i="5"/>
  <c r="W676" i="5" s="1"/>
  <c r="Q675" i="5"/>
  <c r="W675" i="5" s="1"/>
  <c r="Q674" i="5"/>
  <c r="Q673" i="5"/>
  <c r="W673" i="5" s="1"/>
  <c r="Q672" i="5"/>
  <c r="W672" i="5" s="1"/>
  <c r="Q671" i="5"/>
  <c r="W671" i="5" s="1"/>
  <c r="Q670" i="5"/>
  <c r="Q669" i="5"/>
  <c r="W669" i="5" s="1"/>
  <c r="Q668" i="5"/>
  <c r="W668" i="5" s="1"/>
  <c r="Q667" i="5"/>
  <c r="W667" i="5" s="1"/>
  <c r="Q666" i="5"/>
  <c r="Q665" i="5"/>
  <c r="W665" i="5" s="1"/>
  <c r="Q664" i="5"/>
  <c r="W664" i="5" s="1"/>
  <c r="Q663" i="5"/>
  <c r="W663" i="5" s="1"/>
  <c r="Q662" i="5"/>
  <c r="Q661" i="5"/>
  <c r="W661" i="5" s="1"/>
  <c r="Q660" i="5"/>
  <c r="W660" i="5" s="1"/>
  <c r="Q659" i="5"/>
  <c r="W659" i="5" s="1"/>
  <c r="Q658" i="5"/>
  <c r="Q657" i="5"/>
  <c r="W657" i="5" s="1"/>
  <c r="Q656" i="5"/>
  <c r="W656" i="5" s="1"/>
  <c r="Q655" i="5"/>
  <c r="W655" i="5" s="1"/>
  <c r="Q654" i="5"/>
  <c r="Q653" i="5"/>
  <c r="W653" i="5" s="1"/>
  <c r="Q652" i="5"/>
  <c r="W652" i="5" s="1"/>
  <c r="Q651" i="5"/>
  <c r="W651" i="5" s="1"/>
  <c r="Q649" i="5"/>
  <c r="W649" i="5" s="1"/>
  <c r="Q648" i="5"/>
  <c r="Q647" i="5"/>
  <c r="W647" i="5" s="1"/>
  <c r="Q646" i="5"/>
  <c r="W646" i="5" s="1"/>
  <c r="Q645" i="5"/>
  <c r="W645" i="5" s="1"/>
  <c r="Q644" i="5"/>
  <c r="Q643" i="5"/>
  <c r="W643" i="5" s="1"/>
  <c r="Q642" i="5"/>
  <c r="Q641" i="5"/>
  <c r="W641" i="5" s="1"/>
  <c r="Q640" i="5"/>
  <c r="Q639" i="5"/>
  <c r="W639" i="5" s="1"/>
  <c r="Q638" i="5"/>
  <c r="W638" i="5" s="1"/>
  <c r="Q637" i="5"/>
  <c r="W637" i="5" s="1"/>
  <c r="Q636" i="5"/>
  <c r="Q635" i="5"/>
  <c r="W635" i="5" s="1"/>
  <c r="Q634" i="5"/>
  <c r="Q633" i="5"/>
  <c r="W633" i="5" s="1"/>
  <c r="Q632" i="5"/>
  <c r="Q631" i="5"/>
  <c r="W631" i="5" s="1"/>
  <c r="Q630" i="5"/>
  <c r="W630" i="5" s="1"/>
  <c r="Q629" i="5"/>
  <c r="W629" i="5" s="1"/>
  <c r="Q628" i="5"/>
  <c r="Q627" i="5"/>
  <c r="W627" i="5" s="1"/>
  <c r="Q626" i="5"/>
  <c r="Q625" i="5"/>
  <c r="W625" i="5" s="1"/>
  <c r="Q624" i="5"/>
  <c r="Q623" i="5"/>
  <c r="W623" i="5" s="1"/>
  <c r="Q622" i="5"/>
  <c r="W622" i="5" s="1"/>
  <c r="Q621" i="5"/>
  <c r="W621" i="5" s="1"/>
  <c r="Q620" i="5"/>
  <c r="Q619" i="5"/>
  <c r="W619" i="5" s="1"/>
  <c r="Q618" i="5"/>
  <c r="Q617" i="5"/>
  <c r="W617" i="5" s="1"/>
  <c r="Q616" i="5"/>
  <c r="Q615" i="5"/>
  <c r="W615" i="5" s="1"/>
  <c r="Q614" i="5"/>
  <c r="W614" i="5" s="1"/>
  <c r="Q613" i="5"/>
  <c r="W613" i="5" s="1"/>
  <c r="Q612" i="5"/>
  <c r="Q611" i="5"/>
  <c r="W611" i="5" s="1"/>
  <c r="Q610" i="5"/>
  <c r="Q609" i="5"/>
  <c r="W609" i="5" s="1"/>
  <c r="Q608" i="5"/>
  <c r="Q607" i="5"/>
  <c r="W607" i="5" s="1"/>
  <c r="Q606" i="5"/>
  <c r="W606" i="5" s="1"/>
  <c r="Q605" i="5"/>
  <c r="W605" i="5" s="1"/>
  <c r="Q604" i="5"/>
  <c r="Q603" i="5"/>
  <c r="W603" i="5" s="1"/>
  <c r="Q602" i="5"/>
  <c r="Q601" i="5"/>
  <c r="W601" i="5" s="1"/>
  <c r="Q600" i="5"/>
  <c r="Q599" i="5"/>
  <c r="W599" i="5" s="1"/>
  <c r="Q598" i="5"/>
  <c r="W598" i="5" s="1"/>
  <c r="Q597" i="5"/>
  <c r="W597" i="5" s="1"/>
  <c r="Q596" i="5"/>
  <c r="Q595" i="5"/>
  <c r="W595" i="5" s="1"/>
  <c r="Q594" i="5"/>
  <c r="Q593" i="5"/>
  <c r="W593" i="5" s="1"/>
  <c r="Q592" i="5"/>
  <c r="Q591" i="5"/>
  <c r="W591" i="5" s="1"/>
  <c r="Q590" i="5"/>
  <c r="W590" i="5" s="1"/>
  <c r="Q589" i="5"/>
  <c r="W589" i="5" s="1"/>
  <c r="Q588" i="5"/>
  <c r="Q587" i="5"/>
  <c r="W587" i="5" s="1"/>
  <c r="Q586" i="5"/>
  <c r="Q585" i="5"/>
  <c r="W585" i="5" s="1"/>
  <c r="Q584" i="5"/>
  <c r="Q583" i="5"/>
  <c r="W583" i="5" s="1"/>
  <c r="Q582" i="5"/>
  <c r="W582" i="5" s="1"/>
  <c r="Q581" i="5"/>
  <c r="W581" i="5" s="1"/>
  <c r="Q580" i="5"/>
  <c r="Q579" i="5"/>
  <c r="W579" i="5" s="1"/>
  <c r="Q578" i="5"/>
  <c r="Q577" i="5"/>
  <c r="W577" i="5" s="1"/>
  <c r="Q576" i="5"/>
  <c r="Q575" i="5"/>
  <c r="W575" i="5" s="1"/>
  <c r="Q574" i="5"/>
  <c r="W574" i="5" s="1"/>
  <c r="Q573" i="5"/>
  <c r="W573" i="5" s="1"/>
  <c r="Q572" i="5"/>
  <c r="Q571" i="5"/>
  <c r="W571" i="5" s="1"/>
  <c r="Q570" i="5"/>
  <c r="Q569" i="5"/>
  <c r="W569" i="5" s="1"/>
  <c r="Q568" i="5"/>
  <c r="S574" i="5"/>
  <c r="I14" i="7" s="1"/>
  <c r="Q566" i="5"/>
  <c r="W566" i="5" s="1"/>
  <c r="Q565" i="5"/>
  <c r="W565" i="5" s="1"/>
  <c r="Q564" i="5"/>
  <c r="W564" i="5" s="1"/>
  <c r="Q563" i="5"/>
  <c r="W563" i="5" s="1"/>
  <c r="Q562" i="5"/>
  <c r="W562" i="5" s="1"/>
  <c r="Q561" i="5"/>
  <c r="W561" i="5" s="1"/>
  <c r="Q560" i="5"/>
  <c r="W560" i="5" s="1"/>
  <c r="Q559" i="5"/>
  <c r="W559" i="5" s="1"/>
  <c r="Q558" i="5"/>
  <c r="W558" i="5" s="1"/>
  <c r="Q557" i="5"/>
  <c r="W557" i="5" s="1"/>
  <c r="Q556" i="5"/>
  <c r="W556" i="5" s="1"/>
  <c r="Q555" i="5"/>
  <c r="W555" i="5" s="1"/>
  <c r="Q554" i="5"/>
  <c r="W554" i="5" s="1"/>
  <c r="Q553" i="5"/>
  <c r="W553" i="5" s="1"/>
  <c r="Q552" i="5"/>
  <c r="W552" i="5" s="1"/>
  <c r="Q551" i="5"/>
  <c r="W551" i="5" s="1"/>
  <c r="Q550" i="5"/>
  <c r="W550" i="5" s="1"/>
  <c r="Q549" i="5"/>
  <c r="W549" i="5" s="1"/>
  <c r="Q548" i="5"/>
  <c r="W548" i="5" s="1"/>
  <c r="Q547" i="5"/>
  <c r="W547" i="5" s="1"/>
  <c r="Q546" i="5"/>
  <c r="W546" i="5" s="1"/>
  <c r="Q545" i="5"/>
  <c r="W545" i="5" s="1"/>
  <c r="Q544" i="5"/>
  <c r="W544" i="5" s="1"/>
  <c r="Q543" i="5"/>
  <c r="W543" i="5" s="1"/>
  <c r="Q542" i="5"/>
  <c r="W542" i="5" s="1"/>
  <c r="Q541" i="5"/>
  <c r="W541" i="5" s="1"/>
  <c r="Q540" i="5"/>
  <c r="W540" i="5" s="1"/>
  <c r="Q539" i="5"/>
  <c r="W539" i="5" s="1"/>
  <c r="Q538" i="5"/>
  <c r="W538" i="5" s="1"/>
  <c r="Q537" i="5"/>
  <c r="W537" i="5" s="1"/>
  <c r="Q536" i="5"/>
  <c r="W536" i="5" s="1"/>
  <c r="Q535" i="5"/>
  <c r="W535" i="5" s="1"/>
  <c r="Q534" i="5"/>
  <c r="W534" i="5" s="1"/>
  <c r="Q533" i="5"/>
  <c r="W533" i="5" s="1"/>
  <c r="Q532" i="5"/>
  <c r="W532" i="5" s="1"/>
  <c r="Q531" i="5"/>
  <c r="W531" i="5" s="1"/>
  <c r="Q530" i="5"/>
  <c r="W530" i="5" s="1"/>
  <c r="Q529" i="5"/>
  <c r="W529" i="5" s="1"/>
  <c r="Q528" i="5"/>
  <c r="W528" i="5" s="1"/>
  <c r="Q527" i="5"/>
  <c r="W527" i="5" s="1"/>
  <c r="Q526" i="5"/>
  <c r="W526" i="5" s="1"/>
  <c r="Q525" i="5"/>
  <c r="W525" i="5" s="1"/>
  <c r="Q524" i="5"/>
  <c r="W524" i="5" s="1"/>
  <c r="Q523" i="5"/>
  <c r="W523" i="5" s="1"/>
  <c r="Q522" i="5"/>
  <c r="W522" i="5" s="1"/>
  <c r="Q521" i="5"/>
  <c r="W521" i="5" s="1"/>
  <c r="Q520" i="5"/>
  <c r="W520" i="5" s="1"/>
  <c r="Q519" i="5"/>
  <c r="W519" i="5" s="1"/>
  <c r="Q518" i="5"/>
  <c r="W518" i="5" s="1"/>
  <c r="Q517" i="5"/>
  <c r="W517" i="5" s="1"/>
  <c r="Q516" i="5"/>
  <c r="W516" i="5" s="1"/>
  <c r="Q515" i="5"/>
  <c r="W515" i="5" s="1"/>
  <c r="Q514" i="5"/>
  <c r="W514" i="5" s="1"/>
  <c r="Q513" i="5"/>
  <c r="W513" i="5" s="1"/>
  <c r="Q512" i="5"/>
  <c r="W512" i="5" s="1"/>
  <c r="Q511" i="5"/>
  <c r="W511" i="5" s="1"/>
  <c r="Q510" i="5"/>
  <c r="W510" i="5" s="1"/>
  <c r="Q509" i="5"/>
  <c r="W509" i="5" s="1"/>
  <c r="Q508" i="5"/>
  <c r="W508" i="5" s="1"/>
  <c r="Q507" i="5"/>
  <c r="W507" i="5" s="1"/>
  <c r="Q506" i="5"/>
  <c r="W506" i="5" s="1"/>
  <c r="Q505" i="5"/>
  <c r="W505" i="5" s="1"/>
  <c r="Q504" i="5"/>
  <c r="W504" i="5" s="1"/>
  <c r="Q503" i="5"/>
  <c r="W503" i="5" s="1"/>
  <c r="Q502" i="5"/>
  <c r="W502" i="5" s="1"/>
  <c r="Q501" i="5"/>
  <c r="W501" i="5" s="1"/>
  <c r="Q500" i="5"/>
  <c r="W500" i="5" s="1"/>
  <c r="Q499" i="5"/>
  <c r="W499" i="5" s="1"/>
  <c r="Q497" i="5"/>
  <c r="W497" i="5" s="1"/>
  <c r="Q496" i="5"/>
  <c r="W496" i="5" s="1"/>
  <c r="Q495" i="5"/>
  <c r="W495" i="5" s="1"/>
  <c r="Q494" i="5"/>
  <c r="W494" i="5" s="1"/>
  <c r="Q493" i="5"/>
  <c r="W493" i="5" s="1"/>
  <c r="Q492" i="5"/>
  <c r="W492" i="5" s="1"/>
  <c r="Q491" i="5"/>
  <c r="W491" i="5" s="1"/>
  <c r="Q490" i="5"/>
  <c r="W490" i="5" s="1"/>
  <c r="Q489" i="5"/>
  <c r="W489" i="5" s="1"/>
  <c r="Q488" i="5"/>
  <c r="W488" i="5" s="1"/>
  <c r="Q487" i="5"/>
  <c r="W487" i="5" s="1"/>
  <c r="Q486" i="5"/>
  <c r="W486" i="5" s="1"/>
  <c r="Q485" i="5"/>
  <c r="W485" i="5" s="1"/>
  <c r="Q484" i="5"/>
  <c r="W484" i="5" s="1"/>
  <c r="Q483" i="5"/>
  <c r="W483" i="5" s="1"/>
  <c r="Q482" i="5"/>
  <c r="W482" i="5" s="1"/>
  <c r="Q481" i="5"/>
  <c r="W481" i="5" s="1"/>
  <c r="Q480" i="5"/>
  <c r="W480" i="5" s="1"/>
  <c r="Q479" i="5"/>
  <c r="W479" i="5" s="1"/>
  <c r="Q478" i="5"/>
  <c r="W478" i="5" s="1"/>
  <c r="Q477" i="5"/>
  <c r="W477" i="5" s="1"/>
  <c r="Q476" i="5"/>
  <c r="W476" i="5" s="1"/>
  <c r="Q475" i="5"/>
  <c r="W475" i="5" s="1"/>
  <c r="Q474" i="5"/>
  <c r="W474" i="5" s="1"/>
  <c r="Q473" i="5"/>
  <c r="W473" i="5" s="1"/>
  <c r="Q472" i="5"/>
  <c r="W472" i="5" s="1"/>
  <c r="Q471" i="5"/>
  <c r="W471" i="5" s="1"/>
  <c r="Q470" i="5"/>
  <c r="W470" i="5" s="1"/>
  <c r="Q469" i="5"/>
  <c r="W469" i="5" s="1"/>
  <c r="Q468" i="5"/>
  <c r="W468" i="5" s="1"/>
  <c r="Q467" i="5"/>
  <c r="W467" i="5" s="1"/>
  <c r="Q466" i="5"/>
  <c r="W466" i="5" s="1"/>
  <c r="Q465" i="5"/>
  <c r="W465" i="5" s="1"/>
  <c r="Q464" i="5"/>
  <c r="W464" i="5" s="1"/>
  <c r="Q463" i="5"/>
  <c r="W463" i="5" s="1"/>
  <c r="Q462" i="5"/>
  <c r="W462" i="5" s="1"/>
  <c r="Q461" i="5"/>
  <c r="W461" i="5" s="1"/>
  <c r="Q460" i="5"/>
  <c r="W460" i="5" s="1"/>
  <c r="Q459" i="5"/>
  <c r="W459" i="5" s="1"/>
  <c r="Q458" i="5"/>
  <c r="W458" i="5" s="1"/>
  <c r="Q457" i="5"/>
  <c r="W457" i="5" s="1"/>
  <c r="Q456" i="5"/>
  <c r="W456" i="5" s="1"/>
  <c r="Q455" i="5"/>
  <c r="W455" i="5" s="1"/>
  <c r="Q454" i="5"/>
  <c r="W454" i="5" s="1"/>
  <c r="Q453" i="5"/>
  <c r="W453" i="5" s="1"/>
  <c r="Q452" i="5"/>
  <c r="W452" i="5" s="1"/>
  <c r="Q451" i="5"/>
  <c r="W451" i="5" s="1"/>
  <c r="Q450" i="5"/>
  <c r="W450" i="5" s="1"/>
  <c r="Q449" i="5"/>
  <c r="W449" i="5" s="1"/>
  <c r="Q448" i="5"/>
  <c r="W448" i="5" s="1"/>
  <c r="Q447" i="5"/>
  <c r="W447" i="5" s="1"/>
  <c r="Q446" i="5"/>
  <c r="W446" i="5" s="1"/>
  <c r="Q445" i="5"/>
  <c r="W445" i="5" s="1"/>
  <c r="Q444" i="5"/>
  <c r="W444" i="5" s="1"/>
  <c r="Q443" i="5"/>
  <c r="W443" i="5" s="1"/>
  <c r="Q442" i="5"/>
  <c r="W442" i="5" s="1"/>
  <c r="Q441" i="5"/>
  <c r="W441" i="5" s="1"/>
  <c r="Q440" i="5"/>
  <c r="W440" i="5" s="1"/>
  <c r="Q439" i="5"/>
  <c r="Q438" i="5"/>
  <c r="W438" i="5" s="1"/>
  <c r="Q437" i="5"/>
  <c r="Q436" i="5"/>
  <c r="W436" i="5" s="1"/>
  <c r="Q435" i="5"/>
  <c r="W435" i="5" s="1"/>
  <c r="Q434" i="5"/>
  <c r="W434" i="5" s="1"/>
  <c r="Q433" i="5"/>
  <c r="W433" i="5" s="1"/>
  <c r="Q432" i="5"/>
  <c r="W432" i="5" s="1"/>
  <c r="Q431" i="5"/>
  <c r="Q430" i="5"/>
  <c r="W430" i="5" s="1"/>
  <c r="Q429" i="5"/>
  <c r="Q428" i="5"/>
  <c r="W428" i="5" s="1"/>
  <c r="Q427" i="5"/>
  <c r="W427" i="5" s="1"/>
  <c r="Q426" i="5"/>
  <c r="W426" i="5" s="1"/>
  <c r="Q425" i="5"/>
  <c r="W425" i="5" s="1"/>
  <c r="Q424" i="5"/>
  <c r="W424" i="5" s="1"/>
  <c r="Q423" i="5"/>
  <c r="Q422" i="5"/>
  <c r="W422" i="5" s="1"/>
  <c r="Q421" i="5"/>
  <c r="Q420" i="5"/>
  <c r="W420" i="5" s="1"/>
  <c r="Q419" i="5"/>
  <c r="W419" i="5" s="1"/>
  <c r="Q418" i="5"/>
  <c r="W418" i="5" s="1"/>
  <c r="Q417" i="5"/>
  <c r="W417" i="5" s="1"/>
  <c r="Q416" i="5"/>
  <c r="W416" i="5" s="1"/>
  <c r="Q415" i="5"/>
  <c r="Q413" i="5"/>
  <c r="W413" i="5" s="1"/>
  <c r="Q412" i="5"/>
  <c r="Q411" i="5"/>
  <c r="W411" i="5" s="1"/>
  <c r="Q410" i="5"/>
  <c r="W410" i="5" s="1"/>
  <c r="Q409" i="5"/>
  <c r="W409" i="5" s="1"/>
  <c r="Q408" i="5"/>
  <c r="W408" i="5" s="1"/>
  <c r="Q407" i="5"/>
  <c r="W407" i="5" s="1"/>
  <c r="Q406" i="5"/>
  <c r="Q405" i="5"/>
  <c r="W405" i="5" s="1"/>
  <c r="Q404" i="5"/>
  <c r="Q403" i="5"/>
  <c r="W403" i="5" s="1"/>
  <c r="Q402" i="5"/>
  <c r="W402" i="5" s="1"/>
  <c r="Q401" i="5"/>
  <c r="W401" i="5" s="1"/>
  <c r="Q400" i="5"/>
  <c r="W400" i="5" s="1"/>
  <c r="Q399" i="5"/>
  <c r="W399" i="5" s="1"/>
  <c r="Q398" i="5"/>
  <c r="Q397" i="5"/>
  <c r="W397" i="5" s="1"/>
  <c r="Q396" i="5"/>
  <c r="Q395" i="5"/>
  <c r="W395" i="5" s="1"/>
  <c r="Q394" i="5"/>
  <c r="W394" i="5" s="1"/>
  <c r="Q393" i="5"/>
  <c r="W393" i="5" s="1"/>
  <c r="Q392" i="5"/>
  <c r="W392" i="5" s="1"/>
  <c r="Q391" i="5"/>
  <c r="W391" i="5" s="1"/>
  <c r="Q390" i="5"/>
  <c r="Q389" i="5"/>
  <c r="W389" i="5" s="1"/>
  <c r="Q388" i="5"/>
  <c r="Q387" i="5"/>
  <c r="W387" i="5" s="1"/>
  <c r="Q386" i="5"/>
  <c r="W386" i="5" s="1"/>
  <c r="Q385" i="5"/>
  <c r="W385" i="5" s="1"/>
  <c r="Q384" i="5"/>
  <c r="W384" i="5" s="1"/>
  <c r="Q383" i="5"/>
  <c r="W383" i="5" s="1"/>
  <c r="Q382" i="5"/>
  <c r="Q381" i="5"/>
  <c r="W381" i="5" s="1"/>
  <c r="Q380" i="5"/>
  <c r="Q379" i="5"/>
  <c r="W379" i="5" s="1"/>
  <c r="Q378" i="5"/>
  <c r="W378" i="5" s="1"/>
  <c r="Q377" i="5"/>
  <c r="W377" i="5" s="1"/>
  <c r="Q376" i="5"/>
  <c r="W376" i="5" s="1"/>
  <c r="Q375" i="5"/>
  <c r="W375" i="5" s="1"/>
  <c r="Q374" i="5"/>
  <c r="Q373" i="5"/>
  <c r="W373" i="5" s="1"/>
  <c r="Q372" i="5"/>
  <c r="Q371" i="5"/>
  <c r="W371" i="5" s="1"/>
  <c r="Q370" i="5"/>
  <c r="W370" i="5" s="1"/>
  <c r="Q369" i="5"/>
  <c r="W369" i="5" s="1"/>
  <c r="Q368" i="5"/>
  <c r="W368" i="5" s="1"/>
  <c r="Q367" i="5"/>
  <c r="W367" i="5" s="1"/>
  <c r="Q366" i="5"/>
  <c r="Q364" i="5"/>
  <c r="W364" i="5" s="1"/>
  <c r="Q363" i="5"/>
  <c r="Q362" i="5"/>
  <c r="W362" i="5" s="1"/>
  <c r="Q361" i="5"/>
  <c r="W361" i="5" s="1"/>
  <c r="Q360" i="5"/>
  <c r="W360" i="5" s="1"/>
  <c r="Q359" i="5"/>
  <c r="W359" i="5" s="1"/>
  <c r="Q358" i="5"/>
  <c r="W358" i="5" s="1"/>
  <c r="Q357" i="5"/>
  <c r="Q356" i="5"/>
  <c r="W356" i="5" s="1"/>
  <c r="Q355" i="5"/>
  <c r="Q354" i="5"/>
  <c r="W354" i="5" s="1"/>
  <c r="Q353" i="5"/>
  <c r="W353" i="5" s="1"/>
  <c r="Q352" i="5"/>
  <c r="W352" i="5" s="1"/>
  <c r="Q351" i="5"/>
  <c r="Q350" i="5"/>
  <c r="W350" i="5" s="1"/>
  <c r="Q349" i="5"/>
  <c r="Q348" i="5"/>
  <c r="W348" i="5" s="1"/>
  <c r="Q347" i="5"/>
  <c r="Q346" i="5"/>
  <c r="W346" i="5" s="1"/>
  <c r="Q345" i="5"/>
  <c r="W345" i="5" s="1"/>
  <c r="Q344" i="5"/>
  <c r="W344" i="5" s="1"/>
  <c r="Q343" i="5"/>
  <c r="Q342" i="5"/>
  <c r="W342" i="5" s="1"/>
  <c r="Q341" i="5"/>
  <c r="Q340" i="5"/>
  <c r="W340" i="5" s="1"/>
  <c r="Q339" i="5"/>
  <c r="Q338" i="5"/>
  <c r="W338" i="5" s="1"/>
  <c r="Q337" i="5"/>
  <c r="W337" i="5" s="1"/>
  <c r="Q336" i="5"/>
  <c r="W336" i="5" s="1"/>
  <c r="Q335" i="5"/>
  <c r="Q334" i="5"/>
  <c r="W334" i="5" s="1"/>
  <c r="Q333" i="5"/>
  <c r="Q332" i="5"/>
  <c r="W332" i="5" s="1"/>
  <c r="Q331" i="5"/>
  <c r="Q330" i="5"/>
  <c r="W330" i="5" s="1"/>
  <c r="Q329" i="5"/>
  <c r="W329" i="5" s="1"/>
  <c r="Q328" i="5"/>
  <c r="W328" i="5" s="1"/>
  <c r="Q327" i="5"/>
  <c r="Q326" i="5"/>
  <c r="W326" i="5" s="1"/>
  <c r="Q325" i="5"/>
  <c r="Q324" i="5"/>
  <c r="W324" i="5" s="1"/>
  <c r="Q323" i="5"/>
  <c r="Q322" i="5"/>
  <c r="W322" i="5" s="1"/>
  <c r="Q321" i="5"/>
  <c r="W321" i="5" s="1"/>
  <c r="Q320" i="5"/>
  <c r="W320" i="5" s="1"/>
  <c r="Q319" i="5"/>
  <c r="Q318" i="5"/>
  <c r="W318" i="5" s="1"/>
  <c r="Q317" i="5"/>
  <c r="Q316" i="5"/>
  <c r="W316" i="5" s="1"/>
  <c r="Q315" i="5"/>
  <c r="Q314" i="5"/>
  <c r="W314" i="5" s="1"/>
  <c r="Q313" i="5"/>
  <c r="W313" i="5" s="1"/>
  <c r="Q312" i="5"/>
  <c r="W312" i="5" s="1"/>
  <c r="Q311" i="5"/>
  <c r="Q310" i="5"/>
  <c r="W310" i="5" s="1"/>
  <c r="Q309" i="5"/>
  <c r="Q308" i="5"/>
  <c r="W308" i="5" s="1"/>
  <c r="Q307" i="5"/>
  <c r="Q306" i="5"/>
  <c r="W306" i="5" s="1"/>
  <c r="Q305" i="5"/>
  <c r="W305" i="5" s="1"/>
  <c r="Q304" i="5"/>
  <c r="W304" i="5" s="1"/>
  <c r="Q303" i="5"/>
  <c r="Q302" i="5"/>
  <c r="W302" i="5" s="1"/>
  <c r="Q301" i="5"/>
  <c r="Q300" i="5"/>
  <c r="W300" i="5" s="1"/>
  <c r="Q299" i="5"/>
  <c r="Q298" i="5"/>
  <c r="W298" i="5" s="1"/>
  <c r="Q297" i="5"/>
  <c r="W297" i="5" s="1"/>
  <c r="Q296" i="5"/>
  <c r="W296" i="5" s="1"/>
  <c r="Q295" i="5"/>
  <c r="Q294" i="5"/>
  <c r="W294" i="5" s="1"/>
  <c r="Q293" i="5"/>
  <c r="Q292" i="5"/>
  <c r="W292" i="5" s="1"/>
  <c r="Q291" i="5"/>
  <c r="Q290" i="5"/>
  <c r="W290" i="5" s="1"/>
  <c r="Q289" i="5"/>
  <c r="W289" i="5" s="1"/>
  <c r="Q288" i="5"/>
  <c r="W288" i="5" s="1"/>
  <c r="Q287" i="5"/>
  <c r="Q286" i="5"/>
  <c r="W286" i="5" s="1"/>
  <c r="Q285" i="5"/>
  <c r="Q284" i="5"/>
  <c r="W284" i="5" s="1"/>
  <c r="Q283" i="5"/>
  <c r="Q282" i="5"/>
  <c r="W282" i="5" s="1"/>
  <c r="Q281" i="5"/>
  <c r="W281" i="5" s="1"/>
  <c r="Q280" i="5"/>
  <c r="W280" i="5" s="1"/>
  <c r="Q279" i="5"/>
  <c r="Q278" i="5"/>
  <c r="W278" i="5" s="1"/>
  <c r="Q277" i="5"/>
  <c r="Q276" i="5"/>
  <c r="W276" i="5" s="1"/>
  <c r="Q275" i="5"/>
  <c r="Q274" i="5"/>
  <c r="W274" i="5" s="1"/>
  <c r="Q273" i="5"/>
  <c r="W273" i="5" s="1"/>
  <c r="Q272" i="5"/>
  <c r="W272" i="5" s="1"/>
  <c r="Q271" i="5"/>
  <c r="Q270" i="5"/>
  <c r="W270" i="5" s="1"/>
  <c r="Q269" i="5"/>
  <c r="Q268" i="5"/>
  <c r="W268" i="5" s="1"/>
  <c r="Q267" i="5"/>
  <c r="Q266" i="5"/>
  <c r="W266" i="5" s="1"/>
  <c r="Q265" i="5"/>
  <c r="W265" i="5" s="1"/>
  <c r="Q264" i="5"/>
  <c r="W264" i="5" s="1"/>
  <c r="Q263" i="5"/>
  <c r="W263" i="5" s="1"/>
  <c r="Q262" i="5"/>
  <c r="W262" i="5" s="1"/>
  <c r="Q260" i="5"/>
  <c r="W260" i="5" s="1"/>
  <c r="Q259" i="5"/>
  <c r="W259" i="5" s="1"/>
  <c r="Q258" i="5"/>
  <c r="Q257" i="5"/>
  <c r="W257" i="5" s="1"/>
  <c r="Q256" i="5"/>
  <c r="W256" i="5" s="1"/>
  <c r="Q255" i="5"/>
  <c r="W255" i="5" s="1"/>
  <c r="Q254" i="5"/>
  <c r="Q253" i="5"/>
  <c r="W253" i="5" s="1"/>
  <c r="Q252" i="5"/>
  <c r="W252" i="5" s="1"/>
  <c r="Q251" i="5"/>
  <c r="W251" i="5" s="1"/>
  <c r="Q250" i="5"/>
  <c r="Q249" i="5"/>
  <c r="W249" i="5" s="1"/>
  <c r="Q248" i="5"/>
  <c r="W248" i="5" s="1"/>
  <c r="Q247" i="5"/>
  <c r="W247" i="5" s="1"/>
  <c r="Q246" i="5"/>
  <c r="Q245" i="5"/>
  <c r="W245" i="5" s="1"/>
  <c r="Q244" i="5"/>
  <c r="W244" i="5" s="1"/>
  <c r="Q243" i="5"/>
  <c r="W243" i="5" s="1"/>
  <c r="Q242" i="5"/>
  <c r="Q241" i="5"/>
  <c r="W241" i="5" s="1"/>
  <c r="Q240" i="5"/>
  <c r="W240" i="5" s="1"/>
  <c r="Q239" i="5"/>
  <c r="W239" i="5" s="1"/>
  <c r="Q238" i="5"/>
  <c r="Q237" i="5"/>
  <c r="W237" i="5" s="1"/>
  <c r="Q236" i="5"/>
  <c r="W236" i="5" s="1"/>
  <c r="Q235" i="5"/>
  <c r="W235" i="5" s="1"/>
  <c r="Q234" i="5"/>
  <c r="Q233" i="5"/>
  <c r="W233" i="5" s="1"/>
  <c r="Q232" i="5"/>
  <c r="W232" i="5" s="1"/>
  <c r="Q231" i="5"/>
  <c r="W231" i="5" s="1"/>
  <c r="Q230" i="5"/>
  <c r="Q229" i="5"/>
  <c r="W229" i="5" s="1"/>
  <c r="Q228" i="5"/>
  <c r="W228" i="5" s="1"/>
  <c r="Q227" i="5"/>
  <c r="W227" i="5" s="1"/>
  <c r="Q226" i="5"/>
  <c r="Q225" i="5"/>
  <c r="W225" i="5" s="1"/>
  <c r="Q224" i="5"/>
  <c r="W224" i="5" s="1"/>
  <c r="Q223" i="5"/>
  <c r="W223" i="5" s="1"/>
  <c r="Q222" i="5"/>
  <c r="Q221" i="5"/>
  <c r="W221" i="5" s="1"/>
  <c r="Q220" i="5"/>
  <c r="W220" i="5" s="1"/>
  <c r="Q219" i="5"/>
  <c r="W219" i="5" s="1"/>
  <c r="Q218" i="5"/>
  <c r="Q217" i="5"/>
  <c r="W217" i="5" s="1"/>
  <c r="Q216" i="5"/>
  <c r="W216" i="5" s="1"/>
  <c r="Q215" i="5"/>
  <c r="W215" i="5" s="1"/>
  <c r="Q214" i="5"/>
  <c r="Q213" i="5"/>
  <c r="W213" i="5" s="1"/>
  <c r="Q212" i="5"/>
  <c r="W212" i="5" s="1"/>
  <c r="Q211" i="5"/>
  <c r="W211" i="5" s="1"/>
  <c r="Q210" i="5"/>
  <c r="Q209" i="5"/>
  <c r="W209" i="5" s="1"/>
  <c r="Q208" i="5"/>
  <c r="W208" i="5" s="1"/>
  <c r="Q207" i="5"/>
  <c r="W207" i="5" s="1"/>
  <c r="Q206" i="5"/>
  <c r="Q205" i="5"/>
  <c r="W205" i="5" s="1"/>
  <c r="Q204" i="5"/>
  <c r="W204" i="5" s="1"/>
  <c r="Q203" i="5"/>
  <c r="W203" i="5" s="1"/>
  <c r="Q202" i="5"/>
  <c r="Q201" i="5"/>
  <c r="W201" i="5" s="1"/>
  <c r="Q200" i="5"/>
  <c r="W200" i="5" s="1"/>
  <c r="Q199" i="5"/>
  <c r="W199" i="5" s="1"/>
  <c r="Q198" i="5"/>
  <c r="Q197" i="5"/>
  <c r="W197" i="5" s="1"/>
  <c r="Q196" i="5"/>
  <c r="W196" i="5" s="1"/>
  <c r="Q195" i="5"/>
  <c r="W195" i="5" s="1"/>
  <c r="Q194" i="5"/>
  <c r="Q193" i="5"/>
  <c r="W193" i="5" s="1"/>
  <c r="Q192" i="5"/>
  <c r="W192" i="5" s="1"/>
  <c r="Q191" i="5"/>
  <c r="W191" i="5" s="1"/>
  <c r="Q190" i="5"/>
  <c r="Q189" i="5"/>
  <c r="W189" i="5" s="1"/>
  <c r="Q188" i="5"/>
  <c r="W188" i="5" s="1"/>
  <c r="Q187" i="5"/>
  <c r="W187" i="5" s="1"/>
  <c r="Q186" i="5"/>
  <c r="Q185" i="5"/>
  <c r="W185" i="5" s="1"/>
  <c r="Q184" i="5"/>
  <c r="W184" i="5" s="1"/>
  <c r="Q183" i="5"/>
  <c r="W183" i="5" s="1"/>
  <c r="Q182" i="5"/>
  <c r="Q181" i="5"/>
  <c r="W181" i="5" s="1"/>
  <c r="Q180" i="5"/>
  <c r="W180" i="5" s="1"/>
  <c r="Q179" i="5"/>
  <c r="W179" i="5" s="1"/>
  <c r="Q178" i="5"/>
  <c r="Q177" i="5"/>
  <c r="W177" i="5" s="1"/>
  <c r="Q176" i="5"/>
  <c r="W176" i="5" s="1"/>
  <c r="Q175" i="5"/>
  <c r="W175" i="5" s="1"/>
  <c r="Q174" i="5"/>
  <c r="Q173" i="5"/>
  <c r="W173" i="5" s="1"/>
  <c r="Q172" i="5"/>
  <c r="W172" i="5" s="1"/>
  <c r="Q171" i="5"/>
  <c r="W171" i="5" s="1"/>
  <c r="Q170" i="5"/>
  <c r="Q169" i="5"/>
  <c r="W169" i="5" s="1"/>
  <c r="Q168" i="5"/>
  <c r="W168" i="5" s="1"/>
  <c r="Q167" i="5"/>
  <c r="W167" i="5" s="1"/>
  <c r="Q166" i="5"/>
  <c r="Q165" i="5"/>
  <c r="W165" i="5" s="1"/>
  <c r="Q164" i="5"/>
  <c r="W164" i="5" s="1"/>
  <c r="Q163" i="5"/>
  <c r="W163" i="5" s="1"/>
  <c r="Q162" i="5"/>
  <c r="Q161" i="5"/>
  <c r="W161" i="5" s="1"/>
  <c r="Q160" i="5"/>
  <c r="W160" i="5" s="1"/>
  <c r="Q159" i="5"/>
  <c r="W159" i="5" s="1"/>
  <c r="Q158" i="5"/>
  <c r="S160" i="5" s="1"/>
  <c r="D9" i="7" s="1"/>
  <c r="Q157" i="5"/>
  <c r="S161" i="5" s="1"/>
  <c r="D11" i="7" s="1"/>
  <c r="Q155" i="5"/>
  <c r="W155" i="5" s="1"/>
  <c r="Q154" i="5"/>
  <c r="W154" i="5" s="1"/>
  <c r="Q153" i="5"/>
  <c r="Q152" i="5"/>
  <c r="W152" i="5" s="1"/>
  <c r="Q151" i="5"/>
  <c r="W151" i="5" s="1"/>
  <c r="Q150" i="5"/>
  <c r="W150" i="5" s="1"/>
  <c r="Q149" i="5"/>
  <c r="Q148" i="5"/>
  <c r="W148" i="5" s="1"/>
  <c r="Q147" i="5"/>
  <c r="W147" i="5" s="1"/>
  <c r="Q146" i="5"/>
  <c r="W146" i="5" s="1"/>
  <c r="Q145" i="5"/>
  <c r="Q144" i="5"/>
  <c r="W144" i="5" s="1"/>
  <c r="Q143" i="5"/>
  <c r="W143" i="5" s="1"/>
  <c r="Q142" i="5"/>
  <c r="W142" i="5" s="1"/>
  <c r="Q141" i="5"/>
  <c r="Q140" i="5"/>
  <c r="W140" i="5" s="1"/>
  <c r="Q139" i="5"/>
  <c r="W139" i="5" s="1"/>
  <c r="Q138" i="5"/>
  <c r="W138" i="5" s="1"/>
  <c r="Q137" i="5"/>
  <c r="Q136" i="5"/>
  <c r="W136" i="5" s="1"/>
  <c r="Q135" i="5"/>
  <c r="W135" i="5" s="1"/>
  <c r="Q134" i="5"/>
  <c r="W134" i="5" s="1"/>
  <c r="Q133" i="5"/>
  <c r="Q132" i="5"/>
  <c r="W132" i="5" s="1"/>
  <c r="Q131" i="5"/>
  <c r="W131" i="5" s="1"/>
  <c r="Q130" i="5"/>
  <c r="W130" i="5" s="1"/>
  <c r="Q129" i="5"/>
  <c r="Q128" i="5"/>
  <c r="W128" i="5" s="1"/>
  <c r="Q127" i="5"/>
  <c r="W127" i="5" s="1"/>
  <c r="Q126" i="5"/>
  <c r="W126" i="5" s="1"/>
  <c r="Q125" i="5"/>
  <c r="W123" i="5"/>
  <c r="Q122" i="5"/>
  <c r="W122" i="5" s="1"/>
  <c r="Q121" i="5"/>
  <c r="W121" i="5" s="1"/>
  <c r="Q120" i="5"/>
  <c r="Q119" i="5"/>
  <c r="W119" i="5" s="1"/>
  <c r="Q118" i="5"/>
  <c r="W118" i="5" s="1"/>
  <c r="Q117" i="5"/>
  <c r="W117" i="5" s="1"/>
  <c r="Q116" i="5"/>
  <c r="Q115" i="5"/>
  <c r="W115" i="5" s="1"/>
  <c r="Q114" i="5"/>
  <c r="W114" i="5" s="1"/>
  <c r="Q113" i="5"/>
  <c r="W113" i="5" s="1"/>
  <c r="Q112" i="5"/>
  <c r="Q111" i="5"/>
  <c r="W111" i="5" s="1"/>
  <c r="Q110" i="5"/>
  <c r="W110" i="5" s="1"/>
  <c r="Q109" i="5"/>
  <c r="W109" i="5" s="1"/>
  <c r="Q108" i="5"/>
  <c r="W108" i="5" s="1"/>
  <c r="Q107" i="5"/>
  <c r="W107" i="5" s="1"/>
  <c r="Q106" i="5"/>
  <c r="W106" i="5" s="1"/>
  <c r="Q105" i="5"/>
  <c r="Q104" i="5"/>
  <c r="W104" i="5" s="1"/>
  <c r="Q103" i="5"/>
  <c r="Q102" i="5"/>
  <c r="W102" i="5" s="1"/>
  <c r="Q101" i="5"/>
  <c r="W101" i="5" s="1"/>
  <c r="Q100" i="5"/>
  <c r="W100" i="5" s="1"/>
  <c r="Q99" i="5"/>
  <c r="W99" i="5" s="1"/>
  <c r="Q98" i="5"/>
  <c r="W98" i="5" s="1"/>
  <c r="Q97" i="5"/>
  <c r="Q96" i="5"/>
  <c r="W96" i="5" s="1"/>
  <c r="Q95" i="5"/>
  <c r="Q94" i="5"/>
  <c r="W94" i="5" s="1"/>
  <c r="Q93" i="5"/>
  <c r="W93" i="5" s="1"/>
  <c r="Q92" i="5"/>
  <c r="W92" i="5" s="1"/>
  <c r="Q91" i="5"/>
  <c r="W91" i="5" s="1"/>
  <c r="Q90" i="5"/>
  <c r="W90" i="5" s="1"/>
  <c r="Q89" i="5"/>
  <c r="Q88" i="5"/>
  <c r="W88" i="5" s="1"/>
  <c r="Q87" i="5"/>
  <c r="Q86" i="5"/>
  <c r="W86" i="5" s="1"/>
  <c r="Q85" i="5"/>
  <c r="W85" i="5" s="1"/>
  <c r="Q84" i="5"/>
  <c r="W84" i="5" s="1"/>
  <c r="Q83" i="5"/>
  <c r="W83" i="5" s="1"/>
  <c r="Q82" i="5"/>
  <c r="W82" i="5" s="1"/>
  <c r="Q81" i="5"/>
  <c r="Q80" i="5"/>
  <c r="W80" i="5" s="1"/>
  <c r="Q79" i="5"/>
  <c r="Q78" i="5"/>
  <c r="W78" i="5" s="1"/>
  <c r="Q77" i="5"/>
  <c r="W77" i="5" s="1"/>
  <c r="Q76" i="5"/>
  <c r="W76" i="5" s="1"/>
  <c r="Q75" i="5"/>
  <c r="W75" i="5" s="1"/>
  <c r="Q74" i="5"/>
  <c r="W74" i="5" s="1"/>
  <c r="Q73" i="5"/>
  <c r="Q72" i="5"/>
  <c r="W72" i="5" s="1"/>
  <c r="Q71" i="5"/>
  <c r="Q70" i="5"/>
  <c r="W70" i="5" s="1"/>
  <c r="Q69" i="5"/>
  <c r="W69" i="5" s="1"/>
  <c r="Q68" i="5"/>
  <c r="W68" i="5" s="1"/>
  <c r="Q67" i="5"/>
  <c r="W67" i="5" s="1"/>
  <c r="Q66" i="5"/>
  <c r="W66" i="5" s="1"/>
  <c r="Q65" i="5"/>
  <c r="Q64" i="5"/>
  <c r="W64" i="5" s="1"/>
  <c r="Q63" i="5"/>
  <c r="Q62" i="5"/>
  <c r="W62" i="5" s="1"/>
  <c r="Q61" i="5"/>
  <c r="W61" i="5" s="1"/>
  <c r="Q60" i="5"/>
  <c r="W60" i="5" s="1"/>
  <c r="Q59" i="5"/>
  <c r="W59" i="5" s="1"/>
  <c r="Q58" i="5"/>
  <c r="W58" i="5" s="1"/>
  <c r="Q57" i="5"/>
  <c r="Q56" i="5"/>
  <c r="W56" i="5" s="1"/>
  <c r="Q55" i="5"/>
  <c r="Q54" i="5"/>
  <c r="W54" i="5" s="1"/>
  <c r="Q53" i="5"/>
  <c r="W53" i="5" s="1"/>
  <c r="Q52" i="5"/>
  <c r="W52" i="5" s="1"/>
  <c r="Q51" i="5"/>
  <c r="W51" i="5" s="1"/>
  <c r="Q50" i="5"/>
  <c r="W50" i="5" s="1"/>
  <c r="Q49" i="5"/>
  <c r="Q48" i="5"/>
  <c r="W48" i="5" s="1"/>
  <c r="Q47" i="5"/>
  <c r="Q46" i="5"/>
  <c r="W46" i="5" s="1"/>
  <c r="Q45" i="5"/>
  <c r="W45" i="5" s="1"/>
  <c r="Q44" i="5"/>
  <c r="W44" i="5" s="1"/>
  <c r="Q43" i="5"/>
  <c r="W43" i="5" s="1"/>
  <c r="Q42" i="5"/>
  <c r="W42" i="5" s="1"/>
  <c r="Q41" i="5"/>
  <c r="Q40" i="5"/>
  <c r="W40" i="5" s="1"/>
  <c r="Q39" i="5"/>
  <c r="Q38" i="5"/>
  <c r="W38" i="5" s="1"/>
  <c r="Q37" i="5"/>
  <c r="W37" i="5" s="1"/>
  <c r="Q36" i="5"/>
  <c r="W36" i="5" s="1"/>
  <c r="Q35" i="5"/>
  <c r="W35" i="5" s="1"/>
  <c r="Q34" i="5"/>
  <c r="W34" i="5" s="1"/>
  <c r="Q33" i="5"/>
  <c r="Q32" i="5"/>
  <c r="W32" i="5" s="1"/>
  <c r="Q31" i="5"/>
  <c r="Q30" i="5"/>
  <c r="W30" i="5" s="1"/>
  <c r="Q29" i="5"/>
  <c r="W29" i="5" s="1"/>
  <c r="Q28" i="5"/>
  <c r="W28" i="5" s="1"/>
  <c r="Q27" i="5"/>
  <c r="W27" i="5" s="1"/>
  <c r="Q26" i="5"/>
  <c r="W26" i="5" s="1"/>
  <c r="Q25" i="5"/>
  <c r="Q24" i="5"/>
  <c r="W24" i="5" s="1"/>
  <c r="Q23" i="5"/>
  <c r="Q22" i="5"/>
  <c r="W22" i="5" s="1"/>
  <c r="W21" i="5"/>
  <c r="Q20" i="5"/>
  <c r="W20" i="5" s="1"/>
  <c r="Q19" i="5"/>
  <c r="W19" i="5" s="1"/>
  <c r="Q18" i="5"/>
  <c r="W18" i="5" s="1"/>
  <c r="Q17" i="5"/>
  <c r="Q16" i="5"/>
  <c r="W16" i="5" s="1"/>
  <c r="Q15" i="5"/>
  <c r="Q14" i="5"/>
  <c r="W14" i="5" s="1"/>
  <c r="Q13" i="5"/>
  <c r="W13" i="5" s="1"/>
  <c r="Q12" i="5"/>
  <c r="W12" i="5" s="1"/>
  <c r="Q11" i="5"/>
  <c r="W11" i="5" s="1"/>
  <c r="Q10" i="5"/>
  <c r="W10" i="5" s="1"/>
  <c r="Q9" i="5"/>
  <c r="Q8" i="5"/>
  <c r="W8" i="5" s="1"/>
  <c r="Q7" i="5"/>
  <c r="Q6" i="5"/>
  <c r="W6" i="5" s="1"/>
  <c r="Q5" i="5"/>
  <c r="W5" i="5" s="1"/>
  <c r="Q4" i="5"/>
  <c r="W4" i="5" s="1"/>
  <c r="Q3" i="5"/>
  <c r="W3" i="5" s="1"/>
  <c r="Q2" i="5"/>
  <c r="S4" i="5" s="1"/>
  <c r="B8" i="7" s="1"/>
  <c r="S127" i="5"/>
  <c r="C8" i="7" s="1"/>
  <c r="S134" i="5" l="1"/>
  <c r="C16" i="7" s="1"/>
  <c r="T658" i="5"/>
  <c r="T160" i="5"/>
  <c r="AA8" i="7" s="1"/>
  <c r="T268" i="5"/>
  <c r="AB13" i="7" s="1"/>
  <c r="T1107" i="5"/>
  <c r="AK13" i="7" s="1"/>
  <c r="S756" i="5"/>
  <c r="K9" i="7" s="1"/>
  <c r="S265" i="5"/>
  <c r="E11" i="7" s="1"/>
  <c r="T990" i="5"/>
  <c r="AJ7" i="7" s="1"/>
  <c r="T506" i="5"/>
  <c r="AE14" i="7" s="1"/>
  <c r="S757" i="5"/>
  <c r="K11" i="7" s="1"/>
  <c r="W7" i="5"/>
  <c r="W15" i="5"/>
  <c r="W23" i="5"/>
  <c r="W31" i="5"/>
  <c r="W39" i="5"/>
  <c r="W47" i="5"/>
  <c r="W55" i="5"/>
  <c r="W63" i="5"/>
  <c r="W71" i="5"/>
  <c r="W79" i="5"/>
  <c r="W87" i="5"/>
  <c r="W95" i="5"/>
  <c r="W103" i="5"/>
  <c r="W572" i="5"/>
  <c r="W580" i="5"/>
  <c r="W588" i="5"/>
  <c r="W596" i="5"/>
  <c r="W604" i="5"/>
  <c r="W612" i="5"/>
  <c r="W620" i="5"/>
  <c r="W628" i="5"/>
  <c r="W636" i="5"/>
  <c r="W644" i="5"/>
  <c r="W805" i="5"/>
  <c r="W813" i="5"/>
  <c r="W821" i="5"/>
  <c r="W829" i="5"/>
  <c r="W837" i="5"/>
  <c r="W845" i="5"/>
  <c r="W853" i="5"/>
  <c r="W861" i="5"/>
  <c r="W1274" i="5"/>
  <c r="W1282" i="5"/>
  <c r="W1291" i="5"/>
  <c r="W1299" i="5"/>
  <c r="W1307" i="5"/>
  <c r="S1301" i="5" s="1"/>
  <c r="W1315" i="5"/>
  <c r="W1323" i="5"/>
  <c r="W1331" i="5"/>
  <c r="W1339" i="5"/>
  <c r="W1347" i="5"/>
  <c r="W1355" i="5"/>
  <c r="W1363" i="5"/>
  <c r="W1371" i="5"/>
  <c r="W1379" i="5"/>
  <c r="W1387" i="5"/>
  <c r="W1395" i="5"/>
  <c r="W1403" i="5"/>
  <c r="W1412" i="5"/>
  <c r="W1420" i="5"/>
  <c r="W1428" i="5"/>
  <c r="S1421" i="5" s="1"/>
  <c r="W1436" i="5"/>
  <c r="W1444" i="5"/>
  <c r="W1452" i="5"/>
  <c r="W1460" i="5"/>
  <c r="W1468" i="5"/>
  <c r="W1476" i="5"/>
  <c r="W1484" i="5"/>
  <c r="W1492" i="5"/>
  <c r="T372" i="5"/>
  <c r="AC13" i="7" s="1"/>
  <c r="T420" i="5"/>
  <c r="AD12" i="7" s="1"/>
  <c r="W570" i="5"/>
  <c r="W578" i="5"/>
  <c r="W586" i="5"/>
  <c r="W594" i="5"/>
  <c r="W602" i="5"/>
  <c r="W610" i="5"/>
  <c r="W618" i="5"/>
  <c r="W626" i="5"/>
  <c r="W634" i="5"/>
  <c r="W642" i="5"/>
  <c r="W658" i="5"/>
  <c r="W666" i="5"/>
  <c r="W674" i="5"/>
  <c r="W682" i="5"/>
  <c r="W690" i="5"/>
  <c r="W698" i="5"/>
  <c r="W706" i="5"/>
  <c r="W714" i="5"/>
  <c r="W722" i="5"/>
  <c r="W730" i="5"/>
  <c r="W738" i="5"/>
  <c r="W747" i="5"/>
  <c r="S652" i="5"/>
  <c r="J8" i="7" s="1"/>
  <c r="S504" i="5"/>
  <c r="H13" i="7" s="1"/>
  <c r="W112" i="5"/>
  <c r="W120" i="5"/>
  <c r="W129" i="5"/>
  <c r="W137" i="5"/>
  <c r="W145" i="5"/>
  <c r="W153" i="5"/>
  <c r="W162" i="5"/>
  <c r="W170" i="5"/>
  <c r="W178" i="5"/>
  <c r="W186" i="5"/>
  <c r="W194" i="5"/>
  <c r="W202" i="5"/>
  <c r="W210" i="5"/>
  <c r="W218" i="5"/>
  <c r="W226" i="5"/>
  <c r="W234" i="5"/>
  <c r="W242" i="5"/>
  <c r="W250" i="5"/>
  <c r="W258" i="5"/>
  <c r="S657" i="5"/>
  <c r="J14" i="7" s="1"/>
  <c r="W870" i="5"/>
  <c r="W920" i="5"/>
  <c r="W928" i="5"/>
  <c r="W936" i="5"/>
  <c r="W944" i="5"/>
  <c r="W952" i="5"/>
  <c r="W960" i="5"/>
  <c r="W968" i="5"/>
  <c r="W976" i="5"/>
  <c r="W984" i="5"/>
  <c r="W993" i="5"/>
  <c r="S1000" i="5" s="1"/>
  <c r="W1001" i="5"/>
  <c r="W1009" i="5"/>
  <c r="W1017" i="5"/>
  <c r="W1025" i="5"/>
  <c r="W1033" i="5"/>
  <c r="W1041" i="5"/>
  <c r="W1049" i="5"/>
  <c r="W1057" i="5"/>
  <c r="W1065" i="5"/>
  <c r="W1073" i="5"/>
  <c r="W1081" i="5"/>
  <c r="W1089" i="5"/>
  <c r="W1097" i="5"/>
  <c r="W1106" i="5"/>
  <c r="W1114" i="5"/>
  <c r="S1112" i="5" s="1"/>
  <c r="W1122" i="5"/>
  <c r="W1130" i="5"/>
  <c r="S418" i="5"/>
  <c r="G11" i="7" s="1"/>
  <c r="T133" i="5"/>
  <c r="E7" i="7"/>
  <c r="E27" i="7" s="1"/>
  <c r="W9" i="5"/>
  <c r="W17" i="5"/>
  <c r="W25" i="5"/>
  <c r="W33" i="5"/>
  <c r="W41" i="5"/>
  <c r="W49" i="5"/>
  <c r="W57" i="5"/>
  <c r="W65" i="5"/>
  <c r="W73" i="5"/>
  <c r="W81" i="5"/>
  <c r="W89" i="5"/>
  <c r="W97" i="5"/>
  <c r="W105" i="5"/>
  <c r="W267" i="5"/>
  <c r="W275" i="5"/>
  <c r="W283" i="5"/>
  <c r="W291" i="5"/>
  <c r="W299" i="5"/>
  <c r="W307" i="5"/>
  <c r="W315" i="5"/>
  <c r="W323" i="5"/>
  <c r="W331" i="5"/>
  <c r="W339" i="5"/>
  <c r="W347" i="5"/>
  <c r="W355" i="5"/>
  <c r="W363" i="5"/>
  <c r="W372" i="5"/>
  <c r="S377" i="5" s="1"/>
  <c r="W380" i="5"/>
  <c r="W388" i="5"/>
  <c r="W396" i="5"/>
  <c r="W404" i="5"/>
  <c r="W412" i="5"/>
  <c r="W421" i="5"/>
  <c r="W429" i="5"/>
  <c r="W437" i="5"/>
  <c r="W654" i="5"/>
  <c r="W662" i="5"/>
  <c r="W670" i="5"/>
  <c r="W678" i="5"/>
  <c r="W686" i="5"/>
  <c r="W694" i="5"/>
  <c r="W702" i="5"/>
  <c r="W710" i="5"/>
  <c r="W718" i="5"/>
  <c r="W726" i="5"/>
  <c r="W734" i="5"/>
  <c r="W742" i="5"/>
  <c r="W880" i="5"/>
  <c r="W888" i="5"/>
  <c r="W896" i="5"/>
  <c r="W904" i="5"/>
  <c r="W912" i="5"/>
  <c r="W1139" i="5"/>
  <c r="W1147" i="5"/>
  <c r="S659" i="5"/>
  <c r="J16" i="7" s="1"/>
  <c r="S165" i="5"/>
  <c r="D15" i="7" s="1"/>
  <c r="W269" i="5"/>
  <c r="W277" i="5"/>
  <c r="W285" i="5"/>
  <c r="W293" i="5"/>
  <c r="W301" i="5"/>
  <c r="W309" i="5"/>
  <c r="W317" i="5"/>
  <c r="W325" i="5"/>
  <c r="W333" i="5"/>
  <c r="W341" i="5"/>
  <c r="W349" i="5"/>
  <c r="W357" i="5"/>
  <c r="W366" i="5"/>
  <c r="W374" i="5"/>
  <c r="W382" i="5"/>
  <c r="W390" i="5"/>
  <c r="W398" i="5"/>
  <c r="W406" i="5"/>
  <c r="W415" i="5"/>
  <c r="S426" i="5" s="1"/>
  <c r="W423" i="5"/>
  <c r="W431" i="5"/>
  <c r="W439" i="5"/>
  <c r="W568" i="5"/>
  <c r="W576" i="5"/>
  <c r="W584" i="5"/>
  <c r="W592" i="5"/>
  <c r="W600" i="5"/>
  <c r="S579" i="5" s="1"/>
  <c r="W608" i="5"/>
  <c r="W616" i="5"/>
  <c r="W624" i="5"/>
  <c r="W632" i="5"/>
  <c r="W640" i="5"/>
  <c r="W648" i="5"/>
  <c r="W801" i="5"/>
  <c r="W809" i="5"/>
  <c r="S765" i="5" s="1"/>
  <c r="W817" i="5"/>
  <c r="W825" i="5"/>
  <c r="W833" i="5"/>
  <c r="W841" i="5"/>
  <c r="W849" i="5"/>
  <c r="W857" i="5"/>
  <c r="W865" i="5"/>
  <c r="T371" i="5"/>
  <c r="AC12" i="7" s="1"/>
  <c r="AH14" i="7"/>
  <c r="AG14" i="7"/>
  <c r="Y14" i="7"/>
  <c r="Z14" i="7"/>
  <c r="AL6" i="7"/>
  <c r="T134" i="5"/>
  <c r="Z15" i="7" s="1"/>
  <c r="S882" i="5"/>
  <c r="L9" i="7" s="1"/>
  <c r="S506" i="5"/>
  <c r="S884" i="5"/>
  <c r="L12" i="7" s="1"/>
  <c r="S1298" i="5"/>
  <c r="P16" i="7" s="1"/>
  <c r="S419" i="5"/>
  <c r="G12" i="7" s="1"/>
  <c r="S573" i="5"/>
  <c r="I13" i="7" s="1"/>
  <c r="S129" i="5"/>
  <c r="C11" i="7" s="1"/>
  <c r="S658" i="5"/>
  <c r="S417" i="5"/>
  <c r="G9" i="7" s="1"/>
  <c r="S132" i="5"/>
  <c r="C14" i="7" s="1"/>
  <c r="S420" i="5"/>
  <c r="G13" i="7" s="1"/>
  <c r="W116" i="5"/>
  <c r="S510" i="5"/>
  <c r="S885" i="5"/>
  <c r="L13" i="7" s="1"/>
  <c r="S993" i="5"/>
  <c r="M12" i="7" s="1"/>
  <c r="S1104" i="5"/>
  <c r="N11" i="7" s="1"/>
  <c r="S1195" i="5"/>
  <c r="O9" i="7" s="1"/>
  <c r="S1291" i="5"/>
  <c r="P8" i="7" s="1"/>
  <c r="S1418" i="5"/>
  <c r="Q16" i="7" s="1"/>
  <c r="T992" i="5"/>
  <c r="AJ10" i="7" s="1"/>
  <c r="S133" i="5"/>
  <c r="S421" i="5"/>
  <c r="G14" i="7" s="1"/>
  <c r="S992" i="5"/>
  <c r="M11" i="7" s="1"/>
  <c r="S1417" i="5"/>
  <c r="S569" i="5"/>
  <c r="I8" i="7" s="1"/>
  <c r="S267" i="5"/>
  <c r="E13" i="7" s="1"/>
  <c r="S372" i="5"/>
  <c r="F14" i="7" s="1"/>
  <c r="S654" i="5"/>
  <c r="J11" i="7" s="1"/>
  <c r="S373" i="5"/>
  <c r="S128" i="5"/>
  <c r="C9" i="7" s="1"/>
  <c r="S368" i="5"/>
  <c r="F9" i="7" s="1"/>
  <c r="C6" i="7"/>
  <c r="W125" i="5"/>
  <c r="W133" i="5"/>
  <c r="W141" i="5"/>
  <c r="W149" i="5"/>
  <c r="D6" i="7"/>
  <c r="W157" i="5"/>
  <c r="S268" i="5"/>
  <c r="E14" i="7" s="1"/>
  <c r="S503" i="5"/>
  <c r="H12" i="7" s="1"/>
  <c r="S656" i="5"/>
  <c r="J13" i="7" s="1"/>
  <c r="S759" i="5"/>
  <c r="K13" i="7" s="1"/>
  <c r="S891" i="5"/>
  <c r="S886" i="5"/>
  <c r="L14" i="7" s="1"/>
  <c r="S994" i="5"/>
  <c r="M13" i="7" s="1"/>
  <c r="S1105" i="5"/>
  <c r="N12" i="7" s="1"/>
  <c r="S1196" i="5"/>
  <c r="O11" i="7" s="1"/>
  <c r="S1292" i="5"/>
  <c r="P9" i="7" s="1"/>
  <c r="S1411" i="5"/>
  <c r="Q8" i="7" s="1"/>
  <c r="T760" i="5"/>
  <c r="AH13" i="7" s="1"/>
  <c r="T161" i="5"/>
  <c r="AA10" i="7" s="1"/>
  <c r="T416" i="5"/>
  <c r="AD7" i="7" s="1"/>
  <c r="T659" i="5"/>
  <c r="AG15" i="7" s="1"/>
  <c r="T995" i="5"/>
  <c r="AJ13" i="7" s="1"/>
  <c r="S502" i="5"/>
  <c r="H11" i="7" s="1"/>
  <c r="S370" i="5"/>
  <c r="F12" i="7" s="1"/>
  <c r="S159" i="5"/>
  <c r="D8" i="7" s="1"/>
  <c r="S1103" i="5"/>
  <c r="N9" i="7" s="1"/>
  <c r="S1194" i="5"/>
  <c r="O8" i="7" s="1"/>
  <c r="T132" i="5"/>
  <c r="Z13" i="7" s="1"/>
  <c r="T131" i="5"/>
  <c r="Z12" i="7" s="1"/>
  <c r="T126" i="5"/>
  <c r="T130" i="5"/>
  <c r="Z11" i="7" s="1"/>
  <c r="T128" i="5"/>
  <c r="Z8" i="7" s="1"/>
  <c r="T129" i="5"/>
  <c r="Z10" i="7" s="1"/>
  <c r="T127" i="5"/>
  <c r="Z7" i="7" s="1"/>
  <c r="S367" i="5"/>
  <c r="F8" i="7" s="1"/>
  <c r="S416" i="5"/>
  <c r="G8" i="7" s="1"/>
  <c r="S505" i="5"/>
  <c r="H14" i="7" s="1"/>
  <c r="S263" i="5"/>
  <c r="E8" i="7" s="1"/>
  <c r="S269" i="5"/>
  <c r="S576" i="5"/>
  <c r="I16" i="7" s="1"/>
  <c r="S369" i="5"/>
  <c r="F11" i="7" s="1"/>
  <c r="S126" i="5"/>
  <c r="S166" i="5"/>
  <c r="D16" i="7" s="1"/>
  <c r="W158" i="5"/>
  <c r="W166" i="5"/>
  <c r="W174" i="5"/>
  <c r="W182" i="5"/>
  <c r="W190" i="5"/>
  <c r="W198" i="5"/>
  <c r="W206" i="5"/>
  <c r="W214" i="5"/>
  <c r="W222" i="5"/>
  <c r="W230" i="5"/>
  <c r="W238" i="5"/>
  <c r="W246" i="5"/>
  <c r="W254" i="5"/>
  <c r="S371" i="5"/>
  <c r="F13" i="7" s="1"/>
  <c r="S662" i="5"/>
  <c r="S887" i="5"/>
  <c r="S995" i="5"/>
  <c r="M14" i="7" s="1"/>
  <c r="S1106" i="5"/>
  <c r="N13" i="7" s="1"/>
  <c r="S1197" i="5"/>
  <c r="O12" i="7" s="1"/>
  <c r="S1293" i="5"/>
  <c r="P11" i="7" s="1"/>
  <c r="S1412" i="5"/>
  <c r="Q9" i="7" s="1"/>
  <c r="T166" i="5"/>
  <c r="AA15" i="7" s="1"/>
  <c r="B6" i="7"/>
  <c r="W2" i="5"/>
  <c r="S1109" i="5"/>
  <c r="N16" i="7" s="1"/>
  <c r="S1296" i="5"/>
  <c r="P14" i="7" s="1"/>
  <c r="S6" i="5"/>
  <c r="B11" i="7" s="1"/>
  <c r="S501" i="5"/>
  <c r="H9" i="7" s="1"/>
  <c r="S10" i="5"/>
  <c r="S572" i="5"/>
  <c r="I12" i="7" s="1"/>
  <c r="S8" i="5"/>
  <c r="B13" i="7" s="1"/>
  <c r="S423" i="5"/>
  <c r="G16" i="7" s="1"/>
  <c r="S760" i="5"/>
  <c r="K14" i="7" s="1"/>
  <c r="S888" i="5"/>
  <c r="L16" i="7" s="1"/>
  <c r="S996" i="5"/>
  <c r="S1107" i="5"/>
  <c r="N14" i="7" s="1"/>
  <c r="S1198" i="5"/>
  <c r="O13" i="7" s="1"/>
  <c r="S1294" i="5"/>
  <c r="P12" i="7" s="1"/>
  <c r="S1413" i="5"/>
  <c r="Q11" i="7" s="1"/>
  <c r="T576" i="5"/>
  <c r="AF15" i="7" s="1"/>
  <c r="T573" i="5"/>
  <c r="AF12" i="7" s="1"/>
  <c r="T568" i="5"/>
  <c r="AF6" i="7" s="1"/>
  <c r="T571" i="5"/>
  <c r="AF10" i="7" s="1"/>
  <c r="T570" i="5"/>
  <c r="AF8" i="7" s="1"/>
  <c r="T569" i="5"/>
  <c r="AF7" i="7" s="1"/>
  <c r="T575" i="5"/>
  <c r="T574" i="5"/>
  <c r="AF13" i="7" s="1"/>
  <c r="T885" i="5"/>
  <c r="AI12" i="7" s="1"/>
  <c r="T880" i="5"/>
  <c r="T884" i="5"/>
  <c r="AI11" i="7" s="1"/>
  <c r="T881" i="5"/>
  <c r="AI7" i="7" s="1"/>
  <c r="T887" i="5"/>
  <c r="T886" i="5"/>
  <c r="AI13" i="7" s="1"/>
  <c r="T762" i="5"/>
  <c r="AH15" i="7" s="1"/>
  <c r="T1106" i="5"/>
  <c r="AK12" i="7" s="1"/>
  <c r="S758" i="5"/>
  <c r="K12" i="7" s="1"/>
  <c r="S507" i="5"/>
  <c r="H16" i="7" s="1"/>
  <c r="S571" i="5"/>
  <c r="I11" i="7" s="1"/>
  <c r="S755" i="5"/>
  <c r="K8" i="7" s="1"/>
  <c r="S162" i="5"/>
  <c r="D12" i="7" s="1"/>
  <c r="S164" i="5"/>
  <c r="D14" i="7" s="1"/>
  <c r="S131" i="5"/>
  <c r="C13" i="7" s="1"/>
  <c r="S270" i="5"/>
  <c r="E16" i="7" s="1"/>
  <c r="S7" i="5"/>
  <c r="B12" i="7" s="1"/>
  <c r="S264" i="5"/>
  <c r="E9" i="7" s="1"/>
  <c r="S158" i="5"/>
  <c r="S422" i="5"/>
  <c r="S5" i="5"/>
  <c r="B9" i="7" s="1"/>
  <c r="S761" i="5"/>
  <c r="S266" i="5"/>
  <c r="E12" i="7" s="1"/>
  <c r="S3" i="5"/>
  <c r="S9" i="5"/>
  <c r="B14" i="7" s="1"/>
  <c r="W271" i="5"/>
  <c r="W279" i="5"/>
  <c r="W287" i="5"/>
  <c r="W295" i="5"/>
  <c r="W303" i="5"/>
  <c r="W311" i="5"/>
  <c r="W319" i="5"/>
  <c r="W327" i="5"/>
  <c r="W335" i="5"/>
  <c r="W343" i="5"/>
  <c r="W351" i="5"/>
  <c r="S881" i="5"/>
  <c r="L8" i="7" s="1"/>
  <c r="S997" i="5"/>
  <c r="M16" i="7" s="1"/>
  <c r="S1108" i="5"/>
  <c r="S1199" i="5"/>
  <c r="O14" i="7" s="1"/>
  <c r="S1295" i="5"/>
  <c r="P13" i="7" s="1"/>
  <c r="S1414" i="5"/>
  <c r="Q12" i="7" s="1"/>
  <c r="T7" i="5"/>
  <c r="Y11" i="7" s="1"/>
  <c r="T265" i="5"/>
  <c r="AB10" i="7" s="1"/>
  <c r="T374" i="5"/>
  <c r="AC15" i="7" s="1"/>
  <c r="T366" i="5"/>
  <c r="T370" i="5"/>
  <c r="AC11" i="7" s="1"/>
  <c r="T368" i="5"/>
  <c r="AC8" i="7" s="1"/>
  <c r="T369" i="5"/>
  <c r="AC10" i="7" s="1"/>
  <c r="T367" i="5"/>
  <c r="AC7" i="7" s="1"/>
  <c r="T373" i="5"/>
  <c r="T415" i="5"/>
  <c r="T419" i="5"/>
  <c r="AD11" i="7" s="1"/>
  <c r="T417" i="5"/>
  <c r="AD8" i="7" s="1"/>
  <c r="T418" i="5"/>
  <c r="AD10" i="7" s="1"/>
  <c r="T422" i="5"/>
  <c r="T421" i="5"/>
  <c r="AD13" i="7" s="1"/>
  <c r="T423" i="5"/>
  <c r="AD15" i="7" s="1"/>
  <c r="T656" i="5"/>
  <c r="AG12" i="7" s="1"/>
  <c r="T657" i="5"/>
  <c r="AG13" i="7" s="1"/>
  <c r="T651" i="5"/>
  <c r="T652" i="5"/>
  <c r="AG7" i="7" s="1"/>
  <c r="T653" i="5"/>
  <c r="AG8" i="7" s="1"/>
  <c r="T654" i="5"/>
  <c r="AG10" i="7" s="1"/>
  <c r="T655" i="5"/>
  <c r="AG11" i="7" s="1"/>
  <c r="T1418" i="5"/>
  <c r="AN15" i="7" s="1"/>
  <c r="T883" i="5"/>
  <c r="AI10" i="7" s="1"/>
  <c r="T1198" i="5"/>
  <c r="AL12" i="7" s="1"/>
  <c r="S990" i="5"/>
  <c r="M8" i="7" s="1"/>
  <c r="S1200" i="5"/>
  <c r="S1415" i="5"/>
  <c r="Q13" i="7" s="1"/>
  <c r="S570" i="5"/>
  <c r="I9" i="7" s="1"/>
  <c r="S130" i="5"/>
  <c r="C12" i="7" s="1"/>
  <c r="S762" i="5"/>
  <c r="K16" i="7" s="1"/>
  <c r="S655" i="5"/>
  <c r="J12" i="7" s="1"/>
  <c r="S374" i="5"/>
  <c r="F16" i="7" s="1"/>
  <c r="S575" i="5"/>
  <c r="S500" i="5"/>
  <c r="H8" i="7" s="1"/>
  <c r="S163" i="5"/>
  <c r="D13" i="7" s="1"/>
  <c r="S653" i="5"/>
  <c r="J9" i="7" s="1"/>
  <c r="S11" i="5"/>
  <c r="B16" i="7" s="1"/>
  <c r="S1204" i="5"/>
  <c r="S883" i="5"/>
  <c r="L11" i="7" s="1"/>
  <c r="S991" i="5"/>
  <c r="M9" i="7" s="1"/>
  <c r="S1102" i="5"/>
  <c r="N8" i="7" s="1"/>
  <c r="S1201" i="5"/>
  <c r="O16" i="7" s="1"/>
  <c r="S1297" i="5"/>
  <c r="S1416" i="5"/>
  <c r="Q14" i="7" s="1"/>
  <c r="T2" i="5" a="1"/>
  <c r="T2" i="5" s="1"/>
  <c r="T5" i="5"/>
  <c r="Y8" i="7" s="1"/>
  <c r="T6" i="5"/>
  <c r="Y10" i="7" s="1"/>
  <c r="T4" i="5"/>
  <c r="Y7" i="7" s="1"/>
  <c r="T9" i="5"/>
  <c r="Y13" i="7" s="1"/>
  <c r="T11" i="5"/>
  <c r="Y15" i="7" s="1"/>
  <c r="T8" i="5"/>
  <c r="Y12" i="7" s="1"/>
  <c r="T163" i="5"/>
  <c r="AA12" i="7" s="1"/>
  <c r="T158" i="5"/>
  <c r="T162" i="5"/>
  <c r="AA11" i="7" s="1"/>
  <c r="T159" i="5"/>
  <c r="AA7" i="7" s="1"/>
  <c r="T165" i="5"/>
  <c r="T164" i="5"/>
  <c r="AA13" i="7" s="1"/>
  <c r="T263" i="5"/>
  <c r="AB7" i="7" s="1"/>
  <c r="T269" i="5"/>
  <c r="T270" i="5"/>
  <c r="AB15" i="7" s="1"/>
  <c r="T267" i="5"/>
  <c r="AB12" i="7" s="1"/>
  <c r="T262" i="5"/>
  <c r="T266" i="5"/>
  <c r="AB11" i="7" s="1"/>
  <c r="T1109" i="5"/>
  <c r="AK15" i="7" s="1"/>
  <c r="T1101" i="5"/>
  <c r="T1105" i="5"/>
  <c r="AK11" i="7" s="1"/>
  <c r="T1103" i="5"/>
  <c r="AK8" i="7" s="1"/>
  <c r="T1104" i="5"/>
  <c r="AK10" i="7" s="1"/>
  <c r="T1102" i="5"/>
  <c r="AK7" i="7" s="1"/>
  <c r="T1108" i="5"/>
  <c r="T1297" i="5"/>
  <c r="T1296" i="5"/>
  <c r="AM13" i="7" s="1"/>
  <c r="T1298" i="5"/>
  <c r="AM15" i="7" s="1"/>
  <c r="T1295" i="5"/>
  <c r="AM12" i="7" s="1"/>
  <c r="T1290" i="5"/>
  <c r="T1294" i="5"/>
  <c r="AM11" i="7" s="1"/>
  <c r="T1292" i="5"/>
  <c r="AM8" i="7" s="1"/>
  <c r="T1293" i="5"/>
  <c r="AM10" i="7" s="1"/>
  <c r="T1291" i="5"/>
  <c r="AM7" i="7" s="1"/>
  <c r="T3" i="5"/>
  <c r="T264" i="5"/>
  <c r="AB8" i="7" s="1"/>
  <c r="T888" i="5"/>
  <c r="AI15" i="7" s="1"/>
  <c r="T502" i="5"/>
  <c r="AE10" i="7" s="1"/>
  <c r="T501" i="5"/>
  <c r="AE8" i="7" s="1"/>
  <c r="T755" i="5"/>
  <c r="AH7" i="7" s="1"/>
  <c r="T993" i="5"/>
  <c r="AJ11" i="7" s="1"/>
  <c r="T989" i="5"/>
  <c r="T1201" i="5"/>
  <c r="AL15" i="7" s="1"/>
  <c r="T1416" i="5"/>
  <c r="AN13" i="7" s="1"/>
  <c r="T503" i="5"/>
  <c r="AE11" i="7" s="1"/>
  <c r="T499" i="5"/>
  <c r="T757" i="5"/>
  <c r="AH10" i="7" s="1"/>
  <c r="T756" i="5"/>
  <c r="AH8" i="7" s="1"/>
  <c r="T994" i="5"/>
  <c r="AJ12" i="7" s="1"/>
  <c r="T1417" i="5"/>
  <c r="T504" i="5"/>
  <c r="AE12" i="7" s="1"/>
  <c r="T758" i="5"/>
  <c r="AH11" i="7" s="1"/>
  <c r="T754" i="5"/>
  <c r="T997" i="5"/>
  <c r="AJ15" i="7" s="1"/>
  <c r="T1199" i="5"/>
  <c r="AL13" i="7" s="1"/>
  <c r="T1411" i="5"/>
  <c r="AN7" i="7" s="1"/>
  <c r="T507" i="5"/>
  <c r="AE15" i="7" s="1"/>
  <c r="T759" i="5"/>
  <c r="AH12" i="7" s="1"/>
  <c r="T1200" i="5"/>
  <c r="T1413" i="5"/>
  <c r="AN10" i="7" s="1"/>
  <c r="T1412" i="5"/>
  <c r="AN8" i="7" s="1"/>
  <c r="T1414" i="5"/>
  <c r="AN11" i="7" s="1"/>
  <c r="T1410" i="5"/>
  <c r="T505" i="5"/>
  <c r="AE13" i="7" s="1"/>
  <c r="T996" i="5"/>
  <c r="T1196" i="5"/>
  <c r="AL10" i="7" s="1"/>
  <c r="T1195" i="5"/>
  <c r="AL8" i="7" s="1"/>
  <c r="T1415" i="5"/>
  <c r="AN12" i="7" s="1"/>
  <c r="T1197" i="5"/>
  <c r="AL11" i="7" s="1"/>
  <c r="B43" i="7"/>
  <c r="C41" i="7"/>
  <c r="C42" i="7"/>
  <c r="C43" i="7"/>
  <c r="B42" i="7"/>
  <c r="C40" i="7"/>
  <c r="K40" i="7" s="1"/>
  <c r="B41" i="7"/>
  <c r="B46" i="7" s="1"/>
  <c r="AL9" i="7" l="1"/>
  <c r="E10" i="7"/>
  <c r="C22" i="7"/>
  <c r="T12" i="5"/>
  <c r="Y16" i="7" s="1"/>
  <c r="Z21" i="7"/>
  <c r="S273" i="5"/>
  <c r="S282" i="5" s="1"/>
  <c r="E37" i="7" s="1"/>
  <c r="S1430" i="5"/>
  <c r="Q37" i="7" s="1"/>
  <c r="S281" i="5"/>
  <c r="E36" i="7" s="1"/>
  <c r="AE6" i="7"/>
  <c r="AE9" i="7" s="1"/>
  <c r="T509" i="5"/>
  <c r="AE17" i="7" s="1"/>
  <c r="AE19" i="7" s="1"/>
  <c r="AM6" i="7"/>
  <c r="AM9" i="7" s="1"/>
  <c r="T1300" i="5"/>
  <c r="AM17" i="7" s="1"/>
  <c r="AM19" i="7" s="1"/>
  <c r="AB14" i="7"/>
  <c r="T271" i="5"/>
  <c r="AB16" i="7" s="1"/>
  <c r="P15" i="7"/>
  <c r="S1299" i="5"/>
  <c r="P17" i="7" s="1"/>
  <c r="S588" i="5"/>
  <c r="I37" i="7" s="1"/>
  <c r="S587" i="5"/>
  <c r="I36" i="7" s="1"/>
  <c r="T508" i="5"/>
  <c r="AE16" i="7" s="1"/>
  <c r="T375" i="5"/>
  <c r="AC16" i="7" s="1"/>
  <c r="AC14" i="7"/>
  <c r="S1009" i="5"/>
  <c r="M37" i="7" s="1"/>
  <c r="S1008" i="5"/>
  <c r="M36" i="7" s="1"/>
  <c r="I7" i="7"/>
  <c r="I27" i="7" s="1"/>
  <c r="S578" i="5"/>
  <c r="I19" i="7" s="1"/>
  <c r="I20" i="7" s="1"/>
  <c r="S137" i="5"/>
  <c r="AJ14" i="7"/>
  <c r="T998" i="5"/>
  <c r="AJ16" i="7" s="1"/>
  <c r="T272" i="5"/>
  <c r="AB17" i="7" s="1"/>
  <c r="AB19" i="7" s="1"/>
  <c r="AB6" i="7"/>
  <c r="AB9" i="7" s="1"/>
  <c r="T1420" i="5"/>
  <c r="AN17" i="7" s="1"/>
  <c r="AN19" i="7" s="1"/>
  <c r="AN6" i="7"/>
  <c r="AN9" i="7" s="1"/>
  <c r="S1213" i="5"/>
  <c r="O37" i="7" s="1"/>
  <c r="S1212" i="5"/>
  <c r="O36" i="7" s="1"/>
  <c r="J15" i="7"/>
  <c r="S660" i="5"/>
  <c r="J17" i="7" s="1"/>
  <c r="R13" i="7"/>
  <c r="AH6" i="7"/>
  <c r="AH9" i="7" s="1"/>
  <c r="T764" i="5"/>
  <c r="AH17" i="7" s="1"/>
  <c r="AH19" i="7" s="1"/>
  <c r="S435" i="5"/>
  <c r="G37" i="7" s="1"/>
  <c r="S434" i="5"/>
  <c r="G36" i="7" s="1"/>
  <c r="K15" i="7"/>
  <c r="S763" i="5"/>
  <c r="K17" i="7" s="1"/>
  <c r="AF14" i="7"/>
  <c r="T577" i="5"/>
  <c r="AF16" i="7" s="1"/>
  <c r="E15" i="7"/>
  <c r="S271" i="5"/>
  <c r="E17" i="7" s="1"/>
  <c r="E28" i="7" s="1"/>
  <c r="K7" i="7"/>
  <c r="K27" i="7" s="1"/>
  <c r="S764" i="5"/>
  <c r="K19" i="7" s="1"/>
  <c r="K20" i="7" s="1"/>
  <c r="L7" i="7"/>
  <c r="L27" i="7" s="1"/>
  <c r="S890" i="5"/>
  <c r="L19" i="7" s="1"/>
  <c r="L20" i="7" s="1"/>
  <c r="F7" i="7"/>
  <c r="F27" i="7" s="1"/>
  <c r="S376" i="5"/>
  <c r="F19" i="7" s="1"/>
  <c r="F20" i="7" s="1"/>
  <c r="T660" i="5"/>
  <c r="AG16" i="7" s="1"/>
  <c r="I15" i="7"/>
  <c r="S577" i="5"/>
  <c r="I17" i="7" s="1"/>
  <c r="S661" i="5"/>
  <c r="J19" i="7" s="1"/>
  <c r="J20" i="7" s="1"/>
  <c r="J7" i="7"/>
  <c r="J27" i="7" s="1"/>
  <c r="AK6" i="7"/>
  <c r="AK9" i="7" s="1"/>
  <c r="T1111" i="5"/>
  <c r="AK17" i="7" s="1"/>
  <c r="AK19" i="7" s="1"/>
  <c r="O7" i="7"/>
  <c r="O27" i="7" s="1"/>
  <c r="S1203" i="5"/>
  <c r="O19" i="7" s="1"/>
  <c r="O20" i="7" s="1"/>
  <c r="S1111" i="5"/>
  <c r="N19" i="7" s="1"/>
  <c r="N20" i="7" s="1"/>
  <c r="N7" i="7"/>
  <c r="N27" i="7" s="1"/>
  <c r="Z6" i="7"/>
  <c r="Z9" i="7" s="1"/>
  <c r="T136" i="5"/>
  <c r="Z17" i="7" s="1"/>
  <c r="Z19" i="7" s="1"/>
  <c r="G7" i="7"/>
  <c r="G27" i="7" s="1"/>
  <c r="S425" i="5"/>
  <c r="G19" i="7" s="1"/>
  <c r="G20" i="7" s="1"/>
  <c r="S519" i="5"/>
  <c r="H37" i="7" s="1"/>
  <c r="S518" i="5"/>
  <c r="H36" i="7" s="1"/>
  <c r="T1110" i="5"/>
  <c r="AK16" i="7" s="1"/>
  <c r="AK14" i="7"/>
  <c r="AD6" i="7"/>
  <c r="AD9" i="7" s="1"/>
  <c r="T425" i="5"/>
  <c r="AD17" i="7" s="1"/>
  <c r="AD19" i="7" s="1"/>
  <c r="S1429" i="5"/>
  <c r="Q36" i="7" s="1"/>
  <c r="AL14" i="7"/>
  <c r="T1202" i="5"/>
  <c r="AL16" i="7" s="1"/>
  <c r="T13" i="5"/>
  <c r="Y17" i="7" s="1"/>
  <c r="Y6" i="7"/>
  <c r="Y9" i="7" s="1"/>
  <c r="AA14" i="7"/>
  <c r="T167" i="5"/>
  <c r="AA16" i="7" s="1"/>
  <c r="AD14" i="7"/>
  <c r="T424" i="5"/>
  <c r="AD16" i="7" s="1"/>
  <c r="G15" i="7"/>
  <c r="S424" i="5"/>
  <c r="G17" i="7" s="1"/>
  <c r="AI14" i="7"/>
  <c r="T889" i="5"/>
  <c r="AI16" i="7" s="1"/>
  <c r="B15" i="7"/>
  <c r="S12" i="5"/>
  <c r="W1499" i="5"/>
  <c r="W1498" i="5"/>
  <c r="S14" i="5"/>
  <c r="L15" i="7"/>
  <c r="S889" i="5"/>
  <c r="L17" i="7" s="1"/>
  <c r="S169" i="5"/>
  <c r="Q15" i="7"/>
  <c r="S1419" i="5"/>
  <c r="Q17" i="7" s="1"/>
  <c r="Q7" i="7"/>
  <c r="Q27" i="7" s="1"/>
  <c r="S1420" i="5"/>
  <c r="Q19" i="7" s="1"/>
  <c r="Q20" i="7" s="1"/>
  <c r="T1203" i="5"/>
  <c r="AL17" i="7" s="1"/>
  <c r="AL19" i="7" s="1"/>
  <c r="S167" i="5"/>
  <c r="D17" i="7" s="1"/>
  <c r="AN14" i="7"/>
  <c r="T1419" i="5"/>
  <c r="AN16" i="7" s="1"/>
  <c r="T999" i="5"/>
  <c r="AJ17" i="7" s="1"/>
  <c r="AJ19" i="7" s="1"/>
  <c r="AJ6" i="7"/>
  <c r="AJ9" i="7" s="1"/>
  <c r="T1299" i="5"/>
  <c r="AM16" i="7" s="1"/>
  <c r="AM14" i="7"/>
  <c r="O15" i="7"/>
  <c r="S1202" i="5"/>
  <c r="O17" i="7" s="1"/>
  <c r="N15" i="7"/>
  <c r="S1110" i="5"/>
  <c r="N17" i="7" s="1"/>
  <c r="S168" i="5"/>
  <c r="D19" i="7" s="1"/>
  <c r="D20" i="7" s="1"/>
  <c r="D7" i="7"/>
  <c r="D27" i="7" s="1"/>
  <c r="M15" i="7"/>
  <c r="S998" i="5"/>
  <c r="M17" i="7" s="1"/>
  <c r="S774" i="5"/>
  <c r="K37" i="7" s="1"/>
  <c r="S773" i="5"/>
  <c r="K36" i="7" s="1"/>
  <c r="F15" i="7"/>
  <c r="S375" i="5"/>
  <c r="F17" i="7" s="1"/>
  <c r="T135" i="5"/>
  <c r="Z16" i="7" s="1"/>
  <c r="S272" i="5"/>
  <c r="E19" i="7" s="1"/>
  <c r="E20" i="7" s="1"/>
  <c r="S671" i="5"/>
  <c r="J37" i="7" s="1"/>
  <c r="S670" i="5"/>
  <c r="J36" i="7" s="1"/>
  <c r="P7" i="7"/>
  <c r="P27" i="7" s="1"/>
  <c r="S1300" i="5"/>
  <c r="P19" i="7" s="1"/>
  <c r="P20" i="7" s="1"/>
  <c r="T763" i="5"/>
  <c r="AH16" i="7" s="1"/>
  <c r="AC6" i="7"/>
  <c r="AC9" i="7" s="1"/>
  <c r="T376" i="5"/>
  <c r="AC17" i="7" s="1"/>
  <c r="AC19" i="7" s="1"/>
  <c r="T168" i="5"/>
  <c r="AA17" i="7" s="1"/>
  <c r="AA19" i="7" s="1"/>
  <c r="AA6" i="7"/>
  <c r="AA9" i="7" s="1"/>
  <c r="S1310" i="5"/>
  <c r="P37" i="7" s="1"/>
  <c r="S1309" i="5"/>
  <c r="P36" i="7" s="1"/>
  <c r="T661" i="5"/>
  <c r="AG17" i="7" s="1"/>
  <c r="AG19" i="7" s="1"/>
  <c r="AG6" i="7"/>
  <c r="AG9" i="7" s="1"/>
  <c r="M7" i="7"/>
  <c r="M27" i="7" s="1"/>
  <c r="S999" i="5"/>
  <c r="M19" i="7" s="1"/>
  <c r="M20" i="7" s="1"/>
  <c r="B7" i="7"/>
  <c r="B27" i="7" s="1"/>
  <c r="S13" i="5"/>
  <c r="B19" i="7" s="1"/>
  <c r="S386" i="5"/>
  <c r="F37" i="7" s="1"/>
  <c r="S385" i="5"/>
  <c r="F36" i="7" s="1"/>
  <c r="AI6" i="7"/>
  <c r="AI9" i="7" s="1"/>
  <c r="T890" i="5"/>
  <c r="AI17" i="7" s="1"/>
  <c r="AI19" i="7" s="1"/>
  <c r="S1121" i="5"/>
  <c r="N37" i="7" s="1"/>
  <c r="S1120" i="5"/>
  <c r="N36" i="7" s="1"/>
  <c r="S509" i="5"/>
  <c r="H19" i="7" s="1"/>
  <c r="H20" i="7" s="1"/>
  <c r="H7" i="7"/>
  <c r="H27" i="7" s="1"/>
  <c r="C7" i="7"/>
  <c r="C27" i="7" s="1"/>
  <c r="S136" i="5"/>
  <c r="C19" i="7" s="1"/>
  <c r="C20" i="7" s="1"/>
  <c r="S900" i="5"/>
  <c r="L37" i="7" s="1"/>
  <c r="S899" i="5"/>
  <c r="L36" i="7" s="1"/>
  <c r="C15" i="7"/>
  <c r="S135" i="5"/>
  <c r="C17" i="7" s="1"/>
  <c r="H15" i="7"/>
  <c r="S508" i="5"/>
  <c r="H17" i="7" s="1"/>
  <c r="H10" i="7" l="1"/>
  <c r="H28" i="7"/>
  <c r="H18" i="7"/>
  <c r="H26" i="7" s="1"/>
  <c r="M10" i="7"/>
  <c r="M28" i="7"/>
  <c r="M18" i="7"/>
  <c r="M26" i="7" s="1"/>
  <c r="L10" i="7"/>
  <c r="L28" i="7"/>
  <c r="L18" i="7"/>
  <c r="L26" i="7" s="1"/>
  <c r="K10" i="7"/>
  <c r="K28" i="7"/>
  <c r="K18" i="7"/>
  <c r="K26" i="7" s="1"/>
  <c r="P10" i="7"/>
  <c r="P18" i="7"/>
  <c r="P26" i="7" s="1"/>
  <c r="P28" i="7"/>
  <c r="F10" i="7"/>
  <c r="F18" i="7"/>
  <c r="F26" i="7" s="1"/>
  <c r="F28" i="7"/>
  <c r="B28" i="7"/>
  <c r="B18" i="7"/>
  <c r="B26" i="7" s="1"/>
  <c r="G10" i="7"/>
  <c r="G28" i="7"/>
  <c r="G18" i="7"/>
  <c r="G26" i="7" s="1"/>
  <c r="N10" i="7"/>
  <c r="N28" i="7"/>
  <c r="N18" i="7"/>
  <c r="N26" i="7" s="1"/>
  <c r="E18" i="7"/>
  <c r="E26" i="7" s="1"/>
  <c r="O10" i="7"/>
  <c r="O18" i="7"/>
  <c r="O26" i="7" s="1"/>
  <c r="O28" i="7"/>
  <c r="J10" i="7"/>
  <c r="J28" i="7"/>
  <c r="J18" i="7"/>
  <c r="J26" i="7" s="1"/>
  <c r="I10" i="7"/>
  <c r="I28" i="7"/>
  <c r="I18" i="7"/>
  <c r="I26" i="7" s="1"/>
  <c r="C10" i="7"/>
  <c r="C28" i="7"/>
  <c r="C18" i="7"/>
  <c r="C26" i="7" s="1"/>
  <c r="D10" i="7"/>
  <c r="D28" i="7"/>
  <c r="D18" i="7"/>
  <c r="D26" i="7" s="1"/>
  <c r="Q10" i="7"/>
  <c r="Q28" i="7"/>
  <c r="Q18" i="7"/>
  <c r="Q26" i="7" s="1"/>
  <c r="Y19" i="7"/>
  <c r="AO17" i="7"/>
  <c r="AP17" i="7"/>
  <c r="B20" i="7"/>
  <c r="S19" i="7"/>
  <c r="R19" i="7"/>
  <c r="B10" i="7"/>
  <c r="R7" i="7"/>
  <c r="S7" i="7"/>
  <c r="T7" i="7"/>
  <c r="C23" i="7"/>
  <c r="C24" i="7" s="1"/>
  <c r="S145" i="5"/>
  <c r="C37" i="7" s="1"/>
  <c r="S144" i="5"/>
  <c r="C36" i="7" s="1"/>
  <c r="S177" i="5"/>
  <c r="D37" i="7" s="1"/>
  <c r="S176" i="5"/>
  <c r="D36" i="7" s="1"/>
  <c r="Z22" i="7"/>
  <c r="Z23" i="7" s="1"/>
  <c r="U17" i="7"/>
  <c r="V17" i="7"/>
  <c r="S17" i="7"/>
  <c r="T17" i="7" s="1"/>
  <c r="W17" i="7"/>
  <c r="S22" i="5"/>
  <c r="B37" i="7" s="1"/>
  <c r="S21" i="5"/>
  <c r="B36" i="7" s="1"/>
  <c r="W1500" i="5"/>
  <c r="E23" i="7"/>
  <c r="U16" i="7"/>
  <c r="W16" i="7"/>
  <c r="S16" i="7"/>
  <c r="T16" i="7" s="1"/>
  <c r="V16" i="7"/>
  <c r="T26" i="7" l="1"/>
  <c r="S26" i="7"/>
  <c r="T28" i="7"/>
  <c r="S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Giulio De Leo</author>
  </authors>
  <commentList>
    <comment ref="E9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Giulio De Leo: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<sst xmlns="http://schemas.openxmlformats.org/spreadsheetml/2006/main" count="6736" uniqueCount="1728">
  <si>
    <t>GG/1/001</t>
  </si>
  <si>
    <t>x</t>
  </si>
  <si>
    <t>GG/1/002</t>
  </si>
  <si>
    <t>GG/1/003</t>
  </si>
  <si>
    <t>NA</t>
  </si>
  <si>
    <t>GG/1/004</t>
  </si>
  <si>
    <t>GG/1/005</t>
  </si>
  <si>
    <t>GG/1/006</t>
  </si>
  <si>
    <t>DM</t>
  </si>
  <si>
    <t>GG/1/007</t>
  </si>
  <si>
    <t>GG/1/008</t>
  </si>
  <si>
    <t>GG/1/009</t>
  </si>
  <si>
    <t>GG/1/010</t>
  </si>
  <si>
    <t>GG/1/011</t>
  </si>
  <si>
    <t>GG/1/012</t>
  </si>
  <si>
    <t>GG/1/013</t>
  </si>
  <si>
    <t>GG/1/014</t>
  </si>
  <si>
    <t>GG/1/015</t>
  </si>
  <si>
    <t>GG/1/016</t>
  </si>
  <si>
    <t>GG/2/001</t>
  </si>
  <si>
    <t>GG/2/002</t>
  </si>
  <si>
    <t>GG/2/003</t>
  </si>
  <si>
    <t>GG/2/004</t>
  </si>
  <si>
    <t>GG/2/005</t>
  </si>
  <si>
    <t>GG/2/006</t>
  </si>
  <si>
    <t>GG/2/007</t>
  </si>
  <si>
    <t>GG/2/008</t>
  </si>
  <si>
    <t>GG/2/009</t>
  </si>
  <si>
    <t>GG/2/010</t>
  </si>
  <si>
    <t>GG/2/011</t>
  </si>
  <si>
    <t>GG/2/012</t>
  </si>
  <si>
    <t>GG/2/013</t>
  </si>
  <si>
    <t>GG/2/014</t>
  </si>
  <si>
    <t>GG/2/015</t>
  </si>
  <si>
    <t>GG/2/016</t>
  </si>
  <si>
    <t>GG/2/017</t>
  </si>
  <si>
    <t>GG/2/018</t>
  </si>
  <si>
    <t>GG/2/019</t>
  </si>
  <si>
    <t>GG/2/020</t>
  </si>
  <si>
    <t>GG/2/021</t>
  </si>
  <si>
    <t>GG/2/022</t>
  </si>
  <si>
    <t>GG/3/001</t>
  </si>
  <si>
    <t>GG/3/002</t>
  </si>
  <si>
    <t>GG/3/003</t>
  </si>
  <si>
    <t>GG/3/004</t>
  </si>
  <si>
    <t>GG/3/005</t>
  </si>
  <si>
    <t>GG/3/006</t>
  </si>
  <si>
    <t>GG/3/007</t>
  </si>
  <si>
    <t>GG/3/008</t>
  </si>
  <si>
    <t>GG/3/009</t>
  </si>
  <si>
    <t>GG/3/010</t>
  </si>
  <si>
    <t>GG/3/011</t>
  </si>
  <si>
    <t>GG/3/012</t>
  </si>
  <si>
    <t>GG/3/013</t>
  </si>
  <si>
    <t>GG/3/014</t>
  </si>
  <si>
    <t>GG/3/015</t>
  </si>
  <si>
    <t>GG/3/016</t>
  </si>
  <si>
    <t>GG/3/017</t>
  </si>
  <si>
    <t>GG/4/001</t>
  </si>
  <si>
    <t>GG/4/002</t>
  </si>
  <si>
    <t>GG/4/003</t>
  </si>
  <si>
    <t>GG/4/004</t>
  </si>
  <si>
    <t>GG/4/005</t>
  </si>
  <si>
    <t>GG/4/006</t>
  </si>
  <si>
    <t>GG/4/007</t>
  </si>
  <si>
    <t>GG/4/008</t>
  </si>
  <si>
    <t>GG/4/009</t>
  </si>
  <si>
    <t>GG/4/010</t>
  </si>
  <si>
    <t>GG/4/011</t>
  </si>
  <si>
    <t>GG/4/012</t>
  </si>
  <si>
    <t>GG/4/013</t>
  </si>
  <si>
    <t>DT/1/001</t>
  </si>
  <si>
    <t>DT/1/002</t>
  </si>
  <si>
    <t>DT/1/003</t>
  </si>
  <si>
    <t>DT/1/004</t>
  </si>
  <si>
    <t>DT/1/005</t>
  </si>
  <si>
    <t>DT/1/006</t>
  </si>
  <si>
    <t>DT/1/007</t>
  </si>
  <si>
    <t>DT/1/008</t>
  </si>
  <si>
    <t>DT/1/009</t>
  </si>
  <si>
    <t>DT/1/010</t>
  </si>
  <si>
    <t>DT/1/011</t>
  </si>
  <si>
    <t>DT/1/012</t>
  </si>
  <si>
    <t>DT/1/013</t>
  </si>
  <si>
    <t>DT/1/014</t>
  </si>
  <si>
    <t>DT/1/016</t>
  </si>
  <si>
    <t>DT/1/017</t>
  </si>
  <si>
    <t>DT/1/018</t>
  </si>
  <si>
    <t>DT/1/020</t>
  </si>
  <si>
    <t>DT/1/021</t>
  </si>
  <si>
    <t>DT/1/022</t>
  </si>
  <si>
    <t>DT/1/023</t>
  </si>
  <si>
    <t>DT/1/025</t>
  </si>
  <si>
    <t>DT/1/027</t>
  </si>
  <si>
    <t>DT/1/029</t>
  </si>
  <si>
    <t>DT/1/030</t>
  </si>
  <si>
    <t>DT/1/031</t>
  </si>
  <si>
    <t>DT/1/032</t>
  </si>
  <si>
    <t>DT/1/033</t>
  </si>
  <si>
    <t>DT/1/034</t>
  </si>
  <si>
    <t>DT/1/035</t>
  </si>
  <si>
    <t>DT/1/036</t>
  </si>
  <si>
    <t>DT/1/037</t>
  </si>
  <si>
    <t>DT/1/038</t>
  </si>
  <si>
    <t>DT/1/039</t>
  </si>
  <si>
    <t>DT/1/040</t>
  </si>
  <si>
    <t>DT/1/041</t>
  </si>
  <si>
    <t>DT/1/042</t>
  </si>
  <si>
    <t>DT/1/043</t>
  </si>
  <si>
    <t>DT/2/001</t>
  </si>
  <si>
    <t>DT/2/002</t>
  </si>
  <si>
    <t>DT/2/003</t>
  </si>
  <si>
    <t>DT/2/004</t>
  </si>
  <si>
    <t>DT/2/005</t>
  </si>
  <si>
    <t>DT/2/006</t>
  </si>
  <si>
    <t>DT/2/007</t>
  </si>
  <si>
    <t>DT/2/008</t>
  </si>
  <si>
    <t>DT/2/010</t>
  </si>
  <si>
    <t>DT/2/011</t>
  </si>
  <si>
    <t>DT/2/012</t>
  </si>
  <si>
    <t>DT/2/013</t>
  </si>
  <si>
    <t>DT/2/014</t>
  </si>
  <si>
    <t>DT/2/015</t>
  </si>
  <si>
    <t>DT/2/016</t>
  </si>
  <si>
    <t>DT/2/017</t>
  </si>
  <si>
    <t>DT/2/018</t>
  </si>
  <si>
    <t>DT/2/019</t>
  </si>
  <si>
    <t>DT/2/020</t>
  </si>
  <si>
    <t>DT/3/001</t>
  </si>
  <si>
    <t>DT/3/002</t>
  </si>
  <si>
    <t>DT/3/003</t>
  </si>
  <si>
    <t>DT/3/004</t>
  </si>
  <si>
    <t>DT/3/005</t>
  </si>
  <si>
    <t>DT/3/006</t>
  </si>
  <si>
    <t>DT/3/007</t>
  </si>
  <si>
    <t>DT/3/008</t>
  </si>
  <si>
    <t>DT/3/009</t>
  </si>
  <si>
    <t>DT/3/010</t>
  </si>
  <si>
    <t>DT/3/011</t>
  </si>
  <si>
    <t>DT/3/012</t>
  </si>
  <si>
    <t>DT/3/013</t>
  </si>
  <si>
    <t>DT/3/014</t>
  </si>
  <si>
    <t>DT/3/015</t>
  </si>
  <si>
    <t>DT/3/016</t>
  </si>
  <si>
    <t>DT/3/017</t>
  </si>
  <si>
    <t>DT/3/018</t>
  </si>
  <si>
    <t>DT/3/019</t>
  </si>
  <si>
    <t>DT/3/020</t>
  </si>
  <si>
    <t>DT/3/021</t>
  </si>
  <si>
    <t>DT/3/022</t>
  </si>
  <si>
    <t>DT/3/023</t>
  </si>
  <si>
    <t>DT/3/024</t>
  </si>
  <si>
    <t>DT/3/025</t>
  </si>
  <si>
    <t>DT/3/026</t>
  </si>
  <si>
    <t>DT/3/027</t>
  </si>
  <si>
    <t>DT/3/028</t>
  </si>
  <si>
    <t>DT/3/029</t>
  </si>
  <si>
    <t>DT/3/030</t>
  </si>
  <si>
    <t>DT/3/031</t>
  </si>
  <si>
    <t>DT/3/032</t>
  </si>
  <si>
    <t>DT/4/001</t>
  </si>
  <si>
    <t>DT/4/002</t>
  </si>
  <si>
    <t>DT/4/003</t>
  </si>
  <si>
    <t>DT/4/004</t>
  </si>
  <si>
    <t>DT/4/005</t>
  </si>
  <si>
    <t>DT/4/006</t>
  </si>
  <si>
    <t>DT/4/007</t>
  </si>
  <si>
    <t>DT/4/008</t>
  </si>
  <si>
    <t>DT/4/009</t>
  </si>
  <si>
    <t>DT/4/010</t>
  </si>
  <si>
    <t>DT/4/011</t>
  </si>
  <si>
    <t>DT/4/012</t>
  </si>
  <si>
    <t>DT/4/013</t>
  </si>
  <si>
    <t>DT/4/014</t>
  </si>
  <si>
    <t>DT/4/015</t>
  </si>
  <si>
    <t>DT/4/016</t>
  </si>
  <si>
    <t>DT/4/017</t>
  </si>
  <si>
    <t>DT/4/018</t>
  </si>
  <si>
    <t>DT/4/019</t>
  </si>
  <si>
    <t>DT/4/020</t>
  </si>
  <si>
    <t>DT/4/021</t>
  </si>
  <si>
    <t>DT/4/022</t>
  </si>
  <si>
    <t>DT/4/024</t>
  </si>
  <si>
    <t>DT/4/025</t>
  </si>
  <si>
    <t>DT/4/027</t>
  </si>
  <si>
    <t>DT/4/028</t>
  </si>
  <si>
    <t>DT/4/029</t>
  </si>
  <si>
    <t>DT/4/030</t>
  </si>
  <si>
    <t>DT/4/031</t>
  </si>
  <si>
    <t>DT/4/034</t>
  </si>
  <si>
    <t>DT/4/035</t>
  </si>
  <si>
    <t>DT/4/036</t>
  </si>
  <si>
    <t>DT/4/037</t>
  </si>
  <si>
    <t>FS/2/001</t>
  </si>
  <si>
    <t>FS/2/002</t>
  </si>
  <si>
    <t>FS/2/003</t>
  </si>
  <si>
    <t>FS/2/004</t>
  </si>
  <si>
    <t>FS/2/005</t>
  </si>
  <si>
    <t>FS/2/006</t>
  </si>
  <si>
    <t>FS/2/007</t>
  </si>
  <si>
    <t>FS/2/008</t>
  </si>
  <si>
    <t>FS/2/009</t>
  </si>
  <si>
    <t>FS/2/010</t>
  </si>
  <si>
    <t>FS/2/011</t>
  </si>
  <si>
    <t>FS/2/013</t>
  </si>
  <si>
    <t>FS/2/014</t>
  </si>
  <si>
    <t>FS/2/015</t>
  </si>
  <si>
    <t>FS/2/016</t>
  </si>
  <si>
    <t>FS/2/017</t>
  </si>
  <si>
    <t>FS/2/018</t>
  </si>
  <si>
    <t>FS/4/001</t>
  </si>
  <si>
    <t>FS/4/002</t>
  </si>
  <si>
    <t>FS/4/003</t>
  </si>
  <si>
    <t>FS/4/004</t>
  </si>
  <si>
    <t>FS/4/005</t>
  </si>
  <si>
    <t>FS/4/006</t>
  </si>
  <si>
    <t>FS/4/007</t>
  </si>
  <si>
    <t>FS/4/008</t>
  </si>
  <si>
    <t>FS/4/009</t>
  </si>
  <si>
    <t>FS/4/010</t>
  </si>
  <si>
    <t>FS/4/011</t>
  </si>
  <si>
    <t>FS/4/012</t>
  </si>
  <si>
    <t>FS/4/013</t>
  </si>
  <si>
    <t>FS/4/014</t>
  </si>
  <si>
    <t>MT/1/001</t>
  </si>
  <si>
    <t>MT/1/002</t>
  </si>
  <si>
    <t>MT/1/003</t>
  </si>
  <si>
    <t>MT/1/004</t>
  </si>
  <si>
    <t>MT/1/005</t>
  </si>
  <si>
    <t>MT/1/006</t>
  </si>
  <si>
    <t>MT/1/007</t>
  </si>
  <si>
    <t>MT/1/008</t>
  </si>
  <si>
    <t>MT/1/009</t>
  </si>
  <si>
    <t>MT/1/010</t>
  </si>
  <si>
    <t>MT/1/011</t>
  </si>
  <si>
    <t>MT/1/012</t>
  </si>
  <si>
    <t>MT/1/014</t>
  </si>
  <si>
    <t>MT/1/015</t>
  </si>
  <si>
    <t>MT/1/016</t>
  </si>
  <si>
    <t>MT/1/017</t>
  </si>
  <si>
    <t>MT/1/018</t>
  </si>
  <si>
    <t>MT/1/019</t>
  </si>
  <si>
    <t>MT/1/020</t>
  </si>
  <si>
    <t>MT/1/021</t>
  </si>
  <si>
    <t>MT/1/022</t>
  </si>
  <si>
    <t>MT/1/023</t>
  </si>
  <si>
    <t>MT/1/024</t>
  </si>
  <si>
    <t>MT/1/025</t>
  </si>
  <si>
    <t>MT/1/026</t>
  </si>
  <si>
    <t>MT/1/027</t>
  </si>
  <si>
    <t>MT/1/028</t>
  </si>
  <si>
    <t>MT/1/029</t>
  </si>
  <si>
    <t>MT/1/030</t>
  </si>
  <si>
    <t>MT/1/031</t>
  </si>
  <si>
    <t>MT/1/032</t>
  </si>
  <si>
    <t>MT/1/033</t>
  </si>
  <si>
    <t>MT/1/034</t>
  </si>
  <si>
    <t>MT/1/035</t>
  </si>
  <si>
    <t>MT/1/036</t>
  </si>
  <si>
    <t>MT/1/037</t>
  </si>
  <si>
    <t>MT/1/038</t>
  </si>
  <si>
    <t>MT/1/039</t>
  </si>
  <si>
    <t>MT/3/001</t>
  </si>
  <si>
    <t>MT/3/002</t>
  </si>
  <si>
    <t>MT/3/003</t>
  </si>
  <si>
    <t>MT/3/005</t>
  </si>
  <si>
    <t>MT/3/006</t>
  </si>
  <si>
    <t>MT/3/007</t>
  </si>
  <si>
    <t>MT/3/008</t>
  </si>
  <si>
    <t>MT/3/009</t>
  </si>
  <si>
    <t>MT/3/010</t>
  </si>
  <si>
    <t>MT/3/011</t>
  </si>
  <si>
    <t>MT/3/012</t>
  </si>
  <si>
    <t>MT/3/013</t>
  </si>
  <si>
    <t>MT/3/014</t>
  </si>
  <si>
    <t>MT/3/015</t>
  </si>
  <si>
    <t>MT/3/016</t>
  </si>
  <si>
    <t>MT/3/017</t>
  </si>
  <si>
    <t>MT/3/018</t>
  </si>
  <si>
    <t>MT/3/019</t>
  </si>
  <si>
    <t>MT/3/020</t>
  </si>
  <si>
    <t>MT/3/021</t>
  </si>
  <si>
    <t>MT/3/022</t>
  </si>
  <si>
    <t>MT/3/023</t>
  </si>
  <si>
    <t>MT/3/024</t>
  </si>
  <si>
    <t>MT/3/026</t>
  </si>
  <si>
    <t>MT/3/027</t>
  </si>
  <si>
    <t>MT/3/028</t>
  </si>
  <si>
    <t>MT/3/029</t>
  </si>
  <si>
    <t>MT/3/030</t>
  </si>
  <si>
    <t>MT/3/032</t>
  </si>
  <si>
    <t>MT/3/033</t>
  </si>
  <si>
    <t>MT/3/034</t>
  </si>
  <si>
    <t>MT/3/035</t>
  </si>
  <si>
    <t>MT/3/036</t>
  </si>
  <si>
    <t>MT/3/037</t>
  </si>
  <si>
    <t>MT/3/038</t>
  </si>
  <si>
    <t>MT/3/039</t>
  </si>
  <si>
    <t>MT/3/040</t>
  </si>
  <si>
    <t>MT/3/041</t>
  </si>
  <si>
    <t>MT/3/042</t>
  </si>
  <si>
    <t>MT/3/045</t>
  </si>
  <si>
    <t>MT/4/001</t>
  </si>
  <si>
    <t>MT/4/002</t>
  </si>
  <si>
    <t>MT/4/003</t>
  </si>
  <si>
    <t>MT/4/004</t>
  </si>
  <si>
    <t>MT/4/005</t>
  </si>
  <si>
    <t>MT/4/006</t>
  </si>
  <si>
    <t>MT/4/007</t>
  </si>
  <si>
    <t>MT/4/008</t>
  </si>
  <si>
    <t>MT/4/009</t>
  </si>
  <si>
    <t>MT/4/010</t>
  </si>
  <si>
    <t>MT/4/012</t>
  </si>
  <si>
    <t>MT/4/013</t>
  </si>
  <si>
    <t>MT/4/014</t>
  </si>
  <si>
    <t>MT/4/015</t>
  </si>
  <si>
    <t>MT/4/017</t>
  </si>
  <si>
    <t>MT/4/018</t>
  </si>
  <si>
    <t>MT/4/019</t>
  </si>
  <si>
    <t>MT/4/020</t>
  </si>
  <si>
    <t>MT/4/022</t>
  </si>
  <si>
    <t>MT/4/024</t>
  </si>
  <si>
    <t>MT/4/025</t>
  </si>
  <si>
    <t>MT/4/026</t>
  </si>
  <si>
    <t>MT/4/027</t>
  </si>
  <si>
    <t>MT/4/028</t>
  </si>
  <si>
    <t>MT/4/030</t>
  </si>
  <si>
    <t>MT/4/032</t>
  </si>
  <si>
    <t>ME/1/001</t>
  </si>
  <si>
    <t>ME/1/002</t>
  </si>
  <si>
    <t>ME/1/003</t>
  </si>
  <si>
    <t>ME/1/004</t>
  </si>
  <si>
    <t>ME/1/005</t>
  </si>
  <si>
    <t>ME/1/006</t>
  </si>
  <si>
    <t>ME/1/007</t>
  </si>
  <si>
    <t>ME/1/008</t>
  </si>
  <si>
    <t>ME/1/009</t>
  </si>
  <si>
    <t>ME/1/010</t>
  </si>
  <si>
    <t>ME/1/011</t>
  </si>
  <si>
    <t>ME/1/012</t>
  </si>
  <si>
    <t>ME/1/013</t>
  </si>
  <si>
    <t>ME/1/014</t>
  </si>
  <si>
    <t>ME/1/015</t>
  </si>
  <si>
    <t>ME/1/016</t>
  </si>
  <si>
    <t>ME/1/017</t>
  </si>
  <si>
    <t>ME/1/018</t>
  </si>
  <si>
    <t>ME/1/019</t>
  </si>
  <si>
    <t>ME/1/020</t>
  </si>
  <si>
    <t>ME/1/021</t>
  </si>
  <si>
    <t>ME/1/022</t>
  </si>
  <si>
    <t>ME/1/023</t>
  </si>
  <si>
    <t>ME/1/024</t>
  </si>
  <si>
    <t>ME/1/025</t>
  </si>
  <si>
    <t>ME/1/026</t>
  </si>
  <si>
    <t>ME/1/027</t>
  </si>
  <si>
    <t>ME/1/028</t>
  </si>
  <si>
    <t>ME/1/029</t>
  </si>
  <si>
    <t>ME/1/030</t>
  </si>
  <si>
    <t>ME/1/031</t>
  </si>
  <si>
    <t>ME/1/032</t>
  </si>
  <si>
    <t>ME/1/033</t>
  </si>
  <si>
    <t>ME/1/034</t>
  </si>
  <si>
    <t>ME/1/035</t>
  </si>
  <si>
    <t>ME/1/036</t>
  </si>
  <si>
    <t>ME/1/037</t>
  </si>
  <si>
    <t>ME/2/001</t>
  </si>
  <si>
    <t>ME/2/002</t>
  </si>
  <si>
    <t>ME/2/003</t>
  </si>
  <si>
    <t>ME/2/004</t>
  </si>
  <si>
    <t>ME/2/005</t>
  </si>
  <si>
    <t>ME/2/006</t>
  </si>
  <si>
    <t>ME/2/007</t>
  </si>
  <si>
    <t>ME/2/008</t>
  </si>
  <si>
    <t>ME/2/009</t>
  </si>
  <si>
    <t>ME/2/010</t>
  </si>
  <si>
    <t>ME/2/011</t>
  </si>
  <si>
    <t>ME/2/012</t>
  </si>
  <si>
    <t>ME/2/013</t>
  </si>
  <si>
    <t>ME/2/014</t>
  </si>
  <si>
    <t>ME/2/015</t>
  </si>
  <si>
    <t>ME/2/016</t>
  </si>
  <si>
    <t>ME/2/017</t>
  </si>
  <si>
    <t>ME/2/018</t>
  </si>
  <si>
    <t>ME/2/019</t>
  </si>
  <si>
    <t>ME/2/020</t>
  </si>
  <si>
    <t>ME/2/021</t>
  </si>
  <si>
    <t>ME/2/022</t>
  </si>
  <si>
    <t>ME/2/023</t>
  </si>
  <si>
    <t>ME/2/024</t>
  </si>
  <si>
    <t>ME/2/025</t>
  </si>
  <si>
    <t>ME/2/026</t>
  </si>
  <si>
    <t>ME/2/027</t>
  </si>
  <si>
    <t>ME/2/028</t>
  </si>
  <si>
    <t>ME/2/029</t>
  </si>
  <si>
    <t>ME/2/030</t>
  </si>
  <si>
    <t>ME/2/031</t>
  </si>
  <si>
    <t>ME/2/032</t>
  </si>
  <si>
    <t>ME/2/033</t>
  </si>
  <si>
    <t>ME/2/034</t>
  </si>
  <si>
    <t>ME/2/035</t>
  </si>
  <si>
    <t>ME/2/036</t>
  </si>
  <si>
    <t>ME/2/037</t>
  </si>
  <si>
    <t>ME/2/038</t>
  </si>
  <si>
    <t>ME/2/039</t>
  </si>
  <si>
    <t>ME/2/040</t>
  </si>
  <si>
    <t>ME/2/041</t>
  </si>
  <si>
    <t>ME/2/042</t>
  </si>
  <si>
    <t>ME/3/001</t>
  </si>
  <si>
    <t>ME/3/002</t>
  </si>
  <si>
    <t>ME/3/003</t>
  </si>
  <si>
    <t>ME/3/004</t>
  </si>
  <si>
    <t>ME/3/005</t>
  </si>
  <si>
    <t>ME/3/006</t>
  </si>
  <si>
    <t>ME/3/007</t>
  </si>
  <si>
    <t>ME/3/008</t>
  </si>
  <si>
    <t>ME/3/009</t>
  </si>
  <si>
    <t>ME/3/010</t>
  </si>
  <si>
    <t>ME/3/011</t>
  </si>
  <si>
    <t>ME/3/012</t>
  </si>
  <si>
    <t>ME/3/013</t>
  </si>
  <si>
    <t>ME/3/014</t>
  </si>
  <si>
    <t>ME/3/015</t>
  </si>
  <si>
    <t>ME/3/016</t>
  </si>
  <si>
    <t>ME/3/017</t>
  </si>
  <si>
    <t>ME/3/018</t>
  </si>
  <si>
    <t>ME/3/019</t>
  </si>
  <si>
    <t>ME/3/020</t>
  </si>
  <si>
    <t>ME/3/021</t>
  </si>
  <si>
    <t>ME/3/022</t>
  </si>
  <si>
    <t>ME/3/023</t>
  </si>
  <si>
    <t>ME/3/024</t>
  </si>
  <si>
    <t>DF/2/001</t>
  </si>
  <si>
    <t>DF/2/002</t>
  </si>
  <si>
    <t>DF/2/003</t>
  </si>
  <si>
    <t>DF/2/004</t>
  </si>
  <si>
    <t>DF/2/005</t>
  </si>
  <si>
    <t>DF/2/006</t>
  </si>
  <si>
    <t>DF/2/007</t>
  </si>
  <si>
    <t>DF/2/008</t>
  </si>
  <si>
    <t>DF/2/009</t>
  </si>
  <si>
    <t>DF/2/010</t>
  </si>
  <si>
    <t>DF/2/011</t>
  </si>
  <si>
    <t>DF/2/012</t>
  </si>
  <si>
    <t>DF/2/014</t>
  </si>
  <si>
    <t>DF/2/015</t>
  </si>
  <si>
    <t>DF/2/016</t>
  </si>
  <si>
    <t>DF/2/017</t>
  </si>
  <si>
    <t>DF/2/018</t>
  </si>
  <si>
    <t>DF/2/019</t>
  </si>
  <si>
    <t>DF/2/020</t>
  </si>
  <si>
    <t>DF/2/021</t>
  </si>
  <si>
    <t>DF/2/022</t>
  </si>
  <si>
    <t>DF/2/023</t>
  </si>
  <si>
    <t>DF/2/024</t>
  </si>
  <si>
    <t>DF/2/025</t>
  </si>
  <si>
    <t>DF/2/026</t>
  </si>
  <si>
    <t>DF/2/027</t>
  </si>
  <si>
    <t>DF/2/028</t>
  </si>
  <si>
    <t>DF/2/029</t>
  </si>
  <si>
    <t>DF/4/001</t>
  </si>
  <si>
    <t>DF/4/002</t>
  </si>
  <si>
    <t>DF/4/003</t>
  </si>
  <si>
    <t>DF/4/004</t>
  </si>
  <si>
    <t>DF/4/005</t>
  </si>
  <si>
    <t>DF/4/006</t>
  </si>
  <si>
    <t>DF/4/007</t>
  </si>
  <si>
    <t>DF/4/008</t>
  </si>
  <si>
    <t>DF/4/009</t>
  </si>
  <si>
    <t>DF/4/010</t>
  </si>
  <si>
    <t>DF/4/011</t>
  </si>
  <si>
    <t>DF/4/012</t>
  </si>
  <si>
    <t>DF/4/013</t>
  </si>
  <si>
    <t>DF/4/014</t>
  </si>
  <si>
    <t>DF/4/015</t>
  </si>
  <si>
    <t>DF/4/016</t>
  </si>
  <si>
    <t>DF/4/017</t>
  </si>
  <si>
    <t>DF/4/018</t>
  </si>
  <si>
    <t>DF/4/020</t>
  </si>
  <si>
    <t>DF/4/021</t>
  </si>
  <si>
    <t>MA/1/001</t>
  </si>
  <si>
    <t>MA/1/002</t>
  </si>
  <si>
    <t>MA/1/003</t>
  </si>
  <si>
    <t>MA/1/004</t>
  </si>
  <si>
    <t>MA/1/005</t>
  </si>
  <si>
    <t>MA/1/006</t>
  </si>
  <si>
    <t>MA/1/007</t>
  </si>
  <si>
    <t>MA/1/008</t>
  </si>
  <si>
    <t>MA/1/009</t>
  </si>
  <si>
    <t>MA/1/010</t>
  </si>
  <si>
    <t>MA/1/011</t>
  </si>
  <si>
    <t>MA/1/012</t>
  </si>
  <si>
    <t>MA/1/013</t>
  </si>
  <si>
    <t>MA/1/014</t>
  </si>
  <si>
    <t>MA/1/015</t>
  </si>
  <si>
    <t>MA/1/016</t>
  </si>
  <si>
    <t>MA/1/017</t>
  </si>
  <si>
    <t>MA/1/018</t>
  </si>
  <si>
    <t>MA/1/019</t>
  </si>
  <si>
    <t>MA/1/020</t>
  </si>
  <si>
    <t>MA/1/021</t>
  </si>
  <si>
    <t>MA/1/022</t>
  </si>
  <si>
    <t>MA/1/023</t>
  </si>
  <si>
    <t>MA/1/024</t>
  </si>
  <si>
    <t>MA/1/025</t>
  </si>
  <si>
    <t>MA/1/026</t>
  </si>
  <si>
    <t>MA/1/027</t>
  </si>
  <si>
    <t>MA/1/028</t>
  </si>
  <si>
    <t>MA/1/029</t>
  </si>
  <si>
    <t>MA/1/030</t>
  </si>
  <si>
    <t>MA/1/031</t>
  </si>
  <si>
    <t>MA/1/032</t>
  </si>
  <si>
    <t>MA/1/034</t>
  </si>
  <si>
    <t>MA/1/035</t>
  </si>
  <si>
    <t>MA/1/036</t>
  </si>
  <si>
    <t>MA/1/037</t>
  </si>
  <si>
    <t>MA/2/001</t>
  </si>
  <si>
    <t>MA/2/002</t>
  </si>
  <si>
    <t>MA/2/003</t>
  </si>
  <si>
    <t>MA/2/004</t>
  </si>
  <si>
    <t>MA/2/005</t>
  </si>
  <si>
    <t>MA/2/006</t>
  </si>
  <si>
    <t>MA/2/007</t>
  </si>
  <si>
    <t>MA/2/008</t>
  </si>
  <si>
    <t>MA/2/009</t>
  </si>
  <si>
    <t>MA/2/010</t>
  </si>
  <si>
    <t>MA/2/011</t>
  </si>
  <si>
    <t>MA/2/012</t>
  </si>
  <si>
    <t>MA/2/013</t>
  </si>
  <si>
    <t>MA/2/014</t>
  </si>
  <si>
    <t>MA/2/015</t>
  </si>
  <si>
    <t>MA/2/016</t>
  </si>
  <si>
    <t>MA/2/017</t>
  </si>
  <si>
    <t>MA/2/018</t>
  </si>
  <si>
    <t>MA/2/019</t>
  </si>
  <si>
    <t>MA/2/020</t>
  </si>
  <si>
    <t>MA/2/021</t>
  </si>
  <si>
    <t>MA/2/022</t>
  </si>
  <si>
    <t>MA/2/023</t>
  </si>
  <si>
    <t>MA/2/024</t>
  </si>
  <si>
    <t>MA/2/025</t>
  </si>
  <si>
    <t>MA/2/026</t>
  </si>
  <si>
    <t>MA/2/027</t>
  </si>
  <si>
    <t>MA/2/028</t>
  </si>
  <si>
    <t>MA/2/029</t>
  </si>
  <si>
    <t>MA/2/030</t>
  </si>
  <si>
    <t>MA/2/031</t>
  </si>
  <si>
    <t>MA/2/032</t>
  </si>
  <si>
    <t>MA/4/001</t>
  </si>
  <si>
    <t>MA/4/002</t>
  </si>
  <si>
    <t>MA/4/003</t>
  </si>
  <si>
    <t>MA/4/004</t>
  </si>
  <si>
    <t>MA/4/005</t>
  </si>
  <si>
    <t>MA/4/006</t>
  </si>
  <si>
    <t>MA/4/007</t>
  </si>
  <si>
    <t>MA/4/008</t>
  </si>
  <si>
    <t>MA/4/009</t>
  </si>
  <si>
    <t>MA/4/010</t>
  </si>
  <si>
    <t>MA/4/011</t>
  </si>
  <si>
    <t>MA/4/012</t>
  </si>
  <si>
    <t>MA/4/013</t>
  </si>
  <si>
    <t>MA/4/014</t>
  </si>
  <si>
    <t>MA/4/015</t>
  </si>
  <si>
    <t>GK/1/001</t>
  </si>
  <si>
    <t>GK/1/002</t>
  </si>
  <si>
    <t>GK/1/003</t>
  </si>
  <si>
    <t>GK/1/004</t>
  </si>
  <si>
    <t>GK/1/005</t>
  </si>
  <si>
    <t>GK/1/006</t>
  </si>
  <si>
    <t>GK/1/007</t>
  </si>
  <si>
    <t>GK/1/008</t>
  </si>
  <si>
    <t>GK/1/009</t>
  </si>
  <si>
    <t>GK/1/010</t>
  </si>
  <si>
    <t>GK/1/011</t>
  </si>
  <si>
    <t>GK/1/012</t>
  </si>
  <si>
    <t>GK/1/013</t>
  </si>
  <si>
    <t>GK/1/014</t>
  </si>
  <si>
    <t>GK/1/015</t>
  </si>
  <si>
    <t>GK/1/016</t>
  </si>
  <si>
    <t>GK/1/017</t>
  </si>
  <si>
    <t>GK/1/018</t>
  </si>
  <si>
    <t>GK/1/019</t>
  </si>
  <si>
    <t>GK/1/020</t>
  </si>
  <si>
    <t>GK/1/021</t>
  </si>
  <si>
    <t>GK/1/022</t>
  </si>
  <si>
    <t>GK/1/023</t>
  </si>
  <si>
    <t>GK/1/024</t>
  </si>
  <si>
    <t>GK/1/025</t>
  </si>
  <si>
    <t>GK/1/026</t>
  </si>
  <si>
    <t>GK/1/027</t>
  </si>
  <si>
    <t>GK/1/028</t>
  </si>
  <si>
    <t>GK/1/029</t>
  </si>
  <si>
    <t>GK/1/030</t>
  </si>
  <si>
    <t>GK/1/031</t>
  </si>
  <si>
    <t>GK/1/032</t>
  </si>
  <si>
    <t>GK/2/001</t>
  </si>
  <si>
    <t>GK/2/002</t>
  </si>
  <si>
    <t>GK/2/003</t>
  </si>
  <si>
    <t>GK/2/004</t>
  </si>
  <si>
    <t>GK/2/005</t>
  </si>
  <si>
    <t>GK/2/006</t>
  </si>
  <si>
    <t>GK/2/007</t>
  </si>
  <si>
    <t>GK/2/008</t>
  </si>
  <si>
    <t>GK/2/009</t>
  </si>
  <si>
    <t>GK/2/010</t>
  </si>
  <si>
    <t>GK/2/011</t>
  </si>
  <si>
    <t>GK/2/012</t>
  </si>
  <si>
    <t>GK/2/013</t>
  </si>
  <si>
    <t>GK/3/001</t>
  </si>
  <si>
    <t>GK/3/002</t>
  </si>
  <si>
    <t>GK/3/003</t>
  </si>
  <si>
    <t>GK/3/004</t>
  </si>
  <si>
    <t>GK/3/005</t>
  </si>
  <si>
    <t>GK/3/006</t>
  </si>
  <si>
    <t>GK/3/007</t>
  </si>
  <si>
    <t>GK/3/008</t>
  </si>
  <si>
    <t>GK/3/009</t>
  </si>
  <si>
    <t>GK/3/010</t>
  </si>
  <si>
    <t>GK/3/011</t>
  </si>
  <si>
    <t>GK/3/012</t>
  </si>
  <si>
    <t>GK/3/013</t>
  </si>
  <si>
    <t>GK/3/014</t>
  </si>
  <si>
    <t>GK/3/015</t>
  </si>
  <si>
    <t>GK/4/001</t>
  </si>
  <si>
    <t>GK/4/002</t>
  </si>
  <si>
    <t>GK/4/003</t>
  </si>
  <si>
    <t>GK/4/004</t>
  </si>
  <si>
    <t>GK/4/005</t>
  </si>
  <si>
    <t>GK/4/006</t>
  </si>
  <si>
    <t>GK/4/007</t>
  </si>
  <si>
    <t>GK/4/008</t>
  </si>
  <si>
    <t>GK/4/009</t>
  </si>
  <si>
    <t>GK/4/010</t>
  </si>
  <si>
    <t>GK/4/011</t>
  </si>
  <si>
    <t>GK/4/012</t>
  </si>
  <si>
    <t>GK/4/013</t>
  </si>
  <si>
    <t>GK/4/014</t>
  </si>
  <si>
    <t>GK/4/015</t>
  </si>
  <si>
    <t>GK/4/016</t>
  </si>
  <si>
    <t>GK/4/017</t>
  </si>
  <si>
    <t>GK/4/018</t>
  </si>
  <si>
    <t>GK/4/019</t>
  </si>
  <si>
    <t>GK/4/020</t>
  </si>
  <si>
    <t>GK/4/021</t>
  </si>
  <si>
    <t>GK/4/022</t>
  </si>
  <si>
    <t>MG/1/001</t>
  </si>
  <si>
    <t>MG/1/002</t>
  </si>
  <si>
    <t>MG/1/003</t>
  </si>
  <si>
    <t>MG/1/004</t>
  </si>
  <si>
    <t>MG/1/005</t>
  </si>
  <si>
    <t>MG/1/006</t>
  </si>
  <si>
    <t>MG/1/007</t>
  </si>
  <si>
    <t>MG/1/008</t>
  </si>
  <si>
    <t>MG/1/009</t>
  </si>
  <si>
    <t>MG/1/010</t>
  </si>
  <si>
    <t>MG/1/011</t>
  </si>
  <si>
    <t>MG/1/012</t>
  </si>
  <si>
    <t>MG/1/013</t>
  </si>
  <si>
    <t>MG/1/014</t>
  </si>
  <si>
    <t>MG/1/015</t>
  </si>
  <si>
    <t>MG/1/016</t>
  </si>
  <si>
    <t>MG/1/017</t>
  </si>
  <si>
    <t>MG/1/018</t>
  </si>
  <si>
    <t>MG/1/019</t>
  </si>
  <si>
    <t>MG/1/020</t>
  </si>
  <si>
    <t>MG/1/021</t>
  </si>
  <si>
    <t>MG/1/022</t>
  </si>
  <si>
    <t>xxx</t>
  </si>
  <si>
    <t>MG/1/023</t>
  </si>
  <si>
    <t>MG/1/025</t>
  </si>
  <si>
    <t>MG/1/026</t>
  </si>
  <si>
    <t>MG/1/027</t>
  </si>
  <si>
    <t>MG/1/028</t>
  </si>
  <si>
    <t>MG/1/029</t>
  </si>
  <si>
    <t>MG/1/030</t>
  </si>
  <si>
    <t>MG/1/031</t>
  </si>
  <si>
    <t>MG/1/032</t>
  </si>
  <si>
    <t>MG/1/033</t>
  </si>
  <si>
    <t>MG/1/034</t>
  </si>
  <si>
    <t>MG/1/035</t>
  </si>
  <si>
    <t>MG/2/001</t>
  </si>
  <si>
    <t>MG/2/002</t>
  </si>
  <si>
    <t>MG/2/003</t>
  </si>
  <si>
    <t>MG/2/004</t>
  </si>
  <si>
    <t>MG/2/005</t>
  </si>
  <si>
    <t>MG/2/006</t>
  </si>
  <si>
    <t>MG/2/007</t>
  </si>
  <si>
    <t>MG/2/008</t>
  </si>
  <si>
    <t>MG/2/009</t>
  </si>
  <si>
    <t>MG/2/010</t>
  </si>
  <si>
    <t>MG/2/011</t>
  </si>
  <si>
    <t>&gt;200</t>
  </si>
  <si>
    <t>MG/2/012</t>
  </si>
  <si>
    <t>MG/2/013</t>
  </si>
  <si>
    <t>MG/2/014</t>
  </si>
  <si>
    <t>MG/2/015</t>
  </si>
  <si>
    <t>MG/2/016</t>
  </si>
  <si>
    <t>MG/2/017</t>
  </si>
  <si>
    <t>MG/2/018</t>
  </si>
  <si>
    <t>MG/2/019</t>
  </si>
  <si>
    <t>MG/2/020</t>
  </si>
  <si>
    <t>MG/2/021</t>
  </si>
  <si>
    <t>MG/2/022</t>
  </si>
  <si>
    <t>MG/3/001</t>
  </si>
  <si>
    <t>MG/3/002</t>
  </si>
  <si>
    <t>MG/3/003</t>
  </si>
  <si>
    <t>MG/3/004</t>
  </si>
  <si>
    <t>MG/3/005</t>
  </si>
  <si>
    <t>MG/3/006</t>
  </si>
  <si>
    <t>MG/3/007</t>
  </si>
  <si>
    <t>MG/3/008</t>
  </si>
  <si>
    <t>MG/3/009</t>
  </si>
  <si>
    <t>MG/3/010</t>
  </si>
  <si>
    <t>MG/3/011</t>
  </si>
  <si>
    <t>MG/3/012</t>
  </si>
  <si>
    <t>MG/3/013</t>
  </si>
  <si>
    <t>MG/3/014</t>
  </si>
  <si>
    <t>MG/3/015</t>
  </si>
  <si>
    <t>MG/3/016</t>
  </si>
  <si>
    <t>MG/3/017</t>
  </si>
  <si>
    <t>MG/3/018</t>
  </si>
  <si>
    <t>MG/3/019</t>
  </si>
  <si>
    <t>MG/3/020</t>
  </si>
  <si>
    <t>MG/3/021</t>
  </si>
  <si>
    <t>MG/3/022</t>
  </si>
  <si>
    <t>MG/3/023</t>
  </si>
  <si>
    <t>MG/3/024</t>
  </si>
  <si>
    <t>MG/4/001</t>
  </si>
  <si>
    <t>MG/4/002</t>
  </si>
  <si>
    <t>MG/4/003</t>
  </si>
  <si>
    <t>MG/4/004</t>
  </si>
  <si>
    <t>MG/4/005</t>
  </si>
  <si>
    <t>MG/4/006</t>
  </si>
  <si>
    <t>MG/4/007</t>
  </si>
  <si>
    <t>MG/4/008</t>
  </si>
  <si>
    <t>MG/4/009</t>
  </si>
  <si>
    <t>MG/4/010</t>
  </si>
  <si>
    <t>MG/4/011</t>
  </si>
  <si>
    <t>MG/4/012</t>
  </si>
  <si>
    <t>MG/4/013</t>
  </si>
  <si>
    <t>MG/4/014</t>
  </si>
  <si>
    <t>MG/4/015</t>
  </si>
  <si>
    <t>MG/4/016</t>
  </si>
  <si>
    <t>MG/4/017</t>
  </si>
  <si>
    <t>MG/4/018</t>
  </si>
  <si>
    <t>MG/4/019</t>
  </si>
  <si>
    <t>MG/4/020</t>
  </si>
  <si>
    <t>MG/4/021</t>
  </si>
  <si>
    <t>MG/4/022</t>
  </si>
  <si>
    <t>ST/1/001</t>
  </si>
  <si>
    <t>ST/1/002</t>
  </si>
  <si>
    <t>ST/1/003</t>
  </si>
  <si>
    <t>ST/1/004</t>
  </si>
  <si>
    <t>ST/1/005</t>
  </si>
  <si>
    <t>ST/1/006</t>
  </si>
  <si>
    <t>ST/1/007</t>
  </si>
  <si>
    <t>ST/1/008</t>
  </si>
  <si>
    <t>ST/1/009</t>
  </si>
  <si>
    <t>xx</t>
  </si>
  <si>
    <t>ST/1/010</t>
  </si>
  <si>
    <t>ST/1/011</t>
  </si>
  <si>
    <t>ST/1/012</t>
  </si>
  <si>
    <t>ST/1/013</t>
  </si>
  <si>
    <t>ST/1/014</t>
  </si>
  <si>
    <t>ST/1/015</t>
  </si>
  <si>
    <t>ST/1/016</t>
  </si>
  <si>
    <t>ST/1/017</t>
  </si>
  <si>
    <t>ST/1/018</t>
  </si>
  <si>
    <t>ST/1/019</t>
  </si>
  <si>
    <t>ST/1/020</t>
  </si>
  <si>
    <t>ST/1/021</t>
  </si>
  <si>
    <t>ST/1/022</t>
  </si>
  <si>
    <t>ST/1/023</t>
  </si>
  <si>
    <t>ST/1/024</t>
  </si>
  <si>
    <t>ST/1/025</t>
  </si>
  <si>
    <t>ST/1/026</t>
  </si>
  <si>
    <t>ST/1/028</t>
  </si>
  <si>
    <t>ST/1/029</t>
  </si>
  <si>
    <t>ST/1/030</t>
  </si>
  <si>
    <t>ST/1/031</t>
  </si>
  <si>
    <t>ST/1/032</t>
  </si>
  <si>
    <t>ST/1/033</t>
  </si>
  <si>
    <t>ST/1/034</t>
  </si>
  <si>
    <t>ST/1/035</t>
  </si>
  <si>
    <t>ST/1/036</t>
  </si>
  <si>
    <t>ST/1/037</t>
  </si>
  <si>
    <t>ST/1/038</t>
  </si>
  <si>
    <t>ST/1/039</t>
  </si>
  <si>
    <t>ST/2/001</t>
  </si>
  <si>
    <t>ST/2/002</t>
  </si>
  <si>
    <t>ST/2/003</t>
  </si>
  <si>
    <t>ST/2/004</t>
  </si>
  <si>
    <t>ST/2/005</t>
  </si>
  <si>
    <t>ST/2/006</t>
  </si>
  <si>
    <t>ST/2/007</t>
  </si>
  <si>
    <t>ST/2/008</t>
  </si>
  <si>
    <t>ST/2/009</t>
  </si>
  <si>
    <t>ST/2/010</t>
  </si>
  <si>
    <t>ST/2/011</t>
  </si>
  <si>
    <t>ST/2/012</t>
  </si>
  <si>
    <t>ST/2/013</t>
  </si>
  <si>
    <t>ST/2/014</t>
  </si>
  <si>
    <t>ST/2/015</t>
  </si>
  <si>
    <t>ST/2/016</t>
  </si>
  <si>
    <t>ST/2/017</t>
  </si>
  <si>
    <t>ST/2/018</t>
  </si>
  <si>
    <t>ST/2/019</t>
  </si>
  <si>
    <t>ST/2/020</t>
  </si>
  <si>
    <t>ST/2/021</t>
  </si>
  <si>
    <t>ST/2/022</t>
  </si>
  <si>
    <t>ST/2/023</t>
  </si>
  <si>
    <t>ST/2/024</t>
  </si>
  <si>
    <t>ST/2/025</t>
  </si>
  <si>
    <t>ST/2/026</t>
  </si>
  <si>
    <t>ST/2/027</t>
  </si>
  <si>
    <t>ST/2/028</t>
  </si>
  <si>
    <t>ST/2/029</t>
  </si>
  <si>
    <t>ST/2/030</t>
  </si>
  <si>
    <t>ST/2/031</t>
  </si>
  <si>
    <t>ST/3/001</t>
  </si>
  <si>
    <t>ST/3/002</t>
  </si>
  <si>
    <t>ST/3/003</t>
  </si>
  <si>
    <t>ST/3/004</t>
  </si>
  <si>
    <t>ST/3/005</t>
  </si>
  <si>
    <t>ST/3/006</t>
  </si>
  <si>
    <t>ST/3/007</t>
  </si>
  <si>
    <t>ST/3/008</t>
  </si>
  <si>
    <t>ST/3/009</t>
  </si>
  <si>
    <t>ST/3/010</t>
  </si>
  <si>
    <t>ST/3/011</t>
  </si>
  <si>
    <t>ST/3/012</t>
  </si>
  <si>
    <t>ST/3/013</t>
  </si>
  <si>
    <t>ST/3/014</t>
  </si>
  <si>
    <t>ST/3/015</t>
  </si>
  <si>
    <t>ST/3/016</t>
  </si>
  <si>
    <t>ST/3/017</t>
  </si>
  <si>
    <t>ST/3/018</t>
  </si>
  <si>
    <t>ST/3/019</t>
  </si>
  <si>
    <t>ST/3/020</t>
  </si>
  <si>
    <t>ST/3/021</t>
  </si>
  <si>
    <t>ST/3/022</t>
  </si>
  <si>
    <t>ST/3/023</t>
  </si>
  <si>
    <t>ST/3/024</t>
  </si>
  <si>
    <t>ST/3/025</t>
  </si>
  <si>
    <t>ST/3/026</t>
  </si>
  <si>
    <t>ST/3/027</t>
  </si>
  <si>
    <t>ST/3/028</t>
  </si>
  <si>
    <t>ST/3/029</t>
  </si>
  <si>
    <t>ST/3/030</t>
  </si>
  <si>
    <t>ST/3/031</t>
  </si>
  <si>
    <t>ST/3/032</t>
  </si>
  <si>
    <t>ST/3/033</t>
  </si>
  <si>
    <t>ST/3/034</t>
  </si>
  <si>
    <t>ST/3/035</t>
  </si>
  <si>
    <t>ST/3/036</t>
  </si>
  <si>
    <t>ST/4/001</t>
  </si>
  <si>
    <t>ST/4/002</t>
  </si>
  <si>
    <t>ST/4/003</t>
  </si>
  <si>
    <t>ST/4/004</t>
  </si>
  <si>
    <t>ST/4/005</t>
  </si>
  <si>
    <t>ST/4/006</t>
  </si>
  <si>
    <t>ST/4/007</t>
  </si>
  <si>
    <t>ST/4/008</t>
  </si>
  <si>
    <t>ST/4/009</t>
  </si>
  <si>
    <t>ST/4/010</t>
  </si>
  <si>
    <t>ST/4/011</t>
  </si>
  <si>
    <t>ST/4/012</t>
  </si>
  <si>
    <t>ST/4/013</t>
  </si>
  <si>
    <t>ST/4/014</t>
  </si>
  <si>
    <t>ST/4/015</t>
  </si>
  <si>
    <t>ST/4/016</t>
  </si>
  <si>
    <t>ST/4/017</t>
  </si>
  <si>
    <t>ST/4/018</t>
  </si>
  <si>
    <t>ST/4/019</t>
  </si>
  <si>
    <t>ST/4/020</t>
  </si>
  <si>
    <t>LR/1/001</t>
  </si>
  <si>
    <t>LR/1/002</t>
  </si>
  <si>
    <t>LR/1/003</t>
  </si>
  <si>
    <t>LR/1/004</t>
  </si>
  <si>
    <t>LR/1/005</t>
  </si>
  <si>
    <t>LR/1/006</t>
  </si>
  <si>
    <t>LR/1/007</t>
  </si>
  <si>
    <t>LR/1/008</t>
  </si>
  <si>
    <t>LR/1/009</t>
  </si>
  <si>
    <t>LR/1/010</t>
  </si>
  <si>
    <t>LR/1/011</t>
  </si>
  <si>
    <t>LR/1/012</t>
  </si>
  <si>
    <t>LR/1/013</t>
  </si>
  <si>
    <t>LR/1/014</t>
  </si>
  <si>
    <t>LR/1/015</t>
  </si>
  <si>
    <t>LR/1/016</t>
  </si>
  <si>
    <t>LR/1/017</t>
  </si>
  <si>
    <t>LR/1/018</t>
  </si>
  <si>
    <t>LR/1/021</t>
  </si>
  <si>
    <t>LR/1/022</t>
  </si>
  <si>
    <t>LR/1/023</t>
  </si>
  <si>
    <t>LR/1/024</t>
  </si>
  <si>
    <t>LR/1/025</t>
  </si>
  <si>
    <t>LR/1/026</t>
  </si>
  <si>
    <t>LR/1/027</t>
  </si>
  <si>
    <t>LR/1/028</t>
  </si>
  <si>
    <t>LR/1/029</t>
  </si>
  <si>
    <t>LR/1/030</t>
  </si>
  <si>
    <t>LR/1/031</t>
  </si>
  <si>
    <t>LR/1/032</t>
  </si>
  <si>
    <t>LR/1/033</t>
  </si>
  <si>
    <t>LR/1/034</t>
  </si>
  <si>
    <t>LR/1/035</t>
  </si>
  <si>
    <t>LR/1/036</t>
  </si>
  <si>
    <t>LR/1/037</t>
  </si>
  <si>
    <t>LR/1/038</t>
  </si>
  <si>
    <t>LR/1/039</t>
  </si>
  <si>
    <t>LR/1/040</t>
  </si>
  <si>
    <t>LR/1/041</t>
  </si>
  <si>
    <t>LR/1/042</t>
  </si>
  <si>
    <t>LR/1/043</t>
  </si>
  <si>
    <t>LR/1/044</t>
  </si>
  <si>
    <t>LR/1/045</t>
  </si>
  <si>
    <t>LR/1/046</t>
  </si>
  <si>
    <t>LR/1/047</t>
  </si>
  <si>
    <t>LR/1/048</t>
  </si>
  <si>
    <t>LR/1/049</t>
  </si>
  <si>
    <t>LR/1/050</t>
  </si>
  <si>
    <t>LR/1/051</t>
  </si>
  <si>
    <t>LR/1/052</t>
  </si>
  <si>
    <t>LR/1/053</t>
  </si>
  <si>
    <t>LR/1/054</t>
  </si>
  <si>
    <t>LR/1/055</t>
  </si>
  <si>
    <t>LR/1/056</t>
  </si>
  <si>
    <t>LR/1/057</t>
  </si>
  <si>
    <t>LR/1/058</t>
  </si>
  <si>
    <t>LR/1/059</t>
  </si>
  <si>
    <t>LR/1/060</t>
  </si>
  <si>
    <t>LR/1/061</t>
  </si>
  <si>
    <t>LR/1/062</t>
  </si>
  <si>
    <t>LR/1/063</t>
  </si>
  <si>
    <t>LR/1/064</t>
  </si>
  <si>
    <t>LR/1/065</t>
  </si>
  <si>
    <t>LR/1/066</t>
  </si>
  <si>
    <t>LR/1/067</t>
  </si>
  <si>
    <t>LR/1/068</t>
  </si>
  <si>
    <t>LR/1/069</t>
  </si>
  <si>
    <t>LR/2/001</t>
  </si>
  <si>
    <t>LR/2/002</t>
  </si>
  <si>
    <t>LR/2/003</t>
  </si>
  <si>
    <t>LR/2/004</t>
  </si>
  <si>
    <t>LR/2/005</t>
  </si>
  <si>
    <t>LR/2/006</t>
  </si>
  <si>
    <t>LR/2/007</t>
  </si>
  <si>
    <t>LR/2/008</t>
  </si>
  <si>
    <t>LR/2/009</t>
  </si>
  <si>
    <t>LR/2/010</t>
  </si>
  <si>
    <t>LR/2/011</t>
  </si>
  <si>
    <t>LR/2/012</t>
  </si>
  <si>
    <t>LR/2/013</t>
  </si>
  <si>
    <t>LR/2/014</t>
  </si>
  <si>
    <t>LR/2/015</t>
  </si>
  <si>
    <t>LR/2/016</t>
  </si>
  <si>
    <t>LR/2/017</t>
  </si>
  <si>
    <t>LR/2/018</t>
  </si>
  <si>
    <t>LR/2/019</t>
  </si>
  <si>
    <t>LR/2/020</t>
  </si>
  <si>
    <t>LR/2/021</t>
  </si>
  <si>
    <t>LR/2/022</t>
  </si>
  <si>
    <t>LR/2/023</t>
  </si>
  <si>
    <t>LR/2/024</t>
  </si>
  <si>
    <t>LR/2/025</t>
  </si>
  <si>
    <t>LR/2/026</t>
  </si>
  <si>
    <t>LR/2/027</t>
  </si>
  <si>
    <t>LR/2/028</t>
  </si>
  <si>
    <t>LR/2/029</t>
  </si>
  <si>
    <t>LR/2/030</t>
  </si>
  <si>
    <t>LR/2/031</t>
  </si>
  <si>
    <t>LR/2/032</t>
  </si>
  <si>
    <t>LR/2/033</t>
  </si>
  <si>
    <t>LR/2/034</t>
  </si>
  <si>
    <t>LR/2/035</t>
  </si>
  <si>
    <t>LR/2/036</t>
  </si>
  <si>
    <t>LR/2/037</t>
  </si>
  <si>
    <t>LR/2/038</t>
  </si>
  <si>
    <t>LR/2/039</t>
  </si>
  <si>
    <t>LR/2/040</t>
  </si>
  <si>
    <t>LR/2/041</t>
  </si>
  <si>
    <t>MB/1/001</t>
  </si>
  <si>
    <t>MB/1/002</t>
  </si>
  <si>
    <t>MB/1/003</t>
  </si>
  <si>
    <t>MB/1/004</t>
  </si>
  <si>
    <t>MB/1/005</t>
  </si>
  <si>
    <t>MB/1/006</t>
  </si>
  <si>
    <t>MB/1/007</t>
  </si>
  <si>
    <t>MB/1/008</t>
  </si>
  <si>
    <t>MB/1/009</t>
  </si>
  <si>
    <t>MB/1/010</t>
  </si>
  <si>
    <t>MB/1/011</t>
  </si>
  <si>
    <t>MB/1/012</t>
  </si>
  <si>
    <t>MB/1/013</t>
  </si>
  <si>
    <t>MB/1/014</t>
  </si>
  <si>
    <t>MB/1/015</t>
  </si>
  <si>
    <t>MB/1/016</t>
  </si>
  <si>
    <t>MB/1/017</t>
  </si>
  <si>
    <t>MB/1/018</t>
  </si>
  <si>
    <t>MB/1/019</t>
  </si>
  <si>
    <t>MB/1/020</t>
  </si>
  <si>
    <t>MB/1/021</t>
  </si>
  <si>
    <t>MB/1/022</t>
  </si>
  <si>
    <t>MB/1/023</t>
  </si>
  <si>
    <t>MB/1/024</t>
  </si>
  <si>
    <t>MB/1/025</t>
  </si>
  <si>
    <t>MB/1/026</t>
  </si>
  <si>
    <t>MB/1/027</t>
  </si>
  <si>
    <t>MB/1/028</t>
  </si>
  <si>
    <t>MB/1/029</t>
  </si>
  <si>
    <t>MB/1/030</t>
  </si>
  <si>
    <t>MB/1/031</t>
  </si>
  <si>
    <t>MB/1/032</t>
  </si>
  <si>
    <t>MB/1/033</t>
  </si>
  <si>
    <t>MB/1/034</t>
  </si>
  <si>
    <t>MB/1/035</t>
  </si>
  <si>
    <t>MB/1/036</t>
  </si>
  <si>
    <t>MB/1/037</t>
  </si>
  <si>
    <t>MB/1/038</t>
  </si>
  <si>
    <t>MB/1/039</t>
  </si>
  <si>
    <t>MB/1/040</t>
  </si>
  <si>
    <t>MB/2/001</t>
  </si>
  <si>
    <t>MB/2/002</t>
  </si>
  <si>
    <t>MB/2/003</t>
  </si>
  <si>
    <t>MB/2/004</t>
  </si>
  <si>
    <t>MB/2/005</t>
  </si>
  <si>
    <t>MB/2/006</t>
  </si>
  <si>
    <t>MB/2/007</t>
  </si>
  <si>
    <t>MB/2/008</t>
  </si>
  <si>
    <t>MB/2/009</t>
  </si>
  <si>
    <t>MB/2/010</t>
  </si>
  <si>
    <t>MB/2/011</t>
  </si>
  <si>
    <t>MB/2/012</t>
  </si>
  <si>
    <t>MB/2/013</t>
  </si>
  <si>
    <t>MB/2/014</t>
  </si>
  <si>
    <t>MB/2/015</t>
  </si>
  <si>
    <t>MB/2/016</t>
  </si>
  <si>
    <t>MB/2/017</t>
  </si>
  <si>
    <t>MB/2/018</t>
  </si>
  <si>
    <t>MB/2/019</t>
  </si>
  <si>
    <t>MB/2/020</t>
  </si>
  <si>
    <t>MB/2/021</t>
  </si>
  <si>
    <t>MB/2/022</t>
  </si>
  <si>
    <t>MB/2/023</t>
  </si>
  <si>
    <t>MB/2/024</t>
  </si>
  <si>
    <t>MB/2/025</t>
  </si>
  <si>
    <t>MB/2/026</t>
  </si>
  <si>
    <t>MB/2/027</t>
  </si>
  <si>
    <t>MB/2/028</t>
  </si>
  <si>
    <t>MB/2/029</t>
  </si>
  <si>
    <t>MB/2/030</t>
  </si>
  <si>
    <t>MB/2/031</t>
  </si>
  <si>
    <t>MB/2/032</t>
  </si>
  <si>
    <t>MB/2/033</t>
  </si>
  <si>
    <t>MB/2/034</t>
  </si>
  <si>
    <t>MB/2/035</t>
  </si>
  <si>
    <t>MB/2/036</t>
  </si>
  <si>
    <t>MB/2/037</t>
  </si>
  <si>
    <t>MB/2/038</t>
  </si>
  <si>
    <t>MB/2/039</t>
  </si>
  <si>
    <t>MB/2/040</t>
  </si>
  <si>
    <t>MB/2/041</t>
  </si>
  <si>
    <t>MB/2/042</t>
  </si>
  <si>
    <t>MB/3/001</t>
  </si>
  <si>
    <t>MB/3/002</t>
  </si>
  <si>
    <t>MB/3/003</t>
  </si>
  <si>
    <t>MB/3/004</t>
  </si>
  <si>
    <t>MB/3/005</t>
  </si>
  <si>
    <t>MB/3/006</t>
  </si>
  <si>
    <t>MB/3/007</t>
  </si>
  <si>
    <t>MB/3/008</t>
  </si>
  <si>
    <t>MB/3/009</t>
  </si>
  <si>
    <t>MB/3/010</t>
  </si>
  <si>
    <t>MB/3/011</t>
  </si>
  <si>
    <t>MB/3/012</t>
  </si>
  <si>
    <t>MB/3/013</t>
  </si>
  <si>
    <t>MB/3/014</t>
  </si>
  <si>
    <t>MB/3/015</t>
  </si>
  <si>
    <t>MB/3/016</t>
  </si>
  <si>
    <t>MB/3/017</t>
  </si>
  <si>
    <t>MB/3/018</t>
  </si>
  <si>
    <t>MB/3/019</t>
  </si>
  <si>
    <t>MB/3/020</t>
  </si>
  <si>
    <t>MB/3/021</t>
  </si>
  <si>
    <t>MB/3/022</t>
  </si>
  <si>
    <t>MB/3/023</t>
  </si>
  <si>
    <t>MB/3/024</t>
  </si>
  <si>
    <t>MB/3/025</t>
  </si>
  <si>
    <t>MB/3/026</t>
  </si>
  <si>
    <t>MB/3/027</t>
  </si>
  <si>
    <t>MB/3/028</t>
  </si>
  <si>
    <t>MB/3/029</t>
  </si>
  <si>
    <t>NE/1/001</t>
  </si>
  <si>
    <t>NE/1/002</t>
  </si>
  <si>
    <t>NE/1/003</t>
  </si>
  <si>
    <t>NE/1/005</t>
  </si>
  <si>
    <t>NE/1/006</t>
  </si>
  <si>
    <t>NE/1/007</t>
  </si>
  <si>
    <t>NE/1/008</t>
  </si>
  <si>
    <t>NE/1/009</t>
  </si>
  <si>
    <t>NE/1/010</t>
  </si>
  <si>
    <t>NE/1/011</t>
  </si>
  <si>
    <t>NE/1/012</t>
  </si>
  <si>
    <t>NE/1/013</t>
  </si>
  <si>
    <t>NE/1/014</t>
  </si>
  <si>
    <t>NE/1/015</t>
  </si>
  <si>
    <t>NE/1/016</t>
  </si>
  <si>
    <t>NE/1/017</t>
  </si>
  <si>
    <t>NE/1/018</t>
  </si>
  <si>
    <t>NE/1/019</t>
  </si>
  <si>
    <t>NE/1/020</t>
  </si>
  <si>
    <t>NE/1/021</t>
  </si>
  <si>
    <t>NE/1/022</t>
  </si>
  <si>
    <t>NE/1/023</t>
  </si>
  <si>
    <t>NE/1/024</t>
  </si>
  <si>
    <t>NE/1/025</t>
  </si>
  <si>
    <t>NE/1/026</t>
  </si>
  <si>
    <t>NE/1/027</t>
  </si>
  <si>
    <t>NE/1/028</t>
  </si>
  <si>
    <t>NE/1/029</t>
  </si>
  <si>
    <t>NE/1/030</t>
  </si>
  <si>
    <t>NE/1/031</t>
  </si>
  <si>
    <t>NE/1/032</t>
  </si>
  <si>
    <t>NE/1/033</t>
  </si>
  <si>
    <t>NE/1/034</t>
  </si>
  <si>
    <t>NE/1/035</t>
  </si>
  <si>
    <t>NE/1/036</t>
  </si>
  <si>
    <t>NE/1/037</t>
  </si>
  <si>
    <t>NE/1/038</t>
  </si>
  <si>
    <t>NE/1/039</t>
  </si>
  <si>
    <t>NE/1/040</t>
  </si>
  <si>
    <t>NE/1/041</t>
  </si>
  <si>
    <t>NE/1/042</t>
  </si>
  <si>
    <t>NE/1/043</t>
  </si>
  <si>
    <t>NE/1/044</t>
  </si>
  <si>
    <t>NE/1/045</t>
  </si>
  <si>
    <t>NE/1/046</t>
  </si>
  <si>
    <t>NE/1/047</t>
  </si>
  <si>
    <t>NE/1/048</t>
  </si>
  <si>
    <t>NE/1/049</t>
  </si>
  <si>
    <t>NE/1/050</t>
  </si>
  <si>
    <t>NE/1/051</t>
  </si>
  <si>
    <t>NE/1/052</t>
  </si>
  <si>
    <t>NE/2/001</t>
  </si>
  <si>
    <t>NE/2/002</t>
  </si>
  <si>
    <t>NE/2/003</t>
  </si>
  <si>
    <t>NE/2/004</t>
  </si>
  <si>
    <t>NE/2/005</t>
  </si>
  <si>
    <t>NE/2/006</t>
  </si>
  <si>
    <t>NE/2/007</t>
  </si>
  <si>
    <t>NE/2/008</t>
  </si>
  <si>
    <t>NE/2/009</t>
  </si>
  <si>
    <t>NE/2/010</t>
  </si>
  <si>
    <t>NE/2/011</t>
  </si>
  <si>
    <t>NE/2/012</t>
  </si>
  <si>
    <t>NE/2/013</t>
  </si>
  <si>
    <t>NE/2/014</t>
  </si>
  <si>
    <t>NE/2/015</t>
  </si>
  <si>
    <t>NE/2/016</t>
  </si>
  <si>
    <t>NE/2/017</t>
  </si>
  <si>
    <t>NE/2/018</t>
  </si>
  <si>
    <t>NE/2/019</t>
  </si>
  <si>
    <t>NE/2/020</t>
  </si>
  <si>
    <t>NE/2/021</t>
  </si>
  <si>
    <t>NE/2/022</t>
  </si>
  <si>
    <t>NE/2/023</t>
  </si>
  <si>
    <t>NE/2/024</t>
  </si>
  <si>
    <t>NE/2/025</t>
  </si>
  <si>
    <t>NE/2/026</t>
  </si>
  <si>
    <t>NE/2/027</t>
  </si>
  <si>
    <t>NE/2/028</t>
  </si>
  <si>
    <t>NE/2/029</t>
  </si>
  <si>
    <t>NE/2/030</t>
  </si>
  <si>
    <t>NE/2/031</t>
  </si>
  <si>
    <t>NE/2/032</t>
  </si>
  <si>
    <t>NE/2/033</t>
  </si>
  <si>
    <t>NE/2/034</t>
  </si>
  <si>
    <t>NE/2/035</t>
  </si>
  <si>
    <t>NE/2/036</t>
  </si>
  <si>
    <t>NE/2/037</t>
  </si>
  <si>
    <t>NE/2/038</t>
  </si>
  <si>
    <t>NE/2/039</t>
  </si>
  <si>
    <t>NE/2/040</t>
  </si>
  <si>
    <t>MD/1/001</t>
  </si>
  <si>
    <t>MD/1/002</t>
  </si>
  <si>
    <t>MD/1/003</t>
  </si>
  <si>
    <t>MD/1/006</t>
  </si>
  <si>
    <t>MD/1/007</t>
  </si>
  <si>
    <t>MD/1/008</t>
  </si>
  <si>
    <t>X</t>
  </si>
  <si>
    <t>MD/1/009</t>
  </si>
  <si>
    <t>MD/1/010</t>
  </si>
  <si>
    <t>MD/1/011</t>
  </si>
  <si>
    <t>MD/1/012</t>
  </si>
  <si>
    <t>MD/1/013</t>
  </si>
  <si>
    <t>MD/1/014</t>
  </si>
  <si>
    <t>MD/1/015</t>
  </si>
  <si>
    <t>MD/1/016</t>
  </si>
  <si>
    <t>MD/1/017</t>
  </si>
  <si>
    <t>MD/1/018</t>
  </si>
  <si>
    <t>MD/1/019</t>
  </si>
  <si>
    <t>MD/1/020</t>
  </si>
  <si>
    <t>MD/1/021</t>
  </si>
  <si>
    <t>MD/1/022</t>
  </si>
  <si>
    <t>MD/1/023</t>
  </si>
  <si>
    <t>MD/1/026</t>
  </si>
  <si>
    <t>MD/1/027</t>
  </si>
  <si>
    <t>MD/1/028</t>
  </si>
  <si>
    <t>MD/2/001</t>
  </si>
  <si>
    <t>MD/2/003</t>
  </si>
  <si>
    <t>MD/2/004</t>
  </si>
  <si>
    <t>MD/2/005</t>
  </si>
  <si>
    <t>MD/2/006</t>
  </si>
  <si>
    <t>MD/2/007</t>
  </si>
  <si>
    <t>MD/2/008</t>
  </si>
  <si>
    <t>MD/2/009</t>
  </si>
  <si>
    <t>MD/2/010</t>
  </si>
  <si>
    <t>MD/2/011</t>
  </si>
  <si>
    <t>MD/2/012</t>
  </si>
  <si>
    <t>MD/2/013</t>
  </si>
  <si>
    <t>MD/2/014</t>
  </si>
  <si>
    <t>MD/2/015</t>
  </si>
  <si>
    <t>MD/2/016</t>
  </si>
  <si>
    <t>MD/2/017</t>
  </si>
  <si>
    <t>MD/2/018</t>
  </si>
  <si>
    <t>MD/2/019</t>
  </si>
  <si>
    <t>MD/2/020</t>
  </si>
  <si>
    <t>MD/2/021</t>
  </si>
  <si>
    <t>MD/2/022</t>
  </si>
  <si>
    <t>MD/2/023</t>
  </si>
  <si>
    <t>MD/2/024</t>
  </si>
  <si>
    <t>MD/2/025</t>
  </si>
  <si>
    <t>MD/2/026</t>
  </si>
  <si>
    <t>MD/2/027</t>
  </si>
  <si>
    <t>MD/2/028</t>
  </si>
  <si>
    <t>MD/2/029</t>
  </si>
  <si>
    <t>MD/2/030</t>
  </si>
  <si>
    <t>MD/2/031</t>
  </si>
  <si>
    <t>MD/3/001</t>
  </si>
  <si>
    <t>MD/3/002</t>
  </si>
  <si>
    <t>MD/3/003</t>
  </si>
  <si>
    <t>MD/3/004</t>
  </si>
  <si>
    <t>MD/3/005</t>
  </si>
  <si>
    <t>MD/3/006</t>
  </si>
  <si>
    <t>MD/3/007</t>
  </si>
  <si>
    <t>MD/3/008</t>
  </si>
  <si>
    <t>MD/3/009</t>
  </si>
  <si>
    <t>MD/3/010</t>
  </si>
  <si>
    <t>MD/3/011</t>
  </si>
  <si>
    <t>MD/3/012</t>
  </si>
  <si>
    <t>MD/3/013</t>
  </si>
  <si>
    <t>MD/3/014</t>
  </si>
  <si>
    <t>MD/3/015</t>
  </si>
  <si>
    <t>MD/3/016</t>
  </si>
  <si>
    <t>MD/3/017</t>
  </si>
  <si>
    <t>MD/3/018</t>
  </si>
  <si>
    <t>MD/3/019</t>
  </si>
  <si>
    <t>MD/3/020</t>
  </si>
  <si>
    <t>MD/3/021</t>
  </si>
  <si>
    <t>MD/3/022</t>
  </si>
  <si>
    <t>MD/3/023</t>
  </si>
  <si>
    <t>MD/3/024</t>
  </si>
  <si>
    <t>MD/4/001</t>
  </si>
  <si>
    <t>MD/4/002</t>
  </si>
  <si>
    <t>MD/4/004</t>
  </si>
  <si>
    <t>MD/4/005</t>
  </si>
  <si>
    <t>MD/4/006</t>
  </si>
  <si>
    <t>MD/4/007</t>
  </si>
  <si>
    <t>MD/4/008</t>
  </si>
  <si>
    <t>MD/4/009</t>
  </si>
  <si>
    <t>MD/4/010</t>
  </si>
  <si>
    <t>MD/4/011</t>
  </si>
  <si>
    <t>MD/4/012</t>
  </si>
  <si>
    <t>MD/4/013</t>
  </si>
  <si>
    <t>MD/4/014</t>
  </si>
  <si>
    <t>MD/4/015</t>
  </si>
  <si>
    <t>MD/4/016</t>
  </si>
  <si>
    <t>MD/4/017</t>
  </si>
  <si>
    <t>MD/4/019</t>
  </si>
  <si>
    <t>MD/4/020</t>
  </si>
  <si>
    <t>MO/1/001</t>
  </si>
  <si>
    <t>MO/1/002</t>
  </si>
  <si>
    <t>MO/1/003</t>
  </si>
  <si>
    <t>MO/1/004</t>
  </si>
  <si>
    <t>MO/1/005</t>
  </si>
  <si>
    <t>MO/1/006</t>
  </si>
  <si>
    <t>MO/1/007</t>
  </si>
  <si>
    <t>MO/1/008</t>
  </si>
  <si>
    <t>MO/1/009</t>
  </si>
  <si>
    <t>MO/1/010</t>
  </si>
  <si>
    <t>MO/1/011</t>
  </si>
  <si>
    <t>MO/1/012</t>
  </si>
  <si>
    <t>MO/1/013</t>
  </si>
  <si>
    <t>MO/1/014</t>
  </si>
  <si>
    <t>MO/1/015</t>
  </si>
  <si>
    <t>MO/1/016</t>
  </si>
  <si>
    <t>MO/1/017</t>
  </si>
  <si>
    <t>MO/1/018</t>
  </si>
  <si>
    <t>MO/1/019</t>
  </si>
  <si>
    <t>MO/1/020</t>
  </si>
  <si>
    <t>MO/1/021</t>
  </si>
  <si>
    <t>MO/1/022</t>
  </si>
  <si>
    <t>MO/1/023</t>
  </si>
  <si>
    <t>MO/1/024</t>
  </si>
  <si>
    <t>MO/1/025</t>
  </si>
  <si>
    <t>MO/1/026</t>
  </si>
  <si>
    <t>MO/1/027</t>
  </si>
  <si>
    <t>MO/1/028</t>
  </si>
  <si>
    <t>MO/1/029</t>
  </si>
  <si>
    <t>MO/1/030</t>
  </si>
  <si>
    <t>MO/1/031</t>
  </si>
  <si>
    <t>MO/1/032</t>
  </si>
  <si>
    <t>MO/1/033</t>
  </si>
  <si>
    <t>MO/1/034</t>
  </si>
  <si>
    <t>MO/1/035</t>
  </si>
  <si>
    <t>MO/1/036</t>
  </si>
  <si>
    <t>MO/1/037</t>
  </si>
  <si>
    <t>MO/1/038</t>
  </si>
  <si>
    <t>MO/1/039</t>
  </si>
  <si>
    <t>MO/1/040</t>
  </si>
  <si>
    <t>MO/1/041</t>
  </si>
  <si>
    <t>MO/1/042</t>
  </si>
  <si>
    <t>MO/1/043</t>
  </si>
  <si>
    <t>MO/1/044</t>
  </si>
  <si>
    <t>MO/2/001</t>
  </si>
  <si>
    <t>MO/2/002</t>
  </si>
  <si>
    <t>MO/2/003</t>
  </si>
  <si>
    <t>MO/2/004</t>
  </si>
  <si>
    <t>MO/2/005</t>
  </si>
  <si>
    <t>MO/2/006</t>
  </si>
  <si>
    <t>MO/2/007</t>
  </si>
  <si>
    <t>MO/2/008</t>
  </si>
  <si>
    <t>MO/2/009</t>
  </si>
  <si>
    <t>MO/2/010</t>
  </si>
  <si>
    <t>MO/2/011</t>
  </si>
  <si>
    <t>MO/2/012</t>
  </si>
  <si>
    <t>MO/2/013</t>
  </si>
  <si>
    <t>MO/2/014</t>
  </si>
  <si>
    <t>MO/2/015</t>
  </si>
  <si>
    <t>MO/2/016</t>
  </si>
  <si>
    <t>MO/2/017</t>
  </si>
  <si>
    <t>MO/2/018</t>
  </si>
  <si>
    <t>MO/2/019</t>
  </si>
  <si>
    <t>MO/2/020</t>
  </si>
  <si>
    <t>MO/2/021</t>
  </si>
  <si>
    <t>MO/2/022</t>
  </si>
  <si>
    <t>MO/2/023</t>
  </si>
  <si>
    <t>MO/2/024</t>
  </si>
  <si>
    <t>MO/2/025</t>
  </si>
  <si>
    <t>MO/2/026</t>
  </si>
  <si>
    <t>MO/2/027</t>
  </si>
  <si>
    <t>MO/2/028</t>
  </si>
  <si>
    <t>MO/2/029</t>
  </si>
  <si>
    <t>MO/2/030</t>
  </si>
  <si>
    <t>MO/2/031</t>
  </si>
  <si>
    <t>MO/2/032</t>
  </si>
  <si>
    <t>MO/2/033</t>
  </si>
  <si>
    <t>MO/3/001</t>
  </si>
  <si>
    <t>MO/3/002</t>
  </si>
  <si>
    <t>MO/3/003</t>
  </si>
  <si>
    <t>MO/3/004</t>
  </si>
  <si>
    <t>MO/3/005</t>
  </si>
  <si>
    <t>MO/3/006</t>
  </si>
  <si>
    <t>MO/3/007</t>
  </si>
  <si>
    <t>MO/3/008</t>
  </si>
  <si>
    <t>MO/3/009</t>
  </si>
  <si>
    <t>MO/3/010</t>
  </si>
  <si>
    <t>MO/3/011</t>
  </si>
  <si>
    <t>MO/3/012</t>
  </si>
  <si>
    <t>MO/3/013</t>
  </si>
  <si>
    <t>MO/3/014</t>
  </si>
  <si>
    <t>MO/3/015</t>
  </si>
  <si>
    <t>MO/3/016</t>
  </si>
  <si>
    <t>MO/3/017</t>
  </si>
  <si>
    <t>MO/3/018</t>
  </si>
  <si>
    <t>MO/3/019</t>
  </si>
  <si>
    <t>MO/3/020</t>
  </si>
  <si>
    <t>MO/3/021</t>
  </si>
  <si>
    <t>MO/3/022</t>
  </si>
  <si>
    <t>MO/3/023</t>
  </si>
  <si>
    <t>MO/3/024</t>
  </si>
  <si>
    <t>MO/3/025</t>
  </si>
  <si>
    <t>MO/3/026</t>
  </si>
  <si>
    <t>MO/3/027</t>
  </si>
  <si>
    <t>MO/3/028</t>
  </si>
  <si>
    <t>MO/3/029</t>
  </si>
  <si>
    <t>MO/3/030</t>
  </si>
  <si>
    <t>MO/3/031</t>
  </si>
  <si>
    <t>MO/3/032</t>
  </si>
  <si>
    <t>MO/3/033</t>
  </si>
  <si>
    <t>MO/3/034</t>
  </si>
  <si>
    <t>MO/3/035</t>
  </si>
  <si>
    <t>MO/3/036</t>
  </si>
  <si>
    <t>MO/3/037</t>
  </si>
  <si>
    <t>MO/3/038</t>
  </si>
  <si>
    <t>MO/3/039</t>
  </si>
  <si>
    <t>MO/3/040</t>
  </si>
  <si>
    <t>MO/3/041</t>
  </si>
  <si>
    <t>MO/3/042</t>
  </si>
  <si>
    <t>NM/1/001</t>
  </si>
  <si>
    <t>NM/1/002</t>
  </si>
  <si>
    <t>NM/1/003</t>
  </si>
  <si>
    <t>NM/1/004</t>
  </si>
  <si>
    <t>NM/1/005</t>
  </si>
  <si>
    <t>NM/1/006</t>
  </si>
  <si>
    <t>NM/1/007</t>
  </si>
  <si>
    <t>NM/1/008</t>
  </si>
  <si>
    <t>NM/1/009</t>
  </si>
  <si>
    <t>NM/1/010</t>
  </si>
  <si>
    <t>NM/1/011</t>
  </si>
  <si>
    <t>NM/1/012</t>
  </si>
  <si>
    <t>NM/1/013</t>
  </si>
  <si>
    <t>NM/1/014</t>
  </si>
  <si>
    <t>NM/1/015</t>
  </si>
  <si>
    <t>NM/1/016</t>
  </si>
  <si>
    <t>NM/1/017</t>
  </si>
  <si>
    <t>NM/1/018</t>
  </si>
  <si>
    <t>NM/1/019</t>
  </si>
  <si>
    <t>NM/1/020</t>
  </si>
  <si>
    <t>NM/1/021</t>
  </si>
  <si>
    <t>NM/1/022</t>
  </si>
  <si>
    <t>NM/1/023</t>
  </si>
  <si>
    <t>NM/1/024</t>
  </si>
  <si>
    <t>NM/1/025</t>
  </si>
  <si>
    <t>NM/1/026</t>
  </si>
  <si>
    <t>NM/1/027</t>
  </si>
  <si>
    <t>NM/1/028</t>
  </si>
  <si>
    <t>NM/1/029</t>
  </si>
  <si>
    <t>NM/1/030</t>
  </si>
  <si>
    <t>NM/1/031</t>
  </si>
  <si>
    <t>NM/1/032</t>
  </si>
  <si>
    <t>NM/2/001</t>
  </si>
  <si>
    <t>NM/2/002</t>
  </si>
  <si>
    <t>NM/2/003</t>
  </si>
  <si>
    <t>NM/2/004</t>
  </si>
  <si>
    <t>NM/2/006</t>
  </si>
  <si>
    <t>NM/2/007</t>
  </si>
  <si>
    <t>NM/2/008</t>
  </si>
  <si>
    <t>NM/2/009</t>
  </si>
  <si>
    <t>NM/2/010</t>
  </si>
  <si>
    <t>NM/2/011</t>
  </si>
  <si>
    <t>NM/2/012</t>
  </si>
  <si>
    <t>NM/2/013</t>
  </si>
  <si>
    <t>NM/2/014</t>
  </si>
  <si>
    <t>NM/2/015</t>
  </si>
  <si>
    <t>NM/2/016</t>
  </si>
  <si>
    <t>NM/2/017</t>
  </si>
  <si>
    <t>NM/2/018</t>
  </si>
  <si>
    <t>NM/2/019</t>
  </si>
  <si>
    <t>NM/2/020</t>
  </si>
  <si>
    <t>NM/2/021</t>
  </si>
  <si>
    <t>NM/2/022</t>
  </si>
  <si>
    <t>NM/2/023</t>
  </si>
  <si>
    <t>NM/2/024</t>
  </si>
  <si>
    <t>NM/2/025</t>
  </si>
  <si>
    <t>NM/3/001</t>
  </si>
  <si>
    <t>NM/3/002</t>
  </si>
  <si>
    <t>NM/3/003</t>
  </si>
  <si>
    <t>NM/3/004</t>
  </si>
  <si>
    <t>NM/3/005</t>
  </si>
  <si>
    <t>NM/3/006</t>
  </si>
  <si>
    <t>NM/3/007</t>
  </si>
  <si>
    <t>NM/3/008</t>
  </si>
  <si>
    <t>NM/3/009</t>
  </si>
  <si>
    <t>NM/3/010</t>
  </si>
  <si>
    <t>NM/3/011</t>
  </si>
  <si>
    <t>NM/3/012</t>
  </si>
  <si>
    <t>NM/3/013</t>
  </si>
  <si>
    <t>NM/3/014</t>
  </si>
  <si>
    <t>NM/3/015</t>
  </si>
  <si>
    <t>NM/3/016</t>
  </si>
  <si>
    <t>NM/3/017</t>
  </si>
  <si>
    <t>NM/3/018</t>
  </si>
  <si>
    <t>NM/3/019</t>
  </si>
  <si>
    <t>NM/3/020</t>
  </si>
  <si>
    <t>NM/3/021</t>
  </si>
  <si>
    <t>NM/3/022</t>
  </si>
  <si>
    <t>NM/3/023</t>
  </si>
  <si>
    <t>NM/3/024</t>
  </si>
  <si>
    <t>NM/3/025</t>
  </si>
  <si>
    <t>NM/3/026</t>
  </si>
  <si>
    <t>NM/3/027</t>
  </si>
  <si>
    <t>NM/3/028</t>
  </si>
  <si>
    <t>NM/3/029</t>
  </si>
  <si>
    <t>NM/3/030</t>
  </si>
  <si>
    <t>NM/3/031</t>
  </si>
  <si>
    <t>P2/kk2</t>
  </si>
  <si>
    <t>P2/Sh ds kk</t>
  </si>
  <si>
    <t>P1/kk2</t>
  </si>
  <si>
    <t>DT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</si>
  <si>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</si>
  <si>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</si>
  <si>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</si>
  <si>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</si>
  <si>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</si>
  <si>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</si>
  <si>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</si>
  <si>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</si>
  <si>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</si>
  <si>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</si>
  <si>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</si>
  <si>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</si>
  <si>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</si>
  <si>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</si>
  <si>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</si>
  <si>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</si>
  <si>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</si>
  <si>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</si>
  <si>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</si>
  <si>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</si>
  <si>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</si>
  <si>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</si>
  <si>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</si>
  <si>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</si>
  <si>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</si>
  <si>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</si>
  <si>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</si>
  <si>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</si>
  <si>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</si>
  <si>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</si>
  <si>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</si>
  <si>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</si>
  <si>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</si>
  <si>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</si>
  <si>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</si>
  <si>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</si>
  <si>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</si>
  <si>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</si>
  <si>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</si>
  <si>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</si>
  <si>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</si>
  <si>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</si>
  <si>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</si>
  <si>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FS</t>
  </si>
  <si>
    <t>MT</t>
  </si>
  <si>
    <t>045</t>
  </si>
  <si>
    <t>ME</t>
  </si>
  <si>
    <t>DF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</si>
  <si>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</si>
  <si>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</si>
  <si>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</si>
  <si>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</si>
  <si>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</si>
  <si>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</si>
  <si>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</si>
  <si>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</si>
  <si>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</si>
  <si>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</si>
  <si>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</si>
  <si>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</si>
  <si>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</si>
  <si>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</si>
  <si>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</si>
  <si>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</si>
  <si>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</si>
  <si>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</si>
  <si>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</si>
  <si>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</si>
  <si>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</si>
  <si>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</si>
  <si>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</si>
  <si>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</si>
  <si>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</si>
  <si>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</si>
  <si>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</si>
  <si>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MA</t>
  </si>
  <si>
    <t>GG</t>
  </si>
  <si>
    <t>GK</t>
  </si>
  <si>
    <t>MG</t>
  </si>
  <si>
    <t>ST</t>
  </si>
  <si>
    <t>LR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</si>
  <si>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</si>
  <si>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</si>
  <si>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</si>
  <si>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</si>
  <si>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</si>
  <si>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</si>
  <si>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</si>
  <si>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</si>
  <si>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</si>
  <si>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</si>
  <si>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</si>
  <si>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</si>
  <si>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</si>
  <si>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</si>
  <si>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</si>
  <si>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</si>
  <si>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</si>
  <si>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</si>
  <si>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</si>
  <si>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</si>
  <si>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</si>
  <si>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</si>
  <si>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</si>
  <si>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</si>
  <si>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</si>
  <si>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MB</t>
  </si>
  <si>
    <t>NE</t>
  </si>
  <si>
    <t>MD</t>
  </si>
  <si>
    <t>MO</t>
  </si>
  <si>
    <t>NM</t>
  </si>
  <si>
    <t>P2/kk1</t>
  </si>
  <si>
    <t>School</t>
  </si>
  <si>
    <t>Child ID</t>
  </si>
  <si>
    <t>P1/Sh in kk</t>
  </si>
  <si>
    <t>P2/ω total</t>
  </si>
  <si>
    <t>P2/% alive</t>
  </si>
  <si>
    <t>P2/ Sm in Urine</t>
  </si>
  <si>
    <t>Village</t>
  </si>
  <si>
    <t>order</t>
  </si>
  <si>
    <t>Class</t>
  </si>
  <si>
    <t>Formed by : School code / Class code / Chidren code</t>
  </si>
  <si>
    <t>Name of the village where the school is</t>
  </si>
  <si>
    <t>School code</t>
  </si>
  <si>
    <t>Calss code</t>
  </si>
  <si>
    <t>Chidren code</t>
  </si>
  <si>
    <t>Precence (noted "x") of S.heamatobium egg(s) in the first stool sample</t>
  </si>
  <si>
    <t>Precence (noted "x") of S.mansonii egg(s) in the first urine filtration</t>
  </si>
  <si>
    <t>Precence (noted "x") of S.mansonii egg(s) in the second urine filtration</t>
  </si>
  <si>
    <t>Precence (noted "x") of S.heamatobium egg(s) in the second stool sample</t>
  </si>
  <si>
    <t>Missing Data</t>
  </si>
  <si>
    <t>P1/ω total</t>
  </si>
  <si>
    <t>P1/% alive</t>
  </si>
  <si>
    <t>P1/ Sm in urine</t>
  </si>
  <si>
    <t>P1/kk1</t>
  </si>
  <si>
    <t>Not applicable</t>
  </si>
  <si>
    <r>
      <t>Percentage of  alive's eggs</t>
    </r>
    <r>
      <rPr>
        <sz val="12"/>
        <color rgb="FFFF0000"/>
        <rFont val="Calibri"/>
        <family val="2"/>
        <scheme val="minor"/>
      </rPr>
      <t xml:space="preserve"> at P1</t>
    </r>
    <r>
      <rPr>
        <sz val="12"/>
        <color theme="1"/>
        <rFont val="Calibri"/>
        <family val="2"/>
        <scheme val="minor"/>
      </rPr>
      <t xml:space="preserve"> on the first urine filtration </t>
    </r>
  </si>
  <si>
    <t>Egg per gram of stool of the first slide in P1 (EPG=(nber of eggs who were counted in the filter and for 30mg of stool) X 33)</t>
  </si>
  <si>
    <t>Egg count in the second visit (P2). 1 urine filtration (FU) (10ml of the second urinary voiding)</t>
  </si>
  <si>
    <t xml:space="preserve">Percentage of alive's eggs at P2 on the second urine filtration </t>
  </si>
  <si>
    <t>Egg per gram of stool of the first slide in P2 (EPG= egg count in 30mg X 33)</t>
  </si>
  <si>
    <t>Egg per gram of stool of the second slide in P2 (EPG= egg count in 30mg X 33)</t>
  </si>
  <si>
    <t>Egg per gram of stool of the second slide in P1 (EPG= egg count in 30mg X 33).</t>
  </si>
  <si>
    <t>All the urines were always collected the mornig.</t>
  </si>
  <si>
    <t>Two slide were reads on the same of stool sample</t>
  </si>
  <si>
    <r>
      <rPr>
        <sz val="12"/>
        <color rgb="FFFF0000"/>
        <rFont val="Calibri"/>
        <family val="2"/>
        <scheme val="minor"/>
      </rPr>
      <t>Total</t>
    </r>
    <r>
      <rPr>
        <sz val="12"/>
        <color theme="1"/>
        <rFont val="Calibri"/>
        <family val="2"/>
        <scheme val="minor"/>
      </rPr>
      <t xml:space="preserve"> egg count -</t>
    </r>
    <r>
      <rPr>
        <sz val="12"/>
        <color rgb="FFFF0000"/>
        <rFont val="Calibri"/>
        <family val="2"/>
        <scheme val="minor"/>
      </rPr>
      <t xml:space="preserve"> the first visit (P1)</t>
    </r>
    <r>
      <rPr>
        <sz val="12"/>
        <color theme="1"/>
        <rFont val="Calibri"/>
        <family val="2"/>
        <scheme val="minor"/>
      </rPr>
      <t xml:space="preserve"> and on the urine filtration</t>
    </r>
    <r>
      <rPr>
        <sz val="12"/>
        <color rgb="FFFF0000"/>
        <rFont val="Calibri"/>
        <family val="2"/>
        <scheme val="minor"/>
      </rPr>
      <t xml:space="preserve"> (FU).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Filtration of 10ml of urinary/filter,  and only one filter was realised by collection of urine</t>
    </r>
  </si>
  <si>
    <t>When the number of egg is too high to make a proper counting and that the volume of urine was not enough to be diluted</t>
  </si>
  <si>
    <t>mean</t>
  </si>
  <si>
    <t>variance</t>
  </si>
  <si>
    <t>st.dev</t>
  </si>
  <si>
    <t>min</t>
  </si>
  <si>
    <t>max</t>
  </si>
  <si>
    <t>total in the sample</t>
  </si>
  <si>
    <t>number of zero</t>
  </si>
  <si>
    <t>number larger than zero</t>
  </si>
  <si>
    <t>prevalence</t>
  </si>
  <si>
    <t>median</t>
  </si>
  <si>
    <t>clumping parameter of the negative binomial</t>
  </si>
  <si>
    <t>#NA</t>
  </si>
  <si>
    <t>CV</t>
  </si>
  <si>
    <t>log(clump.par)</t>
  </si>
  <si>
    <t>variance/mean ratio</t>
  </si>
  <si>
    <t>Sh</t>
  </si>
  <si>
    <t>Sm</t>
  </si>
  <si>
    <t>Malla</t>
  </si>
  <si>
    <t>Diokhoul Fall</t>
  </si>
  <si>
    <t>Gankette Guinth</t>
  </si>
  <si>
    <t>Guidick</t>
  </si>
  <si>
    <t>Merina Gewel</t>
  </si>
  <si>
    <t>Syer Tack</t>
  </si>
  <si>
    <t>Diokhor Tack</t>
  </si>
  <si>
    <t>Malla Tack</t>
  </si>
  <si>
    <t>Foss</t>
  </si>
  <si>
    <t>Mbane</t>
  </si>
  <si>
    <t>Lampsar</t>
  </si>
  <si>
    <t>Mbakhana</t>
  </si>
  <si>
    <t>Ndiowdoune</t>
  </si>
  <si>
    <t>Maka Diama</t>
  </si>
  <si>
    <t>Mbarigo</t>
  </si>
  <si>
    <t>Ndiol Maure</t>
  </si>
  <si>
    <t>cluster</t>
  </si>
  <si>
    <t>village #</t>
  </si>
  <si>
    <t>name</t>
  </si>
  <si>
    <t>acr</t>
  </si>
  <si>
    <t># with par count&gt;0</t>
  </si>
  <si>
    <t># equal zero</t>
  </si>
  <si>
    <t>Schistosoma haematobium</t>
  </si>
  <si>
    <t>Schistosoma mansoni</t>
  </si>
  <si>
    <t>total number of kids  in the sample</t>
  </si>
  <si>
    <t>total positive</t>
  </si>
  <si>
    <t>overall prevalence</t>
  </si>
  <si>
    <t>coinfections</t>
  </si>
  <si>
    <t>prevalence coinfection</t>
  </si>
  <si>
    <t>sample size</t>
  </si>
  <si>
    <t># coeinfection</t>
  </si>
  <si>
    <t>preval.sm in sh infection</t>
  </si>
  <si>
    <t>Coinfections</t>
  </si>
  <si>
    <t>Prawn stocking</t>
  </si>
  <si>
    <t>Prawns</t>
  </si>
  <si>
    <t>Veg.Rem</t>
  </si>
  <si>
    <t>C</t>
  </si>
  <si>
    <t>geometric mean</t>
  </si>
  <si>
    <t>geometric mean +1</t>
  </si>
  <si>
    <t>self reported in 1 class in 2015</t>
  </si>
  <si>
    <t>lake</t>
  </si>
  <si>
    <t>river</t>
  </si>
  <si>
    <t>Location</t>
  </si>
  <si>
    <t>Sampl size</t>
  </si>
  <si>
    <t>Co-infections</t>
  </si>
  <si>
    <t xml:space="preserve">Tab. 1 Infection levels in school age children in 16 villages in SRB in  2016 </t>
  </si>
  <si>
    <t>village</t>
  </si>
  <si>
    <t>mean load</t>
  </si>
  <si>
    <t>clumping parameter</t>
  </si>
  <si>
    <t>Slope</t>
  </si>
  <si>
    <t>Intercept</t>
  </si>
  <si>
    <t>R2=</t>
  </si>
  <si>
    <t>clumping parameters</t>
  </si>
  <si>
    <t>LOG</t>
  </si>
  <si>
    <t>LIN</t>
  </si>
  <si>
    <t>MIN</t>
  </si>
  <si>
    <t>MAX</t>
  </si>
  <si>
    <t>log10 clumping par</t>
  </si>
  <si>
    <t>log.e clumping par</t>
  </si>
  <si>
    <t>mean eggs count</t>
  </si>
  <si>
    <t>median egg count</t>
  </si>
  <si>
    <t>variance eggs count</t>
  </si>
  <si>
    <t>st.dev eggs count</t>
  </si>
  <si>
    <t>min egg count</t>
  </si>
  <si>
    <t>max egg count</t>
  </si>
  <si>
    <t>Obs prevalence in SAC</t>
  </si>
  <si>
    <t># SAC in the sample</t>
  </si>
  <si>
    <t>infecPrev from NegBinomial distr</t>
  </si>
  <si>
    <t>ration between real prev and estimated prev by using NegBin clump par</t>
  </si>
  <si>
    <t>ratio between prevalences</t>
  </si>
  <si>
    <t>estimated prev with the formula</t>
  </si>
  <si>
    <t>ratio between clumping parameters</t>
  </si>
  <si>
    <t>new clumping parameter that gives the right (observed)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</si>
</sst>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%"/>
    <numFmt numFmtId="166" formatCode="0.0"/>
    <numFmt numFmtId="167" formatCode="0.0000"/>
    <numFmt numFmtId="168" formatCode="_(* #,##0.0_);_(* \(#,##0.0\);_(* &quot;-&quot;??_);_(@_)"/>
    <numFmt numFmtId="169" formatCode="_(* #,##0.000_);_(* \(#,##0.000\);_(* &quot;-&quot;??_);_(@_)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9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5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75">
    <xf numFmtId="0" fontId="0" fillId="0" borderId="0" xfId="0"/>
    <xf numFmtId="0" fontId="6" fillId="0" borderId="0" xfId="0" applyFont="1"/>
    <xf numFmtId="0" fontId="9" fillId="0" borderId="16" xfId="2" applyFont="1" applyBorder="1" applyAlignment="1">
      <alignment horizontal="left"/>
    </xf>
    <xf numFmtId="0" fontId="6" fillId="0" borderId="16" xfId="0" applyFont="1" applyBorder="1"/>
    <xf numFmtId="0" fontId="6" fillId="0" borderId="16" xfId="2" applyFont="1" applyBorder="1"/>
    <xf numFmtId="49" fontId="6" fillId="0" borderId="16" xfId="2" applyNumberFormat="1" applyFont="1" applyBorder="1"/>
    <xf numFmtId="0" fontId="3" fillId="0" borderId="16" xfId="2" applyFont="1" applyBorder="1"/>
    <xf numFmtId="0" fontId="6" fillId="0" borderId="17" xfId="0" applyFont="1" applyBorder="1"/>
    <xf numFmtId="0" fontId="10" fillId="0" borderId="0" xfId="0" applyFont="1"/>
    <xf numFmtId="0" fontId="3" fillId="0" borderId="2" xfId="2" applyFont="1" applyBorder="1"/>
    <xf numFmtId="49" fontId="6" fillId="0" borderId="2" xfId="2" applyNumberFormat="1" applyFont="1" applyBorder="1"/>
    <xf numFmtId="0" fontId="11" fillId="0" borderId="0" xfId="0" applyFont="1"/>
    <xf numFmtId="0" fontId="12" fillId="0" borderId="0" xfId="0" applyFont="1"/>
    <xf numFmtId="0" fontId="6" fillId="0" borderId="4" xfId="0" applyFont="1" applyBorder="1"/>
    <xf numFmtId="0" fontId="6" fillId="0" borderId="7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9" fontId="6" fillId="0" borderId="4" xfId="0" applyNumberFormat="1" applyFont="1" applyBorder="1" applyAlignment="1">
      <alignment horizontal="center" vertical="center"/>
    </xf>
    <xf numFmtId="9" fontId="6" fillId="0" borderId="4" xfId="1" applyFont="1" applyFill="1" applyBorder="1" applyAlignment="1">
      <alignment horizontal="center" vertical="center"/>
    </xf>
    <xf numFmtId="0" fontId="13" fillId="0" borderId="16" xfId="2" applyFont="1" applyBorder="1" applyAlignment="1">
      <alignment horizontal="left"/>
    </xf>
    <xf numFmtId="9" fontId="6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0" xfId="0" applyNumberFormat="1" applyFont="1"/>
    <xf numFmtId="0" fontId="6" fillId="0" borderId="3" xfId="0" applyFont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9" fontId="6" fillId="0" borderId="7" xfId="1" applyFont="1" applyFill="1" applyBorder="1" applyAlignment="1">
      <alignment horizontal="center" vertical="center"/>
    </xf>
    <xf numFmtId="9" fontId="6" fillId="0" borderId="7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49" fontId="13" fillId="0" borderId="16" xfId="2" applyNumberFormat="1" applyFont="1" applyBorder="1" applyAlignment="1">
      <alignment horizontal="left"/>
    </xf>
    <xf numFmtId="0" fontId="1" fillId="0" borderId="0" xfId="0" applyFont="1"/>
    <xf numFmtId="9" fontId="6" fillId="0" borderId="4" xfId="0" applyNumberFormat="1" applyFont="1" applyBorder="1" applyAlignment="1">
      <alignment horizontal="left"/>
    </xf>
    <xf numFmtId="9" fontId="6" fillId="0" borderId="4" xfId="0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center"/>
    </xf>
    <xf numFmtId="0" fontId="13" fillId="0" borderId="16" xfId="2" applyFont="1" applyBorder="1" applyAlignment="1">
      <alignment horizontal="center"/>
    </xf>
    <xf numFmtId="0" fontId="13" fillId="0" borderId="16" xfId="2" applyFont="1" applyBorder="1"/>
    <xf numFmtId="0" fontId="1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0" fontId="6" fillId="0" borderId="5" xfId="2" applyFont="1" applyBorder="1"/>
    <xf numFmtId="9" fontId="6" fillId="0" borderId="5" xfId="2" applyNumberFormat="1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2" applyFont="1" applyBorder="1"/>
    <xf numFmtId="9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9" fontId="6" fillId="0" borderId="4" xfId="2" applyNumberFormat="1" applyFont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6" fillId="0" borderId="3" xfId="2" applyFont="1" applyBorder="1"/>
    <xf numFmtId="9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9" fontId="6" fillId="0" borderId="4" xfId="2" applyNumberFormat="1" applyFont="1" applyBorder="1"/>
    <xf numFmtId="0" fontId="15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9" fontId="6" fillId="0" borderId="7" xfId="2" applyNumberFormat="1" applyFont="1" applyBorder="1" applyAlignment="1">
      <alignment horizontal="center"/>
    </xf>
    <xf numFmtId="9" fontId="6" fillId="0" borderId="7" xfId="2" applyNumberFormat="1" applyFont="1" applyBorder="1"/>
    <xf numFmtId="0" fontId="6" fillId="0" borderId="7" xfId="2" applyFont="1" applyBorder="1"/>
    <xf numFmtId="0" fontId="15" fillId="0" borderId="1" xfId="0" applyFont="1" applyBorder="1" applyAlignment="1">
      <alignment horizontal="center"/>
    </xf>
    <xf numFmtId="0" fontId="6" fillId="0" borderId="1" xfId="2" applyFont="1" applyBorder="1"/>
    <xf numFmtId="9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9" fontId="6" fillId="0" borderId="3" xfId="2" applyNumberFormat="1" applyFont="1" applyBorder="1" applyAlignment="1">
      <alignment horizontal="left"/>
    </xf>
    <xf numFmtId="0" fontId="15" fillId="0" borderId="7" xfId="0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9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9" fontId="6" fillId="0" borderId="4" xfId="2" applyNumberFormat="1" applyFont="1" applyBorder="1" applyAlignment="1">
      <alignment horizontal="left" vertical="center"/>
    </xf>
    <xf numFmtId="9" fontId="6" fillId="0" borderId="4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9" fontId="6" fillId="0" borderId="3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9" fontId="6" fillId="0" borderId="5" xfId="1" applyFont="1" applyFill="1" applyBorder="1" applyAlignment="1">
      <alignment horizontal="center" vertical="center"/>
    </xf>
    <xf numFmtId="1" fontId="6" fillId="0" borderId="4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left"/>
    </xf>
    <xf numFmtId="9" fontId="6" fillId="0" borderId="7" xfId="2" applyNumberFormat="1" applyFont="1" applyBorder="1" applyAlignment="1">
      <alignment horizontal="left" vertical="center"/>
    </xf>
    <xf numFmtId="0" fontId="6" fillId="0" borderId="7" xfId="2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9" fontId="6" fillId="0" borderId="1" xfId="2" applyNumberFormat="1" applyFont="1" applyBorder="1" applyAlignment="1">
      <alignment horizontal="left"/>
    </xf>
    <xf numFmtId="0" fontId="15" fillId="0" borderId="4" xfId="0" applyFont="1" applyBorder="1" applyAlignment="1">
      <alignment horizontal="center" vertical="center"/>
    </xf>
    <xf numFmtId="1" fontId="6" fillId="0" borderId="4" xfId="2" applyNumberFormat="1" applyFont="1" applyBorder="1" applyAlignment="1">
      <alignment horizontal="center"/>
    </xf>
    <xf numFmtId="0" fontId="15" fillId="0" borderId="4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49" fontId="6" fillId="0" borderId="4" xfId="3" applyNumberFormat="1" applyFont="1" applyBorder="1" applyAlignment="1">
      <alignment horizontal="center" vertical="center"/>
    </xf>
    <xf numFmtId="0" fontId="15" fillId="0" borderId="7" xfId="3" applyFont="1" applyBorder="1" applyAlignment="1">
      <alignment horizontal="center" vertical="center"/>
    </xf>
    <xf numFmtId="0" fontId="6" fillId="0" borderId="7" xfId="3" applyFont="1" applyBorder="1" applyAlignment="1">
      <alignment horizontal="center" vertical="center"/>
    </xf>
    <xf numFmtId="49" fontId="6" fillId="0" borderId="7" xfId="3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49" fontId="6" fillId="0" borderId="1" xfId="3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14" fillId="0" borderId="4" xfId="4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9" fontId="6" fillId="0" borderId="7" xfId="0" applyNumberFormat="1" applyFont="1" applyBorder="1" applyAlignment="1">
      <alignment horizontal="left"/>
    </xf>
    <xf numFmtId="0" fontId="15" fillId="0" borderId="1" xfId="4" applyFont="1" applyBorder="1" applyAlignment="1">
      <alignment horizontal="center"/>
    </xf>
    <xf numFmtId="1" fontId="6" fillId="0" borderId="1" xfId="4" applyNumberFormat="1" applyFont="1" applyBorder="1" applyAlignment="1">
      <alignment horizontal="center"/>
    </xf>
    <xf numFmtId="49" fontId="6" fillId="0" borderId="1" xfId="4" applyNumberFormat="1" applyFont="1" applyBorder="1" applyAlignment="1">
      <alignment horizontal="center"/>
    </xf>
    <xf numFmtId="0" fontId="15" fillId="0" borderId="4" xfId="4" applyFont="1" applyBorder="1" applyAlignment="1">
      <alignment horizontal="center"/>
    </xf>
    <xf numFmtId="1" fontId="6" fillId="0" borderId="4" xfId="4" applyNumberFormat="1" applyFont="1" applyBorder="1" applyAlignment="1">
      <alignment horizontal="center"/>
    </xf>
    <xf numFmtId="49" fontId="6" fillId="0" borderId="4" xfId="4" applyNumberFormat="1" applyFont="1" applyBorder="1" applyAlignment="1">
      <alignment horizontal="center"/>
    </xf>
    <xf numFmtId="0" fontId="15" fillId="0" borderId="4" xfId="9" applyFont="1" applyBorder="1" applyAlignment="1">
      <alignment horizontal="center"/>
    </xf>
    <xf numFmtId="0" fontId="15" fillId="0" borderId="4" xfId="10" applyFont="1" applyBorder="1" applyAlignment="1">
      <alignment horizontal="center"/>
    </xf>
    <xf numFmtId="0" fontId="6" fillId="0" borderId="4" xfId="10" applyFont="1" applyBorder="1" applyAlignment="1">
      <alignment horizontal="center"/>
    </xf>
    <xf numFmtId="49" fontId="6" fillId="0" borderId="4" xfId="10" applyNumberFormat="1" applyFont="1" applyBorder="1" applyAlignment="1">
      <alignment horizontal="center"/>
    </xf>
    <xf numFmtId="0" fontId="15" fillId="0" borderId="4" xfId="11" applyFont="1" applyBorder="1" applyAlignment="1">
      <alignment horizontal="center"/>
    </xf>
    <xf numFmtId="0" fontId="15" fillId="0" borderId="4" xfId="12" applyFont="1" applyBorder="1" applyAlignment="1">
      <alignment horizontal="center"/>
    </xf>
    <xf numFmtId="0" fontId="6" fillId="0" borderId="4" xfId="12" applyFont="1" applyBorder="1" applyAlignment="1">
      <alignment horizontal="center"/>
    </xf>
    <xf numFmtId="49" fontId="6" fillId="0" borderId="4" xfId="12" applyNumberFormat="1" applyFont="1" applyBorder="1" applyAlignment="1">
      <alignment horizontal="center"/>
    </xf>
    <xf numFmtId="0" fontId="15" fillId="0" borderId="7" xfId="12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9" fontId="6" fillId="0" borderId="5" xfId="2" applyNumberFormat="1" applyFont="1" applyBorder="1" applyAlignment="1">
      <alignment horizontal="left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9" fontId="6" fillId="0" borderId="7" xfId="2" applyNumberFormat="1" applyFont="1" applyBorder="1" applyAlignment="1">
      <alignment horizontal="left"/>
    </xf>
    <xf numFmtId="0" fontId="15" fillId="0" borderId="1" xfId="2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15" fillId="0" borderId="4" xfId="2" applyFont="1" applyBorder="1" applyAlignment="1">
      <alignment horizontal="center"/>
    </xf>
    <xf numFmtId="49" fontId="6" fillId="0" borderId="4" xfId="2" applyNumberFormat="1" applyFont="1" applyBorder="1" applyAlignment="1">
      <alignment horizontal="center"/>
    </xf>
    <xf numFmtId="0" fontId="15" fillId="0" borderId="4" xfId="13" applyFont="1" applyBorder="1" applyAlignment="1">
      <alignment horizontal="center"/>
    </xf>
    <xf numFmtId="0" fontId="6" fillId="0" borderId="4" xfId="13" applyFont="1" applyBorder="1" applyAlignment="1">
      <alignment horizontal="center"/>
    </xf>
    <xf numFmtId="49" fontId="6" fillId="0" borderId="4" xfId="13" applyNumberFormat="1" applyFont="1" applyBorder="1" applyAlignment="1">
      <alignment horizontal="center"/>
    </xf>
    <xf numFmtId="0" fontId="15" fillId="0" borderId="4" xfId="14" applyFont="1" applyBorder="1" applyAlignment="1">
      <alignment horizontal="center"/>
    </xf>
    <xf numFmtId="0" fontId="6" fillId="0" borderId="4" xfId="14" applyFont="1" applyBorder="1" applyAlignment="1">
      <alignment horizontal="center"/>
    </xf>
    <xf numFmtId="49" fontId="6" fillId="0" borderId="4" xfId="14" applyNumberFormat="1" applyFont="1" applyBorder="1" applyAlignment="1">
      <alignment horizontal="center"/>
    </xf>
    <xf numFmtId="0" fontId="15" fillId="0" borderId="4" xfId="15" applyFont="1" applyBorder="1" applyAlignment="1">
      <alignment horizontal="center"/>
    </xf>
    <xf numFmtId="0" fontId="6" fillId="0" borderId="4" xfId="15" applyFont="1" applyBorder="1" applyAlignment="1">
      <alignment horizontal="center"/>
    </xf>
    <xf numFmtId="49" fontId="6" fillId="0" borderId="4" xfId="15" applyNumberFormat="1" applyFont="1" applyBorder="1" applyAlignment="1">
      <alignment horizontal="center"/>
    </xf>
    <xf numFmtId="0" fontId="15" fillId="0" borderId="7" xfId="15" applyFont="1" applyBorder="1" applyAlignment="1">
      <alignment horizontal="center"/>
    </xf>
    <xf numFmtId="0" fontId="6" fillId="0" borderId="7" xfId="15" applyFont="1" applyBorder="1" applyAlignment="1">
      <alignment horizontal="center"/>
    </xf>
    <xf numFmtId="49" fontId="6" fillId="0" borderId="7" xfId="15" applyNumberFormat="1" applyFont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9" fontId="6" fillId="0" borderId="1" xfId="2" applyNumberFormat="1" applyFont="1" applyBorder="1"/>
    <xf numFmtId="9" fontId="6" fillId="0" borderId="1" xfId="2" applyNumberFormat="1" applyFont="1" applyBorder="1" applyAlignment="1">
      <alignment horizontal="left" vertical="center"/>
    </xf>
    <xf numFmtId="0" fontId="6" fillId="0" borderId="3" xfId="2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2" applyFont="1" applyBorder="1" applyAlignment="1">
      <alignment horizontal="left"/>
    </xf>
    <xf numFmtId="9" fontId="6" fillId="0" borderId="7" xfId="2" applyNumberFormat="1" applyFont="1" applyBorder="1" applyAlignment="1">
      <alignment horizontal="center" vertical="center"/>
    </xf>
    <xf numFmtId="0" fontId="15" fillId="0" borderId="1" xfId="16" applyFont="1" applyBorder="1" applyAlignment="1">
      <alignment horizontal="center" vertical="center"/>
    </xf>
    <xf numFmtId="0" fontId="6" fillId="0" borderId="1" xfId="16" applyFont="1" applyBorder="1" applyAlignment="1">
      <alignment horizontal="center" vertical="center"/>
    </xf>
    <xf numFmtId="49" fontId="6" fillId="0" borderId="1" xfId="16" applyNumberFormat="1" applyFont="1" applyBorder="1" applyAlignment="1">
      <alignment horizontal="center" vertical="center"/>
    </xf>
    <xf numFmtId="0" fontId="15" fillId="0" borderId="4" xfId="16" applyFont="1" applyBorder="1" applyAlignment="1">
      <alignment horizontal="center" vertical="center"/>
    </xf>
    <xf numFmtId="0" fontId="6" fillId="0" borderId="4" xfId="16" applyFont="1" applyBorder="1" applyAlignment="1">
      <alignment horizontal="center" vertical="center"/>
    </xf>
    <xf numFmtId="49" fontId="6" fillId="0" borderId="4" xfId="16" applyNumberFormat="1" applyFont="1" applyBorder="1" applyAlignment="1">
      <alignment horizontal="center" vertical="center"/>
    </xf>
    <xf numFmtId="0" fontId="15" fillId="0" borderId="4" xfId="17" applyFont="1" applyBorder="1" applyAlignment="1">
      <alignment horizontal="center" vertical="center"/>
    </xf>
    <xf numFmtId="0" fontId="6" fillId="0" borderId="4" xfId="17" applyFont="1" applyBorder="1" applyAlignment="1">
      <alignment horizontal="center" vertical="center"/>
    </xf>
    <xf numFmtId="49" fontId="6" fillId="0" borderId="4" xfId="17" applyNumberFormat="1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left"/>
    </xf>
    <xf numFmtId="0" fontId="15" fillId="0" borderId="7" xfId="17" applyFont="1" applyBorder="1" applyAlignment="1">
      <alignment horizontal="center" vertical="center"/>
    </xf>
    <xf numFmtId="0" fontId="6" fillId="0" borderId="7" xfId="16" applyFont="1" applyBorder="1" applyAlignment="1">
      <alignment horizontal="center" vertical="center"/>
    </xf>
    <xf numFmtId="0" fontId="6" fillId="0" borderId="7" xfId="17" applyFont="1" applyBorder="1" applyAlignment="1">
      <alignment horizontal="center" vertical="center"/>
    </xf>
    <xf numFmtId="49" fontId="6" fillId="0" borderId="7" xfId="17" applyNumberFormat="1" applyFont="1" applyBorder="1" applyAlignment="1">
      <alignment horizontal="center" vertical="center"/>
    </xf>
    <xf numFmtId="0" fontId="15" fillId="0" borderId="1" xfId="18" applyFont="1" applyBorder="1" applyAlignment="1">
      <alignment horizontal="center"/>
    </xf>
    <xf numFmtId="0" fontId="6" fillId="0" borderId="1" xfId="18" applyFont="1" applyBorder="1" applyAlignment="1">
      <alignment horizontal="center"/>
    </xf>
    <xf numFmtId="49" fontId="6" fillId="0" borderId="1" xfId="18" applyNumberFormat="1" applyFont="1" applyBorder="1" applyAlignment="1">
      <alignment horizontal="center"/>
    </xf>
    <xf numFmtId="0" fontId="15" fillId="0" borderId="4" xfId="18" applyFont="1" applyBorder="1" applyAlignment="1">
      <alignment horizontal="center"/>
    </xf>
    <xf numFmtId="0" fontId="6" fillId="0" borderId="4" xfId="18" applyFont="1" applyBorder="1" applyAlignment="1">
      <alignment horizontal="center"/>
    </xf>
    <xf numFmtId="49" fontId="6" fillId="0" borderId="4" xfId="18" applyNumberFormat="1" applyFont="1" applyBorder="1" applyAlignment="1">
      <alignment horizontal="center"/>
    </xf>
    <xf numFmtId="0" fontId="15" fillId="0" borderId="4" xfId="19" applyFont="1" applyBorder="1" applyAlignment="1">
      <alignment horizontal="center"/>
    </xf>
    <xf numFmtId="0" fontId="6" fillId="0" borderId="4" xfId="19" applyFont="1" applyBorder="1" applyAlignment="1">
      <alignment horizontal="center"/>
    </xf>
    <xf numFmtId="49" fontId="6" fillId="0" borderId="4" xfId="19" applyNumberFormat="1" applyFont="1" applyBorder="1" applyAlignment="1">
      <alignment horizontal="center"/>
    </xf>
    <xf numFmtId="9" fontId="6" fillId="0" borderId="5" xfId="2" applyNumberFormat="1" applyFont="1" applyBorder="1"/>
    <xf numFmtId="0" fontId="15" fillId="0" borderId="4" xfId="20" applyFont="1" applyBorder="1" applyAlignment="1">
      <alignment horizontal="center"/>
    </xf>
    <xf numFmtId="0" fontId="6" fillId="0" borderId="4" xfId="20" applyFont="1" applyBorder="1" applyAlignment="1">
      <alignment horizontal="center"/>
    </xf>
    <xf numFmtId="49" fontId="6" fillId="0" borderId="4" xfId="20" applyNumberFormat="1" applyFont="1" applyBorder="1" applyAlignment="1">
      <alignment horizontal="center"/>
    </xf>
    <xf numFmtId="0" fontId="15" fillId="0" borderId="4" xfId="21" applyFont="1" applyBorder="1" applyAlignment="1">
      <alignment horizontal="center"/>
    </xf>
    <xf numFmtId="0" fontId="6" fillId="0" borderId="4" xfId="21" applyFont="1" applyBorder="1" applyAlignment="1">
      <alignment horizontal="center"/>
    </xf>
    <xf numFmtId="49" fontId="6" fillId="0" borderId="4" xfId="21" applyNumberFormat="1" applyFont="1" applyBorder="1" applyAlignment="1">
      <alignment horizontal="center"/>
    </xf>
    <xf numFmtId="0" fontId="15" fillId="0" borderId="7" xfId="21" applyFont="1" applyBorder="1" applyAlignment="1">
      <alignment horizontal="center"/>
    </xf>
    <xf numFmtId="0" fontId="6" fillId="0" borderId="7" xfId="18" applyFont="1" applyBorder="1" applyAlignment="1">
      <alignment horizontal="center"/>
    </xf>
    <xf numFmtId="0" fontId="6" fillId="0" borderId="7" xfId="21" applyFont="1" applyBorder="1" applyAlignment="1">
      <alignment horizontal="center"/>
    </xf>
    <xf numFmtId="49" fontId="6" fillId="0" borderId="7" xfId="21" applyNumberFormat="1" applyFont="1" applyBorder="1" applyAlignment="1">
      <alignment horizontal="center"/>
    </xf>
    <xf numFmtId="0" fontId="15" fillId="0" borderId="1" xfId="23" applyFont="1" applyBorder="1" applyAlignment="1">
      <alignment horizontal="center" vertical="center"/>
    </xf>
    <xf numFmtId="0" fontId="6" fillId="0" borderId="1" xfId="22" applyFont="1" applyBorder="1" applyAlignment="1">
      <alignment horizontal="center"/>
    </xf>
    <xf numFmtId="49" fontId="6" fillId="0" borderId="1" xfId="22" applyNumberFormat="1" applyFont="1" applyBorder="1" applyAlignment="1">
      <alignment horizontal="center"/>
    </xf>
    <xf numFmtId="0" fontId="6" fillId="0" borderId="1" xfId="2" applyFont="1" applyBorder="1" applyAlignment="1">
      <alignment horizontal="left" vertical="center"/>
    </xf>
    <xf numFmtId="0" fontId="15" fillId="0" borderId="4" xfId="23" applyFont="1" applyBorder="1" applyAlignment="1">
      <alignment horizontal="center" vertical="center"/>
    </xf>
    <xf numFmtId="0" fontId="6" fillId="0" borderId="4" xfId="22" applyFont="1" applyBorder="1" applyAlignment="1">
      <alignment horizontal="center"/>
    </xf>
    <xf numFmtId="49" fontId="6" fillId="0" borderId="4" xfId="22" applyNumberFormat="1" applyFont="1" applyBorder="1" applyAlignment="1">
      <alignment horizontal="center"/>
    </xf>
    <xf numFmtId="0" fontId="6" fillId="0" borderId="4" xfId="2" applyFont="1" applyBorder="1" applyAlignment="1">
      <alignment horizontal="left" vertical="center"/>
    </xf>
    <xf numFmtId="9" fontId="6" fillId="0" borderId="4" xfId="1" applyFont="1" applyFill="1" applyBorder="1" applyAlignment="1">
      <alignment horizontal="left" vertical="center"/>
    </xf>
    <xf numFmtId="9" fontId="6" fillId="0" borderId="3" xfId="2" applyNumberFormat="1" applyFont="1" applyBorder="1" applyAlignment="1">
      <alignment horizontal="left" vertical="center"/>
    </xf>
    <xf numFmtId="9" fontId="6" fillId="0" borderId="3" xfId="1" applyFont="1" applyFill="1" applyBorder="1" applyAlignment="1">
      <alignment horizontal="left" vertical="center"/>
    </xf>
    <xf numFmtId="9" fontId="6" fillId="0" borderId="5" xfId="2" applyNumberFormat="1" applyFont="1" applyBorder="1" applyAlignment="1">
      <alignment horizontal="left" vertical="center"/>
    </xf>
    <xf numFmtId="9" fontId="6" fillId="0" borderId="5" xfId="1" applyFont="1" applyFill="1" applyBorder="1" applyAlignment="1">
      <alignment horizontal="left" vertical="center"/>
    </xf>
    <xf numFmtId="0" fontId="15" fillId="0" borderId="4" xfId="24" applyFont="1" applyBorder="1" applyAlignment="1">
      <alignment horizontal="center" vertical="center"/>
    </xf>
    <xf numFmtId="0" fontId="6" fillId="0" borderId="4" xfId="24" applyFont="1" applyBorder="1" applyAlignment="1">
      <alignment horizontal="center" vertical="center"/>
    </xf>
    <xf numFmtId="49" fontId="6" fillId="0" borderId="4" xfId="24" applyNumberFormat="1" applyFont="1" applyBorder="1" applyAlignment="1">
      <alignment horizontal="center" vertical="center"/>
    </xf>
    <xf numFmtId="0" fontId="15" fillId="0" borderId="4" xfId="25" applyFont="1" applyBorder="1" applyAlignment="1">
      <alignment horizontal="center" vertical="center"/>
    </xf>
    <xf numFmtId="0" fontId="6" fillId="0" borderId="4" xfId="25" applyFont="1" applyBorder="1" applyAlignment="1">
      <alignment horizontal="center" vertical="center"/>
    </xf>
    <xf numFmtId="49" fontId="6" fillId="0" borderId="4" xfId="25" applyNumberFormat="1" applyFont="1" applyBorder="1" applyAlignment="1">
      <alignment horizontal="center" vertical="center"/>
    </xf>
    <xf numFmtId="0" fontId="15" fillId="0" borderId="7" xfId="25" applyFont="1" applyBorder="1" applyAlignment="1">
      <alignment horizontal="center" vertical="center"/>
    </xf>
    <xf numFmtId="9" fontId="6" fillId="0" borderId="7" xfId="1" applyFont="1" applyFill="1" applyBorder="1" applyAlignment="1">
      <alignment horizontal="left" vertical="center"/>
    </xf>
    <xf numFmtId="0" fontId="3" fillId="0" borderId="17" xfId="2" applyFont="1" applyBorder="1"/>
    <xf numFmtId="1" fontId="1" fillId="0" borderId="0" xfId="0" applyNumberFormat="1" applyFont="1"/>
    <xf numFmtId="9" fontId="16" fillId="0" borderId="0" xfId="1" applyFont="1"/>
    <xf numFmtId="164" fontId="16" fillId="0" borderId="0" xfId="0" applyNumberFormat="1" applyFont="1"/>
    <xf numFmtId="0" fontId="1" fillId="2" borderId="0" xfId="0" applyFont="1" applyFill="1"/>
    <xf numFmtId="0" fontId="6" fillId="2" borderId="0" xfId="0" applyFont="1" applyFill="1"/>
    <xf numFmtId="49" fontId="6" fillId="2" borderId="0" xfId="0" applyNumberFormat="1" applyFont="1" applyFill="1"/>
    <xf numFmtId="0" fontId="0" fillId="0" borderId="0" xfId="0" applyAlignment="1">
      <alignment horizontal="center"/>
    </xf>
    <xf numFmtId="1" fontId="0" fillId="0" borderId="0" xfId="0" applyNumberFormat="1"/>
    <xf numFmtId="9" fontId="0" fillId="0" borderId="0" xfId="1" applyFont="1"/>
    <xf numFmtId="9" fontId="0" fillId="0" borderId="0" xfId="0" applyNumberFormat="1"/>
    <xf numFmtId="164" fontId="0" fillId="0" borderId="0" xfId="1" applyNumberFormat="1" applyFont="1"/>
    <xf numFmtId="0" fontId="13" fillId="0" borderId="17" xfId="2" applyFont="1" applyBorder="1" applyAlignment="1">
      <alignment horizontal="center"/>
    </xf>
    <xf numFmtId="0" fontId="13" fillId="0" borderId="18" xfId="2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19" fillId="10" borderId="6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20" fillId="10" borderId="19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19" fillId="13" borderId="6" xfId="0" applyFont="1" applyFill="1" applyBorder="1" applyAlignment="1">
      <alignment vertical="center"/>
    </xf>
    <xf numFmtId="0" fontId="20" fillId="13" borderId="19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vertical="center"/>
    </xf>
    <xf numFmtId="0" fontId="20" fillId="14" borderId="19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vertical="center"/>
    </xf>
    <xf numFmtId="0" fontId="20" fillId="9" borderId="19" xfId="0" applyFont="1" applyFill="1" applyBorder="1" applyAlignment="1">
      <alignment horizontal="center" vertical="center"/>
    </xf>
    <xf numFmtId="0" fontId="0" fillId="0" borderId="20" xfId="0" applyBorder="1"/>
    <xf numFmtId="0" fontId="21" fillId="17" borderId="20" xfId="0" applyFont="1" applyFill="1" applyBorder="1" applyAlignment="1">
      <alignment horizontal="center"/>
    </xf>
    <xf numFmtId="0" fontId="21" fillId="8" borderId="20" xfId="0" applyFont="1" applyFill="1" applyBorder="1" applyAlignment="1">
      <alignment horizontal="center"/>
    </xf>
    <xf numFmtId="0" fontId="21" fillId="16" borderId="20" xfId="0" applyFont="1" applyFill="1" applyBorder="1" applyAlignment="1">
      <alignment horizontal="center"/>
    </xf>
    <xf numFmtId="0" fontId="21" fillId="15" borderId="20" xfId="0" applyFont="1" applyFill="1" applyBorder="1" applyAlignment="1">
      <alignment horizontal="center"/>
    </xf>
    <xf numFmtId="0" fontId="21" fillId="11" borderId="20" xfId="0" applyFont="1" applyFill="1" applyBorder="1" applyAlignment="1">
      <alignment horizontal="center"/>
    </xf>
    <xf numFmtId="1" fontId="0" fillId="3" borderId="0" xfId="0" applyNumberFormat="1" applyFill="1"/>
    <xf numFmtId="1" fontId="0" fillId="4" borderId="0" xfId="0" applyNumberFormat="1" applyFill="1"/>
    <xf numFmtId="1" fontId="0" fillId="12" borderId="0" xfId="0" applyNumberFormat="1" applyFill="1"/>
    <xf numFmtId="1" fontId="0" fillId="6" borderId="0" xfId="0" applyNumberFormat="1" applyFill="1"/>
    <xf numFmtId="1" fontId="0" fillId="5" borderId="0" xfId="0" applyNumberFormat="1" applyFill="1"/>
    <xf numFmtId="0" fontId="16" fillId="0" borderId="0" xfId="0" applyFont="1"/>
    <xf numFmtId="1" fontId="16" fillId="3" borderId="0" xfId="0" applyNumberFormat="1" applyFont="1" applyFill="1"/>
    <xf numFmtId="1" fontId="16" fillId="4" borderId="0" xfId="0" applyNumberFormat="1" applyFont="1" applyFill="1"/>
    <xf numFmtId="1" fontId="16" fillId="12" borderId="0" xfId="0" applyNumberFormat="1" applyFont="1" applyFill="1"/>
    <xf numFmtId="1" fontId="16" fillId="6" borderId="0" xfId="0" applyNumberFormat="1" applyFont="1" applyFill="1"/>
    <xf numFmtId="1" fontId="16" fillId="5" borderId="0" xfId="0" applyNumberFormat="1" applyFont="1" applyFill="1"/>
    <xf numFmtId="1" fontId="23" fillId="3" borderId="0" xfId="0" applyNumberFormat="1" applyFont="1" applyFill="1"/>
    <xf numFmtId="1" fontId="23" fillId="4" borderId="0" xfId="0" applyNumberFormat="1" applyFont="1" applyFill="1"/>
    <xf numFmtId="1" fontId="23" fillId="12" borderId="0" xfId="0" applyNumberFormat="1" applyFont="1" applyFill="1"/>
    <xf numFmtId="1" fontId="23" fillId="6" borderId="0" xfId="0" applyNumberFormat="1" applyFont="1" applyFill="1"/>
    <xf numFmtId="1" fontId="23" fillId="5" borderId="0" xfId="0" applyNumberFormat="1" applyFont="1" applyFill="1"/>
    <xf numFmtId="164" fontId="0" fillId="3" borderId="0" xfId="0" applyNumberFormat="1" applyFill="1"/>
    <xf numFmtId="164" fontId="0" fillId="4" borderId="0" xfId="0" applyNumberFormat="1" applyFill="1"/>
    <xf numFmtId="164" fontId="0" fillId="12" borderId="0" xfId="0" applyNumberFormat="1" applyFill="1"/>
    <xf numFmtId="164" fontId="0" fillId="6" borderId="0" xfId="0" applyNumberFormat="1" applyFill="1"/>
    <xf numFmtId="164" fontId="0" fillId="5" borderId="0" xfId="0" applyNumberFormat="1" applyFill="1"/>
    <xf numFmtId="0" fontId="0" fillId="0" borderId="21" xfId="0" applyBorder="1"/>
    <xf numFmtId="0" fontId="0" fillId="3" borderId="21" xfId="0" applyFill="1" applyBorder="1"/>
    <xf numFmtId="0" fontId="0" fillId="4" borderId="21" xfId="0" applyFill="1" applyBorder="1"/>
    <xf numFmtId="0" fontId="0" fillId="12" borderId="21" xfId="0" applyFill="1" applyBorder="1"/>
    <xf numFmtId="0" fontId="0" fillId="6" borderId="21" xfId="0" applyFill="1" applyBorder="1"/>
    <xf numFmtId="0" fontId="0" fillId="5" borderId="21" xfId="0" applyFill="1" applyBorder="1"/>
    <xf numFmtId="0" fontId="0" fillId="0" borderId="22" xfId="0" applyBorder="1"/>
    <xf numFmtId="0" fontId="15" fillId="10" borderId="22" xfId="0" applyFont="1" applyFill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5" fillId="9" borderId="22" xfId="0" applyFont="1" applyFill="1" applyBorder="1" applyAlignment="1">
      <alignment horizontal="center"/>
    </xf>
    <xf numFmtId="0" fontId="15" fillId="13" borderId="22" xfId="0" applyFont="1" applyFill="1" applyBorder="1" applyAlignment="1">
      <alignment horizontal="center"/>
    </xf>
    <xf numFmtId="0" fontId="15" fillId="14" borderId="22" xfId="0" applyFont="1" applyFill="1" applyBorder="1" applyAlignment="1">
      <alignment horizontal="center"/>
    </xf>
    <xf numFmtId="0" fontId="22" fillId="10" borderId="0" xfId="0" applyFont="1" applyFill="1" applyAlignment="1">
      <alignment horizontal="center"/>
    </xf>
    <xf numFmtId="0" fontId="22" fillId="7" borderId="0" xfId="0" applyFont="1" applyFill="1" applyAlignment="1">
      <alignment horizontal="center"/>
    </xf>
    <xf numFmtId="0" fontId="22" fillId="9" borderId="0" xfId="0" applyFont="1" applyFill="1" applyAlignment="1">
      <alignment horizontal="center"/>
    </xf>
    <xf numFmtId="0" fontId="22" fillId="13" borderId="0" xfId="0" applyFont="1" applyFill="1" applyAlignment="1">
      <alignment horizontal="center"/>
    </xf>
    <xf numFmtId="0" fontId="22" fillId="14" borderId="0" xfId="0" applyFont="1" applyFill="1" applyAlignment="1">
      <alignment horizontal="center"/>
    </xf>
    <xf numFmtId="1" fontId="24" fillId="3" borderId="0" xfId="0" applyNumberFormat="1" applyFont="1" applyFill="1"/>
    <xf numFmtId="1" fontId="24" fillId="4" borderId="0" xfId="0" applyNumberFormat="1" applyFont="1" applyFill="1"/>
    <xf numFmtId="1" fontId="24" fillId="12" borderId="0" xfId="0" applyNumberFormat="1" applyFont="1" applyFill="1"/>
    <xf numFmtId="1" fontId="24" fillId="6" borderId="0" xfId="0" applyNumberFormat="1" applyFont="1" applyFill="1"/>
    <xf numFmtId="1" fontId="24" fillId="5" borderId="0" xfId="0" applyNumberFormat="1" applyFont="1" applyFill="1"/>
    <xf numFmtId="0" fontId="16" fillId="0" borderId="23" xfId="0" applyFont="1" applyBorder="1"/>
    <xf numFmtId="1" fontId="16" fillId="3" borderId="23" xfId="0" applyNumberFormat="1" applyFont="1" applyFill="1" applyBorder="1"/>
    <xf numFmtId="1" fontId="16" fillId="4" borderId="23" xfId="0" applyNumberFormat="1" applyFont="1" applyFill="1" applyBorder="1"/>
    <xf numFmtId="1" fontId="16" fillId="12" borderId="23" xfId="0" applyNumberFormat="1" applyFont="1" applyFill="1" applyBorder="1"/>
    <xf numFmtId="1" fontId="16" fillId="6" borderId="23" xfId="0" applyNumberFormat="1" applyFont="1" applyFill="1" applyBorder="1"/>
    <xf numFmtId="1" fontId="16" fillId="5" borderId="23" xfId="0" applyNumberFormat="1" applyFont="1" applyFill="1" applyBorder="1"/>
    <xf numFmtId="9" fontId="16" fillId="3" borderId="23" xfId="1" applyFont="1" applyFill="1" applyBorder="1"/>
    <xf numFmtId="9" fontId="16" fillId="4" borderId="23" xfId="1" applyFont="1" applyFill="1" applyBorder="1"/>
    <xf numFmtId="9" fontId="16" fillId="12" borderId="23" xfId="1" applyFont="1" applyFill="1" applyBorder="1"/>
    <xf numFmtId="9" fontId="16" fillId="6" borderId="23" xfId="1" applyFont="1" applyFill="1" applyBorder="1"/>
    <xf numFmtId="9" fontId="16" fillId="5" borderId="23" xfId="1" applyFont="1" applyFill="1" applyBorder="1"/>
    <xf numFmtId="0" fontId="25" fillId="0" borderId="0" xfId="0" applyFont="1"/>
    <xf numFmtId="9" fontId="1" fillId="0" borderId="0" xfId="1" applyFont="1"/>
    <xf numFmtId="165" fontId="1" fillId="0" borderId="0" xfId="1" applyNumberFormat="1" applyFont="1"/>
    <xf numFmtId="9" fontId="0" fillId="3" borderId="0" xfId="1" applyFont="1" applyFill="1" applyBorder="1"/>
    <xf numFmtId="9" fontId="0" fillId="4" borderId="0" xfId="1" applyFont="1" applyFill="1" applyBorder="1"/>
    <xf numFmtId="9" fontId="0" fillId="12" borderId="0" xfId="1" applyFont="1" applyFill="1" applyBorder="1"/>
    <xf numFmtId="9" fontId="0" fillId="6" borderId="0" xfId="1" applyFont="1" applyFill="1" applyBorder="1"/>
    <xf numFmtId="9" fontId="0" fillId="5" borderId="0" xfId="1" applyFont="1" applyFill="1" applyBorder="1"/>
    <xf numFmtId="9" fontId="0" fillId="3" borderId="21" xfId="1" applyFont="1" applyFill="1" applyBorder="1"/>
    <xf numFmtId="9" fontId="0" fillId="4" borderId="21" xfId="1" applyFont="1" applyFill="1" applyBorder="1"/>
    <xf numFmtId="9" fontId="0" fillId="12" borderId="21" xfId="1" applyFont="1" applyFill="1" applyBorder="1"/>
    <xf numFmtId="9" fontId="0" fillId="6" borderId="21" xfId="1" applyFont="1" applyFill="1" applyBorder="1"/>
    <xf numFmtId="9" fontId="0" fillId="5" borderId="21" xfId="1" applyFont="1" applyFill="1" applyBorder="1"/>
    <xf numFmtId="0" fontId="26" fillId="0" borderId="0" xfId="0" applyFont="1"/>
    <xf numFmtId="0" fontId="21" fillId="17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21" fillId="16" borderId="0" xfId="0" applyFont="1" applyFill="1" applyAlignment="1">
      <alignment horizontal="center"/>
    </xf>
    <xf numFmtId="0" fontId="21" fillId="15" borderId="0" xfId="0" applyFont="1" applyFill="1" applyAlignment="1">
      <alignment horizontal="center"/>
    </xf>
    <xf numFmtId="0" fontId="21" fillId="11" borderId="0" xfId="0" applyFont="1" applyFill="1" applyAlignment="1">
      <alignment horizontal="center"/>
    </xf>
    <xf numFmtId="0" fontId="21" fillId="19" borderId="0" xfId="0" applyFont="1" applyFill="1" applyAlignment="1">
      <alignment horizontal="center"/>
    </xf>
    <xf numFmtId="0" fontId="13" fillId="18" borderId="0" xfId="0" applyFont="1" applyFill="1" applyAlignment="1">
      <alignment horizontal="center"/>
    </xf>
    <xf numFmtId="166" fontId="1" fillId="0" borderId="0" xfId="0" applyNumberFormat="1" applyFont="1"/>
    <xf numFmtId="165" fontId="0" fillId="0" borderId="0" xfId="1" applyNumberFormat="1" applyFont="1"/>
    <xf numFmtId="0" fontId="21" fillId="20" borderId="0" xfId="0" applyFont="1" applyFill="1"/>
    <xf numFmtId="0" fontId="21" fillId="20" borderId="0" xfId="0" applyFont="1" applyFill="1" applyAlignment="1">
      <alignment horizontal="center"/>
    </xf>
    <xf numFmtId="0" fontId="27" fillId="0" borderId="0" xfId="0" applyFon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28" fillId="0" borderId="0" xfId="0" applyFont="1"/>
    <xf numFmtId="0" fontId="28" fillId="18" borderId="0" xfId="0" applyFont="1" applyFill="1"/>
    <xf numFmtId="0" fontId="16" fillId="18" borderId="0" xfId="0" applyFont="1" applyFill="1"/>
    <xf numFmtId="164" fontId="0" fillId="3" borderId="21" xfId="0" applyNumberFormat="1" applyFill="1" applyBorder="1"/>
    <xf numFmtId="164" fontId="0" fillId="4" borderId="21" xfId="0" applyNumberFormat="1" applyFill="1" applyBorder="1"/>
    <xf numFmtId="164" fontId="0" fillId="12" borderId="21" xfId="0" applyNumberFormat="1" applyFill="1" applyBorder="1"/>
    <xf numFmtId="164" fontId="0" fillId="6" borderId="21" xfId="0" applyNumberFormat="1" applyFill="1" applyBorder="1"/>
    <xf numFmtId="164" fontId="0" fillId="5" borderId="21" xfId="0" applyNumberFormat="1" applyFill="1" applyBorder="1"/>
    <xf numFmtId="167" fontId="16" fillId="18" borderId="0" xfId="0" applyNumberFormat="1" applyFont="1" applyFill="1"/>
    <xf numFmtId="165" fontId="16" fillId="0" borderId="0" xfId="1" applyNumberFormat="1" applyFont="1"/>
    <xf numFmtId="0" fontId="28" fillId="0" borderId="0" xfId="0" applyFont="1" applyAlignment="1">
      <alignment horizontal="right"/>
    </xf>
    <xf numFmtId="2" fontId="0" fillId="3" borderId="0" xfId="0" applyNumberFormat="1" applyFill="1"/>
    <xf numFmtId="2" fontId="0" fillId="4" borderId="0" xfId="0" applyNumberFormat="1" applyFill="1"/>
    <xf numFmtId="2" fontId="0" fillId="12" borderId="0" xfId="0" applyNumberFormat="1" applyFill="1"/>
    <xf numFmtId="2" fontId="0" fillId="6" borderId="0" xfId="0" applyNumberFormat="1" applyFill="1"/>
    <xf numFmtId="2" fontId="0" fillId="5" borderId="0" xfId="0" applyNumberFormat="1" applyFill="1"/>
    <xf numFmtId="168" fontId="0" fillId="0" borderId="0" xfId="0" applyNumberFormat="1"/>
    <xf numFmtId="169" fontId="0" fillId="3" borderId="0" xfId="54" applyNumberFormat="1" applyFont="1" applyFill="1"/>
    <xf numFmtId="169" fontId="0" fillId="4" borderId="0" xfId="54" applyNumberFormat="1" applyFont="1" applyFill="1"/>
    <xf numFmtId="169" fontId="0" fillId="12" borderId="0" xfId="54" applyNumberFormat="1" applyFont="1" applyFill="1"/>
    <xf numFmtId="169" fontId="0" fillId="6" borderId="0" xfId="54" applyNumberFormat="1" applyFont="1" applyFill="1"/>
    <xf numFmtId="169" fontId="0" fillId="5" borderId="0" xfId="54" applyNumberFormat="1" applyFont="1" applyFill="1"/>
    <xf numFmtId="43" fontId="0" fillId="0" borderId="0" xfId="54" applyFont="1"/>
    <xf numFmtId="9" fontId="27" fillId="3" borderId="0" xfId="1" applyFont="1" applyFill="1" applyBorder="1"/>
    <xf numFmtId="9" fontId="27" fillId="4" borderId="0" xfId="1" applyFont="1" applyFill="1" applyBorder="1"/>
    <xf numFmtId="9" fontId="27" fillId="12" borderId="0" xfId="1" applyFont="1" applyFill="1" applyBorder="1"/>
    <xf numFmtId="9" fontId="27" fillId="6" borderId="0" xfId="1" applyFont="1" applyFill="1" applyBorder="1"/>
    <xf numFmtId="9" fontId="27" fillId="5" borderId="0" xfId="1" applyFont="1" applyFill="1" applyBorder="1"/>
    <xf numFmtId="2" fontId="16" fillId="0" borderId="0" xfId="0" applyNumberFormat="1" applyFont="1"/>
  </cellXfs>
  <cellStyles count="55">
    <cellStyle name="Comma" xfId="54" builtinId="3"/>
    <cellStyle name="Followed Hyperlink" xfId="6" builtinId="9" hidden="1"/>
    <cellStyle name="Followed Hyperlink" xfId="8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5" builtinId="8" hidden="1"/>
    <cellStyle name="Hyperlink" xfId="7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Normal 2" xfId="3" xr:uid="{00000000-0005-0000-0000-000021000000}"/>
    <cellStyle name="Normal 2_Feuil1" xfId="16" xr:uid="{00000000-0005-0000-0000-000022000000}"/>
    <cellStyle name="Normal 2_Feuil2" xfId="17" xr:uid="{00000000-0005-0000-0000-000023000000}"/>
    <cellStyle name="Normal 2_MO-1" xfId="23" xr:uid="{00000000-0005-0000-0000-000024000000}"/>
    <cellStyle name="Normal 2_MO-2" xfId="24" xr:uid="{00000000-0005-0000-0000-000025000000}"/>
    <cellStyle name="Normal 2_MO-3" xfId="25" xr:uid="{00000000-0005-0000-0000-000026000000}"/>
    <cellStyle name="Normal_Feuil1" xfId="2" xr:uid="{00000000-0005-0000-0000-000027000000}"/>
    <cellStyle name="Normal_Feuil2_1" xfId="10" xr:uid="{00000000-0005-0000-0000-000028000000}"/>
    <cellStyle name="Normal_GK-2" xfId="13" xr:uid="{00000000-0005-0000-0000-000029000000}"/>
    <cellStyle name="Normal_GK-3" xfId="14" xr:uid="{00000000-0005-0000-0000-00002A000000}"/>
    <cellStyle name="Normal_GK-4" xfId="15" xr:uid="{00000000-0005-0000-0000-00002B000000}"/>
    <cellStyle name="Normal_MA_1" xfId="4" xr:uid="{00000000-0005-0000-0000-00002C000000}"/>
    <cellStyle name="Normal_MA_1 suite" xfId="9" xr:uid="{00000000-0005-0000-0000-00002D000000}"/>
    <cellStyle name="Normal_MA_2 suite" xfId="11" xr:uid="{00000000-0005-0000-0000-00002E000000}"/>
    <cellStyle name="Normal_MA_3" xfId="12" xr:uid="{00000000-0005-0000-0000-00002F000000}"/>
    <cellStyle name="Normal_MD-1" xfId="18" xr:uid="{00000000-0005-0000-0000-000030000000}"/>
    <cellStyle name="Normal_MD-2" xfId="19" xr:uid="{00000000-0005-0000-0000-000031000000}"/>
    <cellStyle name="Normal_MD-3" xfId="20" xr:uid="{00000000-0005-0000-0000-000032000000}"/>
    <cellStyle name="Normal_MD-4" xfId="21" xr:uid="{00000000-0005-0000-0000-000033000000}"/>
    <cellStyle name="Normal_MO-1" xfId="22" xr:uid="{00000000-0005-0000-0000-000034000000}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right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clumping parameter (k) of the negative binomial</a:t>
            </a:r>
          </a:p>
          <a:p>
            <a:pPr>
              <a:defRPr/>
            </a:pPr>
            <a:r>
              <a:rPr lang="en-US" sz="1400" b="0" i="1" u="none" strike="noStrike" baseline="0">
                <a:effectLst/>
              </a:rPr>
              <a:t>S.hameatobium </a:t>
            </a:r>
            <a:br>
              <a:rPr lang="en-US" sz="1400" b="0" i="0" u="none" strike="noStrike" baseline="0">
                <a:effectLst/>
              </a:rPr>
            </a:br>
            <a:r>
              <a:rPr lang="en-US" sz="1400" b="0" i="0" u="none" strike="noStrike" baseline="0">
                <a:effectLst/>
              </a:rPr>
              <a:t>k ~  Mean Egg count in 10ml of urine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clumping parameter of the negative binomial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154311753678233"/>
                  <c:y val="0.3624231095268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116553706607927"/>
                  <c:y val="9.7033385208142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Sheet1!$B$7:$Q$7</c:f>
              <c:numCache>
                <c:formatCode>0</c:formatCode>
                <c:ptCount val="16"/>
                <c:pt idx="0">
                  <c:v>66.102459016393439</c:v>
                </c:pt>
                <c:pt idx="1">
                  <c:v>38.37096774193548</c:v>
                </c:pt>
                <c:pt idx="2">
                  <c:v>71.990384615384613</c:v>
                </c:pt>
                <c:pt idx="3">
                  <c:v>90.009708737864074</c:v>
                </c:pt>
                <c:pt idx="4">
                  <c:v>6.375</c:v>
                </c:pt>
                <c:pt idx="5">
                  <c:v>109.55421686746988</c:v>
                </c:pt>
                <c:pt idx="6">
                  <c:v>44.036764705882355</c:v>
                </c:pt>
                <c:pt idx="7">
                  <c:v>51.237804878048777</c:v>
                </c:pt>
                <c:pt idx="8">
                  <c:v>50.009803921568626</c:v>
                </c:pt>
                <c:pt idx="9">
                  <c:v>90.584000000000003</c:v>
                </c:pt>
                <c:pt idx="10">
                  <c:v>58.299065420560744</c:v>
                </c:pt>
                <c:pt idx="11">
                  <c:v>8.2927927927927936</c:v>
                </c:pt>
                <c:pt idx="12">
                  <c:v>42.428571428571431</c:v>
                </c:pt>
                <c:pt idx="13">
                  <c:v>83.088541666666671</c:v>
                </c:pt>
                <c:pt idx="14">
                  <c:v>9.7941176470588243</c:v>
                </c:pt>
                <c:pt idx="15">
                  <c:v>2.6436781609195403</c:v>
                </c:pt>
              </c:numCache>
            </c:numRef>
          </c:xVal>
          <c:yVal>
            <c:numRef>
              <c:f>Sheet1!$B$19:$Q$19</c:f>
              <c:numCache>
                <c:formatCode>_(* #,##0.000_);_(* \(#,##0.000\);_(* "-"??_);_(@_)</c:formatCode>
                <c:ptCount val="16"/>
                <c:pt idx="0">
                  <c:v>0.2554333629872198</c:v>
                </c:pt>
                <c:pt idx="1">
                  <c:v>0.21295351311464081</c:v>
                </c:pt>
                <c:pt idx="2">
                  <c:v>0.22041171356437217</c:v>
                </c:pt>
                <c:pt idx="3">
                  <c:v>0.25773643262736601</c:v>
                </c:pt>
                <c:pt idx="4">
                  <c:v>0.14379428619823278</c:v>
                </c:pt>
                <c:pt idx="5">
                  <c:v>0.41850268165558824</c:v>
                </c:pt>
                <c:pt idx="6">
                  <c:v>0.42295692703607435</c:v>
                </c:pt>
                <c:pt idx="7">
                  <c:v>0.25549341469054526</c:v>
                </c:pt>
                <c:pt idx="8">
                  <c:v>0.20134062550192697</c:v>
                </c:pt>
                <c:pt idx="9">
                  <c:v>0.67828919532892029</c:v>
                </c:pt>
                <c:pt idx="10">
                  <c:v>0.27203167601280787</c:v>
                </c:pt>
                <c:pt idx="11">
                  <c:v>0.12094298914005459</c:v>
                </c:pt>
                <c:pt idx="12">
                  <c:v>8.4034245446745148E-2</c:v>
                </c:pt>
                <c:pt idx="13">
                  <c:v>0.40628194891649289</c:v>
                </c:pt>
                <c:pt idx="14">
                  <c:v>8.3274436196023774E-2</c:v>
                </c:pt>
                <c:pt idx="15">
                  <c:v>5.0636225406532988E-2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4-4B0D-8620-A164B2C91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84904"/>
        <c:axId val="741670968"/>
      </c:scatterChart>
      <c:valAx>
        <c:axId val="11548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 count in 10ml of urine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70968"/>
        <c:crosses val="autoZero"/>
        <c:crossBetween val="midCat"/>
      </c:valAx>
      <c:valAx>
        <c:axId val="7416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k</a:t>
                </a:r>
                <a:br>
                  <a:rPr lang="en-US" sz="1800" b="0" i="0" baseline="0">
                    <a:effectLst/>
                  </a:rPr>
                </a:br>
                <a:r>
                  <a:rPr lang="en-US" sz="1050" b="0" i="0" baseline="0">
                    <a:effectLst/>
                  </a:rPr>
                  <a:t> under assumptiom of negative binomial distribution</a:t>
                </a: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Clumping parameter of the semi-log</a:t>
            </a:r>
            <a:r>
              <a:rPr lang="en-US" baseline="0"/>
              <a:t> relationship </a:t>
            </a:r>
            <a:br>
              <a:rPr lang="en-US" baseline="0"/>
            </a:br>
            <a:r>
              <a:rPr lang="en-US" i="1" baseline="0"/>
              <a:t>S. hameatobium</a:t>
            </a:r>
            <a:br>
              <a:rPr lang="en-US" baseline="0"/>
            </a:br>
            <a:r>
              <a:rPr lang="en-US" baseline="0"/>
              <a:t>log.e(k) ~ Mean Egg count in 10ml of urine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5-4D59-A020-0453967541A2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Sheet1!$E$40:$E$55</c:f>
              <c:numCache>
                <c:formatCode>0.0</c:formatCode>
                <c:ptCount val="16"/>
                <c:pt idx="0">
                  <c:v>66.102459016393439</c:v>
                </c:pt>
                <c:pt idx="1">
                  <c:v>38.37096774193548</c:v>
                </c:pt>
                <c:pt idx="2">
                  <c:v>71.990384615384613</c:v>
                </c:pt>
                <c:pt idx="3">
                  <c:v>91.009708737864074</c:v>
                </c:pt>
                <c:pt idx="4">
                  <c:v>7.375</c:v>
                </c:pt>
                <c:pt idx="5">
                  <c:v>110.55421686746988</c:v>
                </c:pt>
                <c:pt idx="6">
                  <c:v>45.036764705882355</c:v>
                </c:pt>
                <c:pt idx="7">
                  <c:v>52.237804878048777</c:v>
                </c:pt>
                <c:pt idx="8">
                  <c:v>51.009803921568626</c:v>
                </c:pt>
                <c:pt idx="9">
                  <c:v>91.584000000000003</c:v>
                </c:pt>
                <c:pt idx="10">
                  <c:v>59.299065420560744</c:v>
                </c:pt>
                <c:pt idx="11">
                  <c:v>9.2927927927927936</c:v>
                </c:pt>
                <c:pt idx="12">
                  <c:v>43.428571428571431</c:v>
                </c:pt>
                <c:pt idx="13">
                  <c:v>84.088541666666671</c:v>
                </c:pt>
                <c:pt idx="14">
                  <c:v>10.794117647058824</c:v>
                </c:pt>
                <c:pt idx="15">
                  <c:v>3.6436781609195403</c:v>
                </c:pt>
              </c:numCache>
            </c:numRef>
          </c:xVal>
          <c:yVal>
            <c:numRef>
              <c:f>Sheet1!$F$40:$F$55</c:f>
              <c:numCache>
                <c:formatCode>0.000</c:formatCode>
                <c:ptCount val="16"/>
                <c:pt idx="0">
                  <c:v>-1.3647937135814252</c:v>
                </c:pt>
                <c:pt idx="1">
                  <c:v>-1.5466813853804067</c:v>
                </c:pt>
                <c:pt idx="2">
                  <c:v>-1.5122580562718273</c:v>
                </c:pt>
                <c:pt idx="3">
                  <c:v>-1.333688680485523</c:v>
                </c:pt>
                <c:pt idx="4">
                  <c:v>-1.6444034814687001</c:v>
                </c:pt>
                <c:pt idx="5">
                  <c:v>-0.85286412547484713</c:v>
                </c:pt>
                <c:pt idx="6">
                  <c:v>-0.81535819751845207</c:v>
                </c:pt>
                <c:pt idx="7">
                  <c:v>-1.325803663834858</c:v>
                </c:pt>
                <c:pt idx="8">
                  <c:v>-1.5630790763388323</c:v>
                </c:pt>
                <c:pt idx="9">
                  <c:v>-0.36614089979812819</c:v>
                </c:pt>
                <c:pt idx="10">
                  <c:v>-1.2677417563606979</c:v>
                </c:pt>
                <c:pt idx="11">
                  <c:v>-1.8829711480382301</c:v>
                </c:pt>
                <c:pt idx="12">
                  <c:v>-2.4298930721043104</c:v>
                </c:pt>
                <c:pt idx="13">
                  <c:v>-0.87672204359358075</c:v>
                </c:pt>
                <c:pt idx="14">
                  <c:v>-2.2903064495161032</c:v>
                </c:pt>
                <c:pt idx="15">
                  <c:v>-2.3341716424096548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F5-4D59-A020-045396754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667360"/>
        <c:axId val="741668016"/>
      </c:scatterChart>
      <c:valAx>
        <c:axId val="7416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Egg count in 10ml of urine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8016"/>
        <c:crosses val="autoZero"/>
        <c:crossBetween val="midCat"/>
      </c:valAx>
      <c:valAx>
        <c:axId val="741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ln(k)</a:t>
                </a:r>
                <a:br>
                  <a:rPr lang="en-US" sz="1800" b="1"/>
                </a:br>
                <a:r>
                  <a:rPr lang="en-US"/>
                  <a:t> under assumptiom of negative binomial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6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clumping parameter of the negative binomial</a:t>
            </a:r>
            <a:br>
              <a:rPr lang="en-US"/>
            </a:br>
            <a:r>
              <a:rPr lang="en-US" i="1"/>
              <a:t>S. mansoni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clumping parameter of the negative binomial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Sheet1!$Y$6:$AN$6</c:f>
              <c:numCache>
                <c:formatCode>0.00</c:formatCode>
                <c:ptCount val="16"/>
                <c:pt idx="0">
                  <c:v>2.5227272727272729</c:v>
                </c:pt>
                <c:pt idx="1">
                  <c:v>0.2661290322580645</c:v>
                </c:pt>
                <c:pt idx="2">
                  <c:v>5.8701923076923075</c:v>
                </c:pt>
                <c:pt idx="3">
                  <c:v>6.4878640776699026</c:v>
                </c:pt>
                <c:pt idx="4">
                  <c:v>8.25</c:v>
                </c:pt>
                <c:pt idx="5">
                  <c:v>254.84451219512195</c:v>
                </c:pt>
                <c:pt idx="6">
                  <c:v>557.27941176470586</c:v>
                </c:pt>
                <c:pt idx="7">
                  <c:v>0</c:v>
                </c:pt>
                <c:pt idx="8">
                  <c:v>219.78</c:v>
                </c:pt>
                <c:pt idx="9">
                  <c:v>6.8975409836065573</c:v>
                </c:pt>
                <c:pt idx="10">
                  <c:v>129.86111111111111</c:v>
                </c:pt>
                <c:pt idx="11">
                  <c:v>39.094594594594597</c:v>
                </c:pt>
                <c:pt idx="12">
                  <c:v>44.679775280898873</c:v>
                </c:pt>
                <c:pt idx="13">
                  <c:v>16.847368421052632</c:v>
                </c:pt>
                <c:pt idx="14">
                  <c:v>19.897058823529413</c:v>
                </c:pt>
                <c:pt idx="15">
                  <c:v>12.232758620689655</c:v>
                </c:pt>
              </c:numCache>
            </c:numRef>
          </c:xVal>
          <c:yVal>
            <c:numRef>
              <c:f>Sheet1!$Y$17:$AN$17</c:f>
              <c:numCache>
                <c:formatCode>0.000</c:formatCode>
                <c:ptCount val="16"/>
                <c:pt idx="0">
                  <c:v>0.1257370635022686</c:v>
                </c:pt>
                <c:pt idx="1">
                  <c:v>3.6707452725250278E-2</c:v>
                </c:pt>
                <c:pt idx="2">
                  <c:v>3.09212644009653E-2</c:v>
                </c:pt>
                <c:pt idx="3">
                  <c:v>2.8116066757414369E-2</c:v>
                </c:pt>
                <c:pt idx="4">
                  <c:v>9.5859085290482066E-2</c:v>
                </c:pt>
                <c:pt idx="5">
                  <c:v>0.28833955566676034</c:v>
                </c:pt>
                <c:pt idx="6">
                  <c:v>0.69370155087107899</c:v>
                </c:pt>
                <c:pt idx="7">
                  <c:v>0</c:v>
                </c:pt>
                <c:pt idx="8">
                  <c:v>0.2130002386500556</c:v>
                </c:pt>
                <c:pt idx="9">
                  <c:v>0.1372024427118845</c:v>
                </c:pt>
                <c:pt idx="10">
                  <c:v>6.1377911282736529E-2</c:v>
                </c:pt>
                <c:pt idx="11">
                  <c:v>0.10227295303344432</c:v>
                </c:pt>
                <c:pt idx="12">
                  <c:v>0.11205473103297642</c:v>
                </c:pt>
                <c:pt idx="13">
                  <c:v>7.927862409853885E-2</c:v>
                </c:pt>
                <c:pt idx="14">
                  <c:v>9.1927365487104604E-2</c:v>
                </c:pt>
                <c:pt idx="15">
                  <c:v>3.6095386279422145E-2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F-49ED-93D7-21ED2F65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84904"/>
        <c:axId val="741670968"/>
      </c:scatterChart>
      <c:valAx>
        <c:axId val="11548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 count</a:t>
                </a:r>
                <a:r>
                  <a:rPr lang="en-US" baseline="0"/>
                  <a:t> in stools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70968"/>
        <c:crosses val="autoZero"/>
        <c:crossBetween val="midCat"/>
      </c:valAx>
      <c:valAx>
        <c:axId val="7416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clumping par</a:t>
            </a:r>
          </a:p>
          <a:p>
            <a:pPr>
              <a:defRPr/>
            </a:pPr>
            <a:r>
              <a:rPr lang="en-US" i="1"/>
              <a:t>S. mansoni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Sheet1!$Z$39</c:f>
              <c:strCache>
                <c:ptCount val="1"/>
                <c:pt idx="0">
                  <c:v>log10 clumping par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966316710411199E-2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Sheet1!$Y$40:$Y$54</c:f>
              <c:numCache>
                <c:formatCode>0.00</c:formatCode>
                <c:ptCount val="15"/>
                <c:pt idx="0">
                  <c:v>2.5227272727272729</c:v>
                </c:pt>
                <c:pt idx="1">
                  <c:v>0.2661290322580645</c:v>
                </c:pt>
                <c:pt idx="2">
                  <c:v>5.8701923076923075</c:v>
                </c:pt>
                <c:pt idx="3">
                  <c:v>6.4878640776699026</c:v>
                </c:pt>
                <c:pt idx="4">
                  <c:v>8.25</c:v>
                </c:pt>
                <c:pt idx="5">
                  <c:v>254.84451219512195</c:v>
                </c:pt>
                <c:pt idx="6">
                  <c:v>557.27941176470586</c:v>
                </c:pt>
                <c:pt idx="7">
                  <c:v>219.78</c:v>
                </c:pt>
                <c:pt idx="8">
                  <c:v>6.8975409836065573</c:v>
                </c:pt>
                <c:pt idx="9">
                  <c:v>129.86111111111111</c:v>
                </c:pt>
                <c:pt idx="10">
                  <c:v>39.094594594594597</c:v>
                </c:pt>
                <c:pt idx="11">
                  <c:v>44.679775280898873</c:v>
                </c:pt>
                <c:pt idx="12">
                  <c:v>16.847368421052632</c:v>
                </c:pt>
                <c:pt idx="13">
                  <c:v>19.897058823529413</c:v>
                </c:pt>
                <c:pt idx="14">
                  <c:v>12.232758620689655</c:v>
                </c:pt>
              </c:numCache>
            </c:numRef>
          </c:xVal>
          <c:yVal>
            <c:numRef>
              <c:f>Sheet1!$Z$40:$Z$54</c:f>
              <c:numCache>
                <c:formatCode>0.000</c:formatCode>
                <c:ptCount val="15"/>
                <c:pt idx="0">
                  <c:v>-0.90053668649937246</c:v>
                </c:pt>
                <c:pt idx="1">
                  <c:v>-1.4352457518553412</c:v>
                </c:pt>
                <c:pt idx="2">
                  <c:v>-1.5097427556613805</c:v>
                </c:pt>
                <c:pt idx="3">
                  <c:v>-1.5510454341866022</c:v>
                </c:pt>
                <c:pt idx="4">
                  <c:v>-1.0183667194626487</c:v>
                </c:pt>
                <c:pt idx="5">
                  <c:v>-0.54009577513029183</c:v>
                </c:pt>
                <c:pt idx="6">
                  <c:v>-0.15882733457067275</c:v>
                </c:pt>
                <c:pt idx="7">
                  <c:v>-0.67161990996809706</c:v>
                </c:pt>
                <c:pt idx="8">
                  <c:v>-0.86263815650937881</c:v>
                </c:pt>
                <c:pt idx="9">
                  <c:v>-1.2119878948845877</c:v>
                </c:pt>
                <c:pt idx="10">
                  <c:v>-0.99023920403370624</c:v>
                </c:pt>
                <c:pt idx="11">
                  <c:v>-0.95056980251008827</c:v>
                </c:pt>
                <c:pt idx="12">
                  <c:v>-1.1008438957528199</c:v>
                </c:pt>
                <c:pt idx="13">
                  <c:v>-1.036555185992373</c:v>
                </c:pt>
                <c:pt idx="14">
                  <c:v>-1.4425483061674751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2-435C-AE5C-CCE58CDE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68975"/>
        <c:axId val="1581272639"/>
      </c:scatterChart>
      <c:valAx>
        <c:axId val="158116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72639"/>
        <c:crosses val="autoZero"/>
        <c:crossBetween val="midCat"/>
      </c:valAx>
      <c:valAx>
        <c:axId val="158127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6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Sheet1!$AA$39</c:f>
              <c:strCache>
                <c:ptCount val="1"/>
                <c:pt idx="0">
                  <c:v>clumping parameter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966316710411199E-2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Sheet1!$Y$40:$Y$54</c:f>
              <c:numCache>
                <c:formatCode>0.00</c:formatCode>
                <c:ptCount val="15"/>
                <c:pt idx="0">
                  <c:v>2.5227272727272729</c:v>
                </c:pt>
                <c:pt idx="1">
                  <c:v>0.2661290322580645</c:v>
                </c:pt>
                <c:pt idx="2">
                  <c:v>5.8701923076923075</c:v>
                </c:pt>
                <c:pt idx="3">
                  <c:v>6.4878640776699026</c:v>
                </c:pt>
                <c:pt idx="4">
                  <c:v>8.25</c:v>
                </c:pt>
                <c:pt idx="5">
                  <c:v>254.84451219512195</c:v>
                </c:pt>
                <c:pt idx="6">
                  <c:v>557.27941176470586</c:v>
                </c:pt>
                <c:pt idx="7">
                  <c:v>219.78</c:v>
                </c:pt>
                <c:pt idx="8">
                  <c:v>6.8975409836065573</c:v>
                </c:pt>
                <c:pt idx="9">
                  <c:v>129.86111111111111</c:v>
                </c:pt>
                <c:pt idx="10">
                  <c:v>39.094594594594597</c:v>
                </c:pt>
                <c:pt idx="11">
                  <c:v>44.679775280898873</c:v>
                </c:pt>
                <c:pt idx="12">
                  <c:v>16.847368421052632</c:v>
                </c:pt>
                <c:pt idx="13">
                  <c:v>19.897058823529413</c:v>
                </c:pt>
                <c:pt idx="14">
                  <c:v>12.232758620689655</c:v>
                </c:pt>
              </c:numCache>
            </c:numRef>
          </c:xVal>
          <c:yVal>
            <c:numRef>
              <c:f>Sheet1!$AA$40:$AA$54</c:f>
              <c:numCache>
                <c:formatCode>0.000</c:formatCode>
                <c:ptCount val="15"/>
                <c:pt idx="0">
                  <c:v>0.12573706350226857</c:v>
                </c:pt>
                <c:pt idx="1">
                  <c:v>3.6707452725250271E-2</c:v>
                </c:pt>
                <c:pt idx="2">
                  <c:v>3.0921264400965289E-2</c:v>
                </c:pt>
                <c:pt idx="3">
                  <c:v>2.8116066757414362E-2</c:v>
                </c:pt>
                <c:pt idx="4">
                  <c:v>9.5859085290482038E-2</c:v>
                </c:pt>
                <c:pt idx="5">
                  <c:v>0.28833955566676028</c:v>
                </c:pt>
                <c:pt idx="6">
                  <c:v>0.69370155087107899</c:v>
                </c:pt>
                <c:pt idx="7">
                  <c:v>0.2130002386500556</c:v>
                </c:pt>
                <c:pt idx="8">
                  <c:v>0.13720244271188448</c:v>
                </c:pt>
                <c:pt idx="9">
                  <c:v>6.1377911282736494E-2</c:v>
                </c:pt>
                <c:pt idx="10">
                  <c:v>0.10227295303344429</c:v>
                </c:pt>
                <c:pt idx="11">
                  <c:v>0.11205473103297642</c:v>
                </c:pt>
                <c:pt idx="12">
                  <c:v>7.927862409853885E-2</c:v>
                </c:pt>
                <c:pt idx="13">
                  <c:v>9.192736548710459E-2</c:v>
                </c:pt>
                <c:pt idx="14">
                  <c:v>3.6095386279422131E-2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6-4B89-AD98-A1206AC13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68975"/>
        <c:axId val="1581272639"/>
      </c:scatterChart>
      <c:valAx>
        <c:axId val="158116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72639"/>
        <c:crosses val="autoZero"/>
        <c:crossBetween val="midCat"/>
      </c:valAx>
      <c:valAx>
        <c:axId val="158127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6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prevalence of infection for Schistosoma haematobium</a:t>
            </a:r>
            <a:r>
              <a:rPr lang="en-US" baseline="0"/>
              <a:t> vs Eggs count in 10ml of urine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clumping parameter of the negative binomial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116553706607927"/>
                  <c:y val="9.7033385208142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Sheet1!$B$7:$Q$7</c:f>
              <c:numCache>
                <c:formatCode>0</c:formatCode>
                <c:ptCount val="16"/>
                <c:pt idx="0">
                  <c:v>66.102459016393439</c:v>
                </c:pt>
                <c:pt idx="1">
                  <c:v>38.37096774193548</c:v>
                </c:pt>
                <c:pt idx="2">
                  <c:v>71.990384615384613</c:v>
                </c:pt>
                <c:pt idx="3">
                  <c:v>90.009708737864074</c:v>
                </c:pt>
                <c:pt idx="4">
                  <c:v>6.375</c:v>
                </c:pt>
                <c:pt idx="5">
                  <c:v>109.55421686746988</c:v>
                </c:pt>
                <c:pt idx="6">
                  <c:v>44.036764705882355</c:v>
                </c:pt>
                <c:pt idx="7">
                  <c:v>51.237804878048777</c:v>
                </c:pt>
                <c:pt idx="8">
                  <c:v>50.009803921568626</c:v>
                </c:pt>
                <c:pt idx="9">
                  <c:v>90.584000000000003</c:v>
                </c:pt>
                <c:pt idx="10">
                  <c:v>58.299065420560744</c:v>
                </c:pt>
                <c:pt idx="11">
                  <c:v>8.2927927927927936</c:v>
                </c:pt>
                <c:pt idx="12">
                  <c:v>42.428571428571431</c:v>
                </c:pt>
                <c:pt idx="13">
                  <c:v>83.088541666666671</c:v>
                </c:pt>
                <c:pt idx="14">
                  <c:v>9.7941176470588243</c:v>
                </c:pt>
                <c:pt idx="15">
                  <c:v>2.6436781609195403</c:v>
                </c:pt>
              </c:numCache>
            </c:numRef>
          </c:xVal>
          <c:yVal>
            <c:numRef>
              <c:f>Sheet1!$B$17:$Q$17</c:f>
              <c:numCache>
                <c:formatCode>0%</c:formatCode>
                <c:ptCount val="16"/>
                <c:pt idx="0">
                  <c:v>0.90163934426229508</c:v>
                </c:pt>
                <c:pt idx="1">
                  <c:v>0.90322580645161288</c:v>
                </c:pt>
                <c:pt idx="2">
                  <c:v>0.95192307692307687</c:v>
                </c:pt>
                <c:pt idx="3">
                  <c:v>0.85436893203883491</c:v>
                </c:pt>
                <c:pt idx="4">
                  <c:v>0.70833333333333337</c:v>
                </c:pt>
                <c:pt idx="5">
                  <c:v>0.98795180722891562</c:v>
                </c:pt>
                <c:pt idx="6">
                  <c:v>0.83823529411764708</c:v>
                </c:pt>
                <c:pt idx="7">
                  <c:v>0.81707317073170727</c:v>
                </c:pt>
                <c:pt idx="8">
                  <c:v>0.8529411764705882</c:v>
                </c:pt>
                <c:pt idx="9">
                  <c:v>0.96799999999999997</c:v>
                </c:pt>
                <c:pt idx="10">
                  <c:v>0.7570093457943925</c:v>
                </c:pt>
                <c:pt idx="11">
                  <c:v>0.51351351351351349</c:v>
                </c:pt>
                <c:pt idx="12">
                  <c:v>0.62637362637362637</c:v>
                </c:pt>
                <c:pt idx="13">
                  <c:v>0.88541666666666663</c:v>
                </c:pt>
                <c:pt idx="14">
                  <c:v>0.43697478991596639</c:v>
                </c:pt>
                <c:pt idx="15">
                  <c:v>0.42528735632183906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A5-4DF6-9883-0AD452BAE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84904"/>
        <c:axId val="741670968"/>
      </c:scatterChart>
      <c:valAx>
        <c:axId val="11548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 count in 10ml of urine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70968"/>
        <c:crosses val="autoZero"/>
        <c:crossBetween val="midCat"/>
      </c:valAx>
      <c:valAx>
        <c:axId val="7416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Prevalence of infection</a:t>
                </a:r>
                <a:br>
                  <a:rPr lang="en-US" sz="1800" b="0" i="0" baseline="0">
                    <a:effectLst/>
                  </a:rPr>
                </a:br>
                <a:endParaRPr lang="en-U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Sheet1!$B$7:$Q$7</c:f>
              <c:numCache>
                <c:formatCode>0</c:formatCode>
                <c:ptCount val="16"/>
                <c:pt idx="0">
                  <c:v>66.102459016393439</c:v>
                </c:pt>
                <c:pt idx="1">
                  <c:v>38.37096774193548</c:v>
                </c:pt>
                <c:pt idx="2">
                  <c:v>71.990384615384613</c:v>
                </c:pt>
                <c:pt idx="3">
                  <c:v>90.009708737864074</c:v>
                </c:pt>
                <c:pt idx="4">
                  <c:v>6.375</c:v>
                </c:pt>
                <c:pt idx="5">
                  <c:v>109.55421686746988</c:v>
                </c:pt>
                <c:pt idx="6">
                  <c:v>44.036764705882355</c:v>
                </c:pt>
                <c:pt idx="7">
                  <c:v>51.237804878048777</c:v>
                </c:pt>
                <c:pt idx="8">
                  <c:v>50.009803921568626</c:v>
                </c:pt>
                <c:pt idx="9">
                  <c:v>90.584000000000003</c:v>
                </c:pt>
                <c:pt idx="10">
                  <c:v>58.299065420560744</c:v>
                </c:pt>
                <c:pt idx="11">
                  <c:v>8.2927927927927936</c:v>
                </c:pt>
                <c:pt idx="12">
                  <c:v>42.428571428571431</c:v>
                </c:pt>
                <c:pt idx="13">
                  <c:v>83.088541666666671</c:v>
                </c:pt>
                <c:pt idx="14">
                  <c:v>9.7941176470588243</c:v>
                </c:pt>
                <c:pt idx="15">
                  <c:v>2.6436781609195403</c:v>
                </c:pt>
              </c:numCache>
            </c:numRef>
          </c:xVal>
          <c:yVal>
            <c:numRef>
              <c:f>Sheet1!$B$30:$Q$30</c:f>
              <c:numCache>
                <c:formatCode>0.00</c:formatCode>
                <c:ptCount val="16"/>
                <c:pt idx="0">
                  <c:v>3.1319322998539811</c:v>
                </c:pt>
                <c:pt idx="1">
                  <c:v>4.6911484184603935</c:v>
                </c:pt>
                <c:pt idx="2">
                  <c:v>4.7152402403181002</c:v>
                </c:pt>
                <c:pt idx="3">
                  <c:v>2.3125522532472509</c:v>
                </c:pt>
                <c:pt idx="4">
                  <c:v>12.626159956203104</c:v>
                </c:pt>
                <c:pt idx="5">
                  <c:v>3.2488348866945302</c:v>
                </c:pt>
                <c:pt idx="6">
                  <c:v>1.6895763474138967</c:v>
                </c:pt>
                <c:pt idx="7">
                  <c:v>2.4571585610564242</c:v>
                </c:pt>
                <c:pt idx="8">
                  <c:v>3.5737783421484113</c:v>
                </c:pt>
                <c:pt idx="9">
                  <c:v>1.622529612396977</c:v>
                </c:pt>
                <c:pt idx="10">
                  <c:v>1.8384846218821975</c:v>
                </c:pt>
                <c:pt idx="11">
                  <c:v>5.102817177388558</c:v>
                </c:pt>
                <c:pt idx="12">
                  <c:v>4.648659002836439</c:v>
                </c:pt>
                <c:pt idx="13">
                  <c:v>1.6918188438296589</c:v>
                </c:pt>
                <c:pt idx="14">
                  <c:v>5.1539461477623254</c:v>
                </c:pt>
                <c:pt idx="15">
                  <c:v>47.942804325268732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4-4F48-AC37-A2D1D240D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431103"/>
        <c:axId val="1614433983"/>
      </c:scatterChart>
      <c:valAx>
        <c:axId val="161443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33983"/>
        <c:crosses val="autoZero"/>
        <c:crossBetween val="midCat"/>
      </c:valAx>
      <c:valAx>
        <c:axId val="16144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3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012B506-1044-4060-8C84-C95891FB5717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ustomXml" Target="../ink/ink1.xml"/><Relationship Id="rId12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ustomXml" Target="../ink/ink3.xml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661148</xdr:colOff>
      <xdr:row>17</xdr:row>
      <xdr:rowOff>107576</xdr:rowOff>
    </xdr:from>
    <xdr:to>
      <xdr:col>23</xdr:col>
      <xdr:colOff>56030</xdr:colOff>
      <xdr:row>31</xdr:row>
      <xdr:rowOff>26894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131B58-BF28-B21A-B1C6-182CBA11F8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5948" y="3508001"/>
              <a:ext cx="4538382" cy="27196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295836</xdr:colOff>
      <xdr:row>46</xdr:row>
      <xdr:rowOff>133345</xdr:rowOff>
    </xdr:from>
    <xdr:to>
      <xdr:col>20</xdr:col>
      <xdr:colOff>626869</xdr:colOff>
      <xdr:row>71</xdr:row>
      <xdr:rowOff>44823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280455</xdr:colOff>
      <xdr:row>71</xdr:row>
      <xdr:rowOff>107997</xdr:rowOff>
    </xdr:from>
    <xdr:to>
      <xdr:col>20</xdr:col>
      <xdr:colOff>636492</xdr:colOff>
      <xdr:row>96</xdr:row>
      <xdr:rowOff>80683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645457</xdr:colOff>
      <xdr:row>46</xdr:row>
      <xdr:rowOff>161365</xdr:rowOff>
    </xdr:from>
    <xdr:to>
      <xdr:col>31</xdr:col>
      <xdr:colOff>98609</xdr:colOff>
      <xdr:row>71</xdr:row>
      <xdr:rowOff>79188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637989</xdr:colOff>
      <xdr:row>71</xdr:row>
      <xdr:rowOff>120276</xdr:rowOff>
    </xdr:from>
    <xdr:to>
      <xdr:col>31</xdr:col>
      <xdr:colOff>143435</xdr:colOff>
      <xdr:row>96</xdr:row>
      <xdr:rowOff>98612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767244-2D6B-4AF7-B1CF-4402D60A4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394447</xdr:colOff>
      <xdr:row>54</xdr:row>
      <xdr:rowOff>35858</xdr:rowOff>
    </xdr:from>
    <xdr:to>
      <xdr:col>38</xdr:col>
      <xdr:colOff>373530</xdr:colOff>
      <xdr:row>68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4FE6B-9039-47DE-B8BD-FF37DA024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101</xdr:row>
      <xdr:rowOff>0</xdr:rowOff>
    </xdr:from>
    <xdr:to>
      <xdr:col>15</xdr:col>
      <xdr:colOff>384821</xdr:colOff>
      <xdr:row>125</xdr:row>
      <xdr:rowOff>189385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8FF6B3-CE5E-4A8C-8F47-F24BC4C89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959040</xdr:colOff>
      <xdr:row>109</xdr:row>
      <xdr:rowOff>56534</xdr:rowOff>
    </xdr:from>
    <xdr:to>
      <xdr:col>0</xdr:col>
      <xdr:colOff>961305</xdr:colOff>
      <xdr:row>109</xdr:row>
      <xdr:rowOff>60704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224682B-F645-42C8-A790-14F234100C62}"/>
                </a:ext>
              </a:extLst>
            </xdr14:cNvPr>
            <xdr14:cNvContentPartPr/>
          </xdr14:nvContentPartPr>
          <xdr14:nvPr macro=""/>
          <xdr14:xfrm>
            <a:off x="959040" y="20845687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224682B-F645-42C8-A790-14F234100C6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0400" y="2083704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129882</xdr:colOff>
      <xdr:row>106</xdr:row>
      <xdr:rowOff>132325</xdr:rowOff>
    </xdr:from>
    <xdr:to>
      <xdr:col>14</xdr:col>
      <xdr:colOff>475185</xdr:colOff>
      <xdr:row>123</xdr:row>
      <xdr:rowOff>49510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E2A6094-5816-484B-9D30-5D320D6E342E}"/>
                </a:ext>
              </a:extLst>
            </xdr14:cNvPr>
            <xdr14:cNvContentPartPr/>
          </xdr14:nvContentPartPr>
          <xdr14:nvPr macro=""/>
          <xdr14:xfrm>
            <a:off x="2944800" y="20329807"/>
            <a:ext cx="8167680" cy="32680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E2A6094-5816-484B-9D30-5D320D6E342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936160" y="20321167"/>
              <a:ext cx="8185320" cy="328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835362</xdr:colOff>
      <xdr:row>122</xdr:row>
      <xdr:rowOff>20548</xdr:rowOff>
    </xdr:from>
    <xdr:to>
      <xdr:col>5</xdr:col>
      <xdr:colOff>835722</xdr:colOff>
      <xdr:row>122</xdr:row>
      <xdr:rowOff>23998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CF58A40-1E23-47F4-949E-5CF28A5FC07F}"/>
                </a:ext>
              </a:extLst>
            </xdr14:cNvPr>
            <xdr14:cNvContentPartPr/>
          </xdr14:nvContentPartPr>
          <xdr14:nvPr macro=""/>
          <xdr14:xfrm>
            <a:off x="5174280" y="23373607"/>
            <a:ext cx="360" cy="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CF58A40-1E23-47F4-949E-5CF28A5FC07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65280" y="23364607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257736</xdr:colOff>
      <xdr:row>31</xdr:row>
      <xdr:rowOff>29134</xdr:rowOff>
    </xdr:from>
    <xdr:to>
      <xdr:col>23</xdr:col>
      <xdr:colOff>784413</xdr:colOff>
      <xdr:row>43</xdr:row>
      <xdr:rowOff>116540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DA47D8F-55ED-6012-7D38-564519E8C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5T22:40:07.9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5T22:40:19.0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 9216 24575,'1'-5'0,"0"1"0,0-1 0,-1 1 0,0-2 0,0 2 0,0-1 0,-1-7 0,-1-4 0,1-137 0,3-163 0,1 280 0,11-46 0,2-14 0,35-184 0,6-16 0,45-176 0,-87 417 0,45-186 0,29-97 0,8 63 0,20-68 0,-83 248 0,64-136 0,-57 139 0,91-153 0,-55 111 0,-59 104 0,2 2 0,38-43 0,-32 41 0,36-57 0,29-49 0,2-4 0,-81 121 0,2-1 0,0 1 0,2 0 0,0 2 0,27-24 0,103-68 0,-6 3 0,-107 77 0,-6 8 0,-2-2 0,-1-1 0,26-29 0,-9-2 0,1 3 0,3 1 0,2 3 0,95-75 0,-117 106 0,11-12 0,3 2 0,1 2 0,50-22 0,-11 6 0,-1-2 0,-3-2 0,0-4 0,87-78 0,113-69 0,-204 148 0,-7 11 0,1 2 0,1 3 0,82-25 0,36-20 0,287-162 0,-74 34 0,-228 133 0,262-73 0,-18 6 0,-124 20 0,-108 42 0,230-66 0,-175 83 0,3 10 0,378-30 0,-72 11 0,-102-14 0,-51-15 0,-124 28 0,1 0 0,209-44 0,-188 64 0,339-17 0,-79 32 0,-141-22 0,-237 27 0,244-33 0,49-10 0,147-25 0,-4 10 0,-342 56 0,109-9 0,-106 9 0,54-4 0,-144 24 0,230-6 0,70 4 0,-28 4 0,-84 7 0,497-27 0,-471 7 0,-254 13 0,7 3 0,72-5 0,340-37 0,-310 14 0,-7 0 0,29-7 0,-179 23 0,111-6 0,200-24 0,-328 36 0,72-11 0,111-15 0,-105 26 0,154-20 0,-193 17 0,148-4 0,118 18 0,-187 4 0,-133-2 0,-61-5-1365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5T22:40:58.9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5796 5690 24575,'0'0'0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72:F87" headerRowCount="0" totalsRowShown="0" headerRowDxfId="8" dataDxfId="7" dataCellStyle="Percent">
  <tableColumns count="6">
    <tableColumn id="1" xr3:uid="{00000000-0010-0000-0000-000001000000}" name="village"/>
    <tableColumn id="2" xr3:uid="{00000000-0010-0000-0000-000002000000}" name="location"/>
    <tableColumn id="3" xr3:uid="{00000000-0010-0000-0000-000003000000}" name="sample size" headerRowDxfId="6"/>
    <tableColumn id="4" xr3:uid="{00000000-0010-0000-0000-000004000000}" name="Sh" headerRowDxfId="5" dataDxfId="4" dataCellStyle="Percent"/>
    <tableColumn id="5" xr3:uid="{00000000-0010-0000-0000-000005000000}" name="Sm" headerRowDxfId="3" dataDxfId="2" dataCellStyle="Percent"/>
    <tableColumn id="6" xr3:uid="{00000000-0010-0000-0000-000006000000}" name="coinf." headerRowDxfId="1" dataDxfId="0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1515"/>
  <sheetViews>
    <sheetView zoomScale="85" zoomScaleNormal="85" workbookViewId="0">
      <pane ySplit="1" topLeftCell="A2" activePane="bottomLeft" state="frozen"/>
      <selection pane="bottomLeft" activeCell="F32" sqref="F32"/>
    </sheetView>
  </sheetViews>
  <sheetFormatPr defaultColWidth="11.25" defaultRowHeight="15.75" x14ac:dyDescent="0.25"/>
  <cols>
    <col min="1" max="1" width="11.25" style="49"/>
    <col min="2" max="2" width="6.75" style="1" bestFit="1" customWidth="1"/>
    <col min="3" max="3" width="6.25" style="1" bestFit="1" customWidth="1"/>
    <col min="4" max="4" width="5.75" style="29" bestFit="1" customWidth="1"/>
    <col min="5" max="5" width="10.75" style="1" bestFit="1" customWidth="1"/>
    <col min="6" max="6" width="8.75" style="1" bestFit="1" customWidth="1"/>
    <col min="7" max="7" width="13" style="1" bestFit="1" customWidth="1"/>
    <col min="8" max="9" width="6.75" style="1" bestFit="1" customWidth="1"/>
    <col min="10" max="10" width="10.25" style="1" bestFit="1" customWidth="1"/>
    <col min="11" max="11" width="10.75" style="1" bestFit="1" customWidth="1"/>
    <col min="12" max="12" width="8.75" style="1" bestFit="1" customWidth="1"/>
    <col min="13" max="13" width="13.25" style="1" bestFit="1" customWidth="1"/>
    <col min="14" max="15" width="6.75" style="1" bestFit="1" customWidth="1"/>
    <col min="16" max="16" width="10.25" style="1" bestFit="1" customWidth="1"/>
    <col min="17" max="16384" width="11.25" style="49"/>
  </cols>
  <sheetData>
    <row r="1" spans="1:23" ht="16.149999999999999" customHeight="1" thickBot="1" x14ac:dyDescent="0.3">
      <c r="A1" s="2" t="s">
        <v>1604</v>
      </c>
      <c r="B1" s="23" t="s">
        <v>1603</v>
      </c>
      <c r="C1" s="23" t="s">
        <v>1611</v>
      </c>
      <c r="D1" s="48" t="s">
        <v>1610</v>
      </c>
      <c r="E1" s="53" t="s">
        <v>1622</v>
      </c>
      <c r="F1" s="53" t="s">
        <v>1623</v>
      </c>
      <c r="G1" s="53" t="s">
        <v>1624</v>
      </c>
      <c r="H1" s="54" t="s">
        <v>1625</v>
      </c>
      <c r="I1" s="53" t="s">
        <v>1489</v>
      </c>
      <c r="J1" s="53" t="s">
        <v>1605</v>
      </c>
      <c r="K1" s="53" t="s">
        <v>1606</v>
      </c>
      <c r="L1" s="53" t="s">
        <v>1607</v>
      </c>
      <c r="M1" s="53" t="s">
        <v>1608</v>
      </c>
      <c r="N1" s="54" t="s">
        <v>1602</v>
      </c>
      <c r="O1" s="53" t="s">
        <v>1487</v>
      </c>
      <c r="P1" s="53" t="s">
        <v>1488</v>
      </c>
      <c r="Q1" s="237" t="s">
        <v>1653</v>
      </c>
      <c r="R1" s="237" t="s">
        <v>1654</v>
      </c>
      <c r="S1" t="s">
        <v>1653</v>
      </c>
      <c r="T1" s="238" t="s">
        <v>1654</v>
      </c>
      <c r="W1" t="s">
        <v>1682</v>
      </c>
    </row>
    <row r="2" spans="1:23" x14ac:dyDescent="0.25">
      <c r="A2" s="55" t="s">
        <v>71</v>
      </c>
      <c r="B2" s="56" t="s">
        <v>1490</v>
      </c>
      <c r="C2" s="56">
        <v>1</v>
      </c>
      <c r="D2" s="57" t="s">
        <v>1491</v>
      </c>
      <c r="E2" s="58">
        <v>18</v>
      </c>
      <c r="F2" s="59">
        <v>0.55555555555555558</v>
      </c>
      <c r="G2" s="60"/>
      <c r="H2" s="58">
        <v>0</v>
      </c>
      <c r="I2" s="58">
        <v>0</v>
      </c>
      <c r="J2" s="60"/>
      <c r="K2" s="58">
        <v>21</v>
      </c>
      <c r="L2" s="59">
        <v>0.80952380952380953</v>
      </c>
      <c r="M2" s="60"/>
      <c r="N2" s="58">
        <v>0</v>
      </c>
      <c r="O2" s="58">
        <v>0</v>
      </c>
      <c r="P2" s="60"/>
      <c r="Q2" s="49">
        <f>AVERAGE(E2,K2)</f>
        <v>19.5</v>
      </c>
      <c r="R2" s="49">
        <f>AVERAGE(H2:I2,N2:O2)</f>
        <v>0</v>
      </c>
      <c r="S2" s="337" cm="1">
        <f t="array" ref="S2">GEOMEAN((Q2:Q123)+1)-1</f>
        <v>16.089956410287051</v>
      </c>
      <c r="T2" s="337">
        <f t="array" ref="T2">GEOMEAN((R2:R123)+1)</f>
        <v>1.4821325901244193</v>
      </c>
      <c r="U2" t="s">
        <v>1693</v>
      </c>
      <c r="W2" s="49">
        <f>(Q2&gt;0)*(R2&gt;0)</f>
        <v>0</v>
      </c>
    </row>
    <row r="3" spans="1:23" x14ac:dyDescent="0.25">
      <c r="A3" s="61" t="s">
        <v>72</v>
      </c>
      <c r="B3" s="56" t="s">
        <v>1490</v>
      </c>
      <c r="C3" s="62">
        <v>1</v>
      </c>
      <c r="D3" s="57" t="s">
        <v>1492</v>
      </c>
      <c r="E3" s="63">
        <v>28</v>
      </c>
      <c r="F3" s="64">
        <v>0.6785714285714286</v>
      </c>
      <c r="G3" s="65" t="s">
        <v>1</v>
      </c>
      <c r="H3" s="63">
        <v>0</v>
      </c>
      <c r="I3" s="63">
        <v>0</v>
      </c>
      <c r="J3" s="65"/>
      <c r="K3" s="63">
        <v>56</v>
      </c>
      <c r="L3" s="66">
        <v>0.7678571428571429</v>
      </c>
      <c r="M3" s="65" t="s">
        <v>1</v>
      </c>
      <c r="N3" s="63">
        <v>0</v>
      </c>
      <c r="O3" s="63">
        <v>0</v>
      </c>
      <c r="P3" s="65"/>
      <c r="Q3" s="49">
        <f t="shared" ref="Q3:Q66" si="0">AVERAGE(E3,K3)</f>
        <v>42</v>
      </c>
      <c r="R3" s="49">
        <f t="shared" ref="R3:R66" si="1">AVERAGE(H3:I3,N3:O3)</f>
        <v>0</v>
      </c>
      <c r="S3" s="226">
        <f>AVERAGE(Q2:Q123)</f>
        <v>66.102459016393439</v>
      </c>
      <c r="T3" s="226">
        <f>AVERAGE(R2:R123)</f>
        <v>2.5227272727272729</v>
      </c>
      <c r="U3" t="s">
        <v>1638</v>
      </c>
      <c r="V3" s="239" t="s">
        <v>1638</v>
      </c>
      <c r="W3" s="49">
        <f t="shared" ref="W3:W66" si="2">(Q3&gt;0)*(R3&gt;0)</f>
        <v>0</v>
      </c>
    </row>
    <row r="4" spans="1:23" x14ac:dyDescent="0.25">
      <c r="A4" s="61" t="s">
        <v>73</v>
      </c>
      <c r="B4" s="56" t="s">
        <v>1490</v>
      </c>
      <c r="C4" s="56">
        <v>1</v>
      </c>
      <c r="D4" s="57" t="s">
        <v>1493</v>
      </c>
      <c r="E4" s="63">
        <v>1</v>
      </c>
      <c r="F4" s="64">
        <v>0</v>
      </c>
      <c r="G4" s="65"/>
      <c r="H4" s="63">
        <v>0</v>
      </c>
      <c r="I4" s="63">
        <v>0</v>
      </c>
      <c r="J4" s="65"/>
      <c r="K4" s="63">
        <v>2</v>
      </c>
      <c r="L4" s="64">
        <v>0.5</v>
      </c>
      <c r="M4" s="65"/>
      <c r="N4" s="63">
        <v>0</v>
      </c>
      <c r="O4" s="63">
        <v>0</v>
      </c>
      <c r="P4" s="65"/>
      <c r="Q4" s="49">
        <f t="shared" si="0"/>
        <v>1.5</v>
      </c>
      <c r="R4" s="49">
        <f t="shared" si="1"/>
        <v>0</v>
      </c>
      <c r="S4" s="49">
        <f>MEDIAN(Q2:Q123)</f>
        <v>16</v>
      </c>
      <c r="T4" s="49">
        <f>MEDIAN(R2:R123)</f>
        <v>0</v>
      </c>
      <c r="U4" t="s">
        <v>1647</v>
      </c>
      <c r="V4" s="239" t="s">
        <v>1647</v>
      </c>
      <c r="W4" s="49">
        <f t="shared" si="2"/>
        <v>0</v>
      </c>
    </row>
    <row r="5" spans="1:23" x14ac:dyDescent="0.25">
      <c r="A5" s="61" t="s">
        <v>74</v>
      </c>
      <c r="B5" s="56" t="s">
        <v>1490</v>
      </c>
      <c r="C5" s="62">
        <v>1</v>
      </c>
      <c r="D5" s="57" t="s">
        <v>1494</v>
      </c>
      <c r="E5" s="63">
        <v>0</v>
      </c>
      <c r="F5" s="64" t="s">
        <v>4</v>
      </c>
      <c r="G5" s="65"/>
      <c r="H5" s="63">
        <v>0</v>
      </c>
      <c r="I5" s="63">
        <v>0</v>
      </c>
      <c r="J5" s="65"/>
      <c r="K5" s="63">
        <v>0</v>
      </c>
      <c r="L5" s="50" t="s">
        <v>4</v>
      </c>
      <c r="M5" s="65"/>
      <c r="N5" s="63">
        <v>0</v>
      </c>
      <c r="O5" s="63">
        <v>0</v>
      </c>
      <c r="P5" s="65"/>
      <c r="Q5" s="49">
        <f t="shared" si="0"/>
        <v>0</v>
      </c>
      <c r="R5" s="49">
        <f t="shared" si="1"/>
        <v>0</v>
      </c>
      <c r="S5" s="226">
        <f>VAR(Q2:Q123)</f>
        <v>17172.462555886734</v>
      </c>
      <c r="T5" s="226">
        <f>VAR(R2:R123)</f>
        <v>53.137500000000003</v>
      </c>
      <c r="U5" t="s">
        <v>1639</v>
      </c>
      <c r="V5" s="239" t="s">
        <v>1639</v>
      </c>
      <c r="W5" s="49">
        <f t="shared" si="2"/>
        <v>0</v>
      </c>
    </row>
    <row r="6" spans="1:23" x14ac:dyDescent="0.25">
      <c r="A6" s="61" t="s">
        <v>75</v>
      </c>
      <c r="B6" s="56" t="s">
        <v>1490</v>
      </c>
      <c r="C6" s="56">
        <v>1</v>
      </c>
      <c r="D6" s="57" t="s">
        <v>1495</v>
      </c>
      <c r="E6" s="63">
        <v>18</v>
      </c>
      <c r="F6" s="64">
        <v>0.94444444444444442</v>
      </c>
      <c r="G6" s="65"/>
      <c r="H6" s="63">
        <v>0</v>
      </c>
      <c r="I6" s="63">
        <v>0</v>
      </c>
      <c r="J6" s="65"/>
      <c r="K6" s="63">
        <v>1</v>
      </c>
      <c r="L6" s="64">
        <v>0</v>
      </c>
      <c r="M6" s="65"/>
      <c r="N6" s="63">
        <v>0</v>
      </c>
      <c r="O6" s="63">
        <v>0</v>
      </c>
      <c r="P6" s="65"/>
      <c r="Q6" s="49">
        <f t="shared" si="0"/>
        <v>9.5</v>
      </c>
      <c r="R6" s="49">
        <f t="shared" si="1"/>
        <v>0</v>
      </c>
      <c r="S6" s="226">
        <f>STDEV(Q2:Q123)</f>
        <v>131.0437429100937</v>
      </c>
      <c r="T6" s="226">
        <f>STDEV(R2:R123)</f>
        <v>7.2895473110475111</v>
      </c>
      <c r="U6" t="s">
        <v>1640</v>
      </c>
      <c r="V6" s="239" t="s">
        <v>1652</v>
      </c>
      <c r="W6" s="49">
        <f t="shared" si="2"/>
        <v>0</v>
      </c>
    </row>
    <row r="7" spans="1:23" x14ac:dyDescent="0.25">
      <c r="A7" s="61" t="s">
        <v>76</v>
      </c>
      <c r="B7" s="56" t="s">
        <v>1490</v>
      </c>
      <c r="C7" s="62">
        <v>1</v>
      </c>
      <c r="D7" s="57" t="s">
        <v>1496</v>
      </c>
      <c r="E7" s="63">
        <v>132</v>
      </c>
      <c r="F7" s="64">
        <v>0.88636363636363635</v>
      </c>
      <c r="G7" s="65" t="s">
        <v>1</v>
      </c>
      <c r="H7" s="63">
        <v>0</v>
      </c>
      <c r="I7" s="63">
        <v>0</v>
      </c>
      <c r="J7" s="65"/>
      <c r="K7" s="63">
        <v>71</v>
      </c>
      <c r="L7" s="64">
        <v>0.88732394366197187</v>
      </c>
      <c r="M7" s="65" t="s">
        <v>1</v>
      </c>
      <c r="N7" s="63">
        <v>0</v>
      </c>
      <c r="O7" s="63">
        <v>0</v>
      </c>
      <c r="P7" s="65"/>
      <c r="Q7" s="49">
        <f t="shared" si="0"/>
        <v>101.5</v>
      </c>
      <c r="R7" s="49">
        <f t="shared" si="1"/>
        <v>0</v>
      </c>
      <c r="S7" s="49">
        <f>MIN(Q2:Q123)</f>
        <v>0</v>
      </c>
      <c r="T7" s="49">
        <f>MIN(R2:R123)</f>
        <v>0</v>
      </c>
      <c r="U7" t="s">
        <v>1641</v>
      </c>
      <c r="V7" s="239" t="s">
        <v>1640</v>
      </c>
      <c r="W7" s="49">
        <f t="shared" si="2"/>
        <v>0</v>
      </c>
    </row>
    <row r="8" spans="1:23" x14ac:dyDescent="0.25">
      <c r="A8" s="61" t="s">
        <v>77</v>
      </c>
      <c r="B8" s="56" t="s">
        <v>1490</v>
      </c>
      <c r="C8" s="56">
        <v>1</v>
      </c>
      <c r="D8" s="57" t="s">
        <v>1497</v>
      </c>
      <c r="E8" s="63">
        <v>160</v>
      </c>
      <c r="F8" s="64">
        <v>0.91874999999999996</v>
      </c>
      <c r="G8" s="65"/>
      <c r="H8" s="63">
        <v>0</v>
      </c>
      <c r="I8" s="63">
        <v>0</v>
      </c>
      <c r="J8" s="65"/>
      <c r="K8" s="63">
        <v>44</v>
      </c>
      <c r="L8" s="64">
        <v>0.84090909090909094</v>
      </c>
      <c r="M8" s="65"/>
      <c r="N8" s="63">
        <v>0</v>
      </c>
      <c r="O8" s="63">
        <v>0</v>
      </c>
      <c r="P8" s="65"/>
      <c r="Q8" s="49">
        <f t="shared" si="0"/>
        <v>102</v>
      </c>
      <c r="R8" s="49">
        <f t="shared" si="1"/>
        <v>0</v>
      </c>
      <c r="S8" s="49">
        <f>MAX(Q2:Q123)</f>
        <v>780</v>
      </c>
      <c r="T8" s="49">
        <f>MAX(R2:R123)</f>
        <v>41.25</v>
      </c>
      <c r="U8" t="s">
        <v>1642</v>
      </c>
      <c r="V8" s="239" t="s">
        <v>1641</v>
      </c>
      <c r="W8" s="49">
        <f t="shared" si="2"/>
        <v>0</v>
      </c>
    </row>
    <row r="9" spans="1:23" x14ac:dyDescent="0.25">
      <c r="A9" s="61" t="s">
        <v>78</v>
      </c>
      <c r="B9" s="56" t="s">
        <v>1490</v>
      </c>
      <c r="C9" s="62">
        <v>1</v>
      </c>
      <c r="D9" s="57" t="s">
        <v>1498</v>
      </c>
      <c r="E9" s="63">
        <v>1</v>
      </c>
      <c r="F9" s="64">
        <v>1</v>
      </c>
      <c r="G9" s="65"/>
      <c r="H9" s="63">
        <v>0</v>
      </c>
      <c r="I9" s="63">
        <v>0</v>
      </c>
      <c r="J9" s="65"/>
      <c r="K9" s="63">
        <v>0</v>
      </c>
      <c r="L9" s="50" t="s">
        <v>4</v>
      </c>
      <c r="M9" s="65"/>
      <c r="N9" s="63">
        <v>0</v>
      </c>
      <c r="O9" s="63">
        <v>0</v>
      </c>
      <c r="P9" s="65"/>
      <c r="Q9" s="49">
        <f t="shared" si="0"/>
        <v>0.5</v>
      </c>
      <c r="R9" s="49">
        <f t="shared" si="1"/>
        <v>0</v>
      </c>
      <c r="S9" s="49">
        <f>COUNT(Q2:Q123)</f>
        <v>122</v>
      </c>
      <c r="T9" s="49">
        <f>COUNT(R2:R123)</f>
        <v>121</v>
      </c>
      <c r="U9" t="s">
        <v>1643</v>
      </c>
      <c r="V9" s="239" t="s">
        <v>1642</v>
      </c>
      <c r="W9" s="49">
        <f t="shared" si="2"/>
        <v>0</v>
      </c>
    </row>
    <row r="10" spans="1:23" x14ac:dyDescent="0.25">
      <c r="A10" s="61" t="s">
        <v>79</v>
      </c>
      <c r="B10" s="56" t="s">
        <v>1490</v>
      </c>
      <c r="C10" s="56">
        <v>1</v>
      </c>
      <c r="D10" s="57" t="s">
        <v>1499</v>
      </c>
      <c r="E10" s="63">
        <v>23</v>
      </c>
      <c r="F10" s="64">
        <v>0.69565217391304346</v>
      </c>
      <c r="G10" s="65"/>
      <c r="H10" s="63">
        <v>0</v>
      </c>
      <c r="I10" s="63">
        <v>0</v>
      </c>
      <c r="J10" s="65"/>
      <c r="K10" s="63">
        <v>49</v>
      </c>
      <c r="L10" s="64">
        <v>0.81632653061224492</v>
      </c>
      <c r="M10" s="65"/>
      <c r="N10" s="63">
        <v>0</v>
      </c>
      <c r="O10" s="63">
        <v>0</v>
      </c>
      <c r="P10" s="65"/>
      <c r="Q10" s="49">
        <f t="shared" si="0"/>
        <v>36</v>
      </c>
      <c r="R10" s="49">
        <f t="shared" si="1"/>
        <v>0</v>
      </c>
      <c r="S10" s="49">
        <f>COUNTIF(Q2:Q123,"&gt;0")</f>
        <v>110</v>
      </c>
      <c r="T10" s="49">
        <f>COUNTIF(R2:R123,"&gt;0")</f>
        <v>17</v>
      </c>
      <c r="U10" t="s">
        <v>1645</v>
      </c>
      <c r="V10" s="239" t="s">
        <v>1643</v>
      </c>
      <c r="W10" s="49">
        <f t="shared" si="2"/>
        <v>0</v>
      </c>
    </row>
    <row r="11" spans="1:23" x14ac:dyDescent="0.25">
      <c r="A11" s="67" t="s">
        <v>80</v>
      </c>
      <c r="B11" s="56" t="s">
        <v>1490</v>
      </c>
      <c r="C11" s="62">
        <v>1</v>
      </c>
      <c r="D11" s="57" t="s">
        <v>1500</v>
      </c>
      <c r="E11" s="68">
        <v>69</v>
      </c>
      <c r="F11" s="69">
        <v>0.86956521739130432</v>
      </c>
      <c r="G11" s="70"/>
      <c r="H11" s="68">
        <v>0</v>
      </c>
      <c r="I11" s="68">
        <v>0</v>
      </c>
      <c r="J11" s="70"/>
      <c r="K11" s="68">
        <v>54</v>
      </c>
      <c r="L11" s="69">
        <v>0.98148148148148151</v>
      </c>
      <c r="M11" s="70"/>
      <c r="N11" s="68">
        <v>0</v>
      </c>
      <c r="O11" s="68">
        <v>0</v>
      </c>
      <c r="P11" s="70"/>
      <c r="Q11" s="49">
        <f t="shared" si="0"/>
        <v>61.5</v>
      </c>
      <c r="R11" s="49">
        <f t="shared" si="1"/>
        <v>0</v>
      </c>
      <c r="S11" s="49">
        <f>COUNTIF(Q2:Q123,"=0")</f>
        <v>12</v>
      </c>
      <c r="T11" s="49">
        <f>COUNTIF(R2:R123,"=0")</f>
        <v>104</v>
      </c>
      <c r="U11" t="s">
        <v>1644</v>
      </c>
      <c r="V11" s="239" t="s">
        <v>1645</v>
      </c>
      <c r="W11" s="49">
        <f t="shared" si="2"/>
        <v>0</v>
      </c>
    </row>
    <row r="12" spans="1:23" x14ac:dyDescent="0.25">
      <c r="A12" s="61" t="s">
        <v>81</v>
      </c>
      <c r="B12" s="56" t="s">
        <v>1490</v>
      </c>
      <c r="C12" s="56">
        <v>1</v>
      </c>
      <c r="D12" s="57" t="s">
        <v>1501</v>
      </c>
      <c r="E12" s="63">
        <v>11</v>
      </c>
      <c r="F12" s="64">
        <v>0.27272727272727271</v>
      </c>
      <c r="G12" s="65"/>
      <c r="H12" s="63">
        <v>0</v>
      </c>
      <c r="I12" s="63">
        <v>0</v>
      </c>
      <c r="J12" s="65"/>
      <c r="K12" s="63">
        <v>3</v>
      </c>
      <c r="L12" s="64">
        <v>0.66666666666666663</v>
      </c>
      <c r="M12" s="65"/>
      <c r="N12" s="63">
        <v>0</v>
      </c>
      <c r="O12" s="63">
        <v>0</v>
      </c>
      <c r="P12" s="65"/>
      <c r="Q12" s="49">
        <f t="shared" si="0"/>
        <v>7</v>
      </c>
      <c r="R12" s="49">
        <f t="shared" si="1"/>
        <v>0</v>
      </c>
      <c r="S12" s="227">
        <f>S10/S9</f>
        <v>0.90163934426229508</v>
      </c>
      <c r="T12" s="227">
        <f>T10/T9</f>
        <v>0.14049586776859505</v>
      </c>
      <c r="U12" t="s">
        <v>1646</v>
      </c>
      <c r="V12" s="239" t="s">
        <v>1644</v>
      </c>
      <c r="W12" s="49">
        <f t="shared" si="2"/>
        <v>0</v>
      </c>
    </row>
    <row r="13" spans="1:23" x14ac:dyDescent="0.25">
      <c r="A13" s="61" t="s">
        <v>82</v>
      </c>
      <c r="B13" s="56" t="s">
        <v>1490</v>
      </c>
      <c r="C13" s="62">
        <v>1</v>
      </c>
      <c r="D13" s="57" t="s">
        <v>1502</v>
      </c>
      <c r="E13" s="63">
        <v>71</v>
      </c>
      <c r="F13" s="64">
        <v>0.94366197183098588</v>
      </c>
      <c r="G13" s="65"/>
      <c r="H13" s="63">
        <v>0</v>
      </c>
      <c r="I13" s="63">
        <v>0</v>
      </c>
      <c r="J13" s="65"/>
      <c r="K13" s="63">
        <v>66</v>
      </c>
      <c r="L13" s="64">
        <v>0.81818181818181823</v>
      </c>
      <c r="M13" s="65" t="s">
        <v>1</v>
      </c>
      <c r="N13" s="63">
        <v>0</v>
      </c>
      <c r="O13" s="63">
        <v>0</v>
      </c>
      <c r="P13" s="65"/>
      <c r="Q13" s="49">
        <f t="shared" si="0"/>
        <v>68.5</v>
      </c>
      <c r="R13" s="49">
        <f t="shared" si="1"/>
        <v>0</v>
      </c>
      <c r="S13" s="228">
        <f>S3*S3/(S5-S3)</f>
        <v>0.2554333629872198</v>
      </c>
      <c r="T13" s="228">
        <f>T3*T3/(T5-T3)</f>
        <v>0.1257370635022686</v>
      </c>
      <c r="U13" t="s">
        <v>1648</v>
      </c>
      <c r="V13" s="239" t="s">
        <v>1646</v>
      </c>
      <c r="W13" s="49">
        <f t="shared" si="2"/>
        <v>0</v>
      </c>
    </row>
    <row r="14" spans="1:23" x14ac:dyDescent="0.25">
      <c r="A14" s="61" t="s">
        <v>83</v>
      </c>
      <c r="B14" s="56" t="s">
        <v>1490</v>
      </c>
      <c r="C14" s="56">
        <v>1</v>
      </c>
      <c r="D14" s="57" t="s">
        <v>1503</v>
      </c>
      <c r="E14" s="63">
        <v>560</v>
      </c>
      <c r="F14" s="64">
        <v>0.8571428571428571</v>
      </c>
      <c r="G14" s="65" t="s">
        <v>1</v>
      </c>
      <c r="H14" s="63">
        <v>0</v>
      </c>
      <c r="I14" s="63">
        <v>0</v>
      </c>
      <c r="J14" s="65"/>
      <c r="K14" s="63">
        <v>53</v>
      </c>
      <c r="L14" s="64">
        <v>0.75471698113207553</v>
      </c>
      <c r="M14" s="65" t="s">
        <v>1</v>
      </c>
      <c r="N14" s="63">
        <v>0</v>
      </c>
      <c r="O14" s="63">
        <v>66</v>
      </c>
      <c r="P14" s="65"/>
      <c r="Q14" s="49">
        <f t="shared" si="0"/>
        <v>306.5</v>
      </c>
      <c r="R14" s="49">
        <f t="shared" si="1"/>
        <v>16.5</v>
      </c>
      <c r="S14" s="49">
        <f>COUNTIF(W2:W123,"&gt;0")</f>
        <v>17</v>
      </c>
      <c r="T14" t="s">
        <v>1685</v>
      </c>
      <c r="V14" s="239" t="s">
        <v>1648</v>
      </c>
      <c r="W14" s="49">
        <f t="shared" si="2"/>
        <v>1</v>
      </c>
    </row>
    <row r="15" spans="1:23" x14ac:dyDescent="0.25">
      <c r="A15" s="61" t="s">
        <v>84</v>
      </c>
      <c r="B15" s="56" t="s">
        <v>1490</v>
      </c>
      <c r="C15" s="62">
        <v>1</v>
      </c>
      <c r="D15" s="57" t="s">
        <v>1504</v>
      </c>
      <c r="E15" s="63">
        <v>0</v>
      </c>
      <c r="F15" s="64" t="s">
        <v>4</v>
      </c>
      <c r="G15" s="65"/>
      <c r="H15" s="63">
        <v>0</v>
      </c>
      <c r="I15" s="63">
        <v>0</v>
      </c>
      <c r="J15" s="65"/>
      <c r="K15" s="63">
        <v>0</v>
      </c>
      <c r="L15" s="50" t="s">
        <v>4</v>
      </c>
      <c r="M15" s="65"/>
      <c r="N15" s="63">
        <v>0</v>
      </c>
      <c r="O15" s="63">
        <v>0</v>
      </c>
      <c r="P15" s="65"/>
      <c r="Q15" s="49">
        <f t="shared" si="0"/>
        <v>0</v>
      </c>
      <c r="R15" s="49">
        <f t="shared" si="1"/>
        <v>0</v>
      </c>
      <c r="V15" s="239" t="s">
        <v>1651</v>
      </c>
      <c r="W15" s="49">
        <f t="shared" si="2"/>
        <v>0</v>
      </c>
    </row>
    <row r="16" spans="1:23" x14ac:dyDescent="0.25">
      <c r="A16" s="61" t="s">
        <v>85</v>
      </c>
      <c r="B16" s="56" t="s">
        <v>1490</v>
      </c>
      <c r="C16" s="62">
        <v>1</v>
      </c>
      <c r="D16" s="57" t="s">
        <v>1506</v>
      </c>
      <c r="E16" s="63">
        <v>0</v>
      </c>
      <c r="F16" s="64" t="s">
        <v>4</v>
      </c>
      <c r="G16" s="65"/>
      <c r="H16" s="63">
        <v>0</v>
      </c>
      <c r="I16" s="63">
        <v>0</v>
      </c>
      <c r="J16" s="65"/>
      <c r="K16" s="63">
        <v>0</v>
      </c>
      <c r="L16" s="50" t="s">
        <v>4</v>
      </c>
      <c r="M16" s="65"/>
      <c r="N16" s="63">
        <v>0</v>
      </c>
      <c r="O16" s="63">
        <v>0</v>
      </c>
      <c r="P16" s="65"/>
      <c r="Q16" s="49">
        <f t="shared" si="0"/>
        <v>0</v>
      </c>
      <c r="R16" s="49">
        <f t="shared" si="1"/>
        <v>0</v>
      </c>
      <c r="W16" s="49">
        <f t="shared" si="2"/>
        <v>0</v>
      </c>
    </row>
    <row r="17" spans="1:23" x14ac:dyDescent="0.25">
      <c r="A17" s="61" t="s">
        <v>86</v>
      </c>
      <c r="B17" s="56" t="s">
        <v>1490</v>
      </c>
      <c r="C17" s="56">
        <v>1</v>
      </c>
      <c r="D17" s="57" t="s">
        <v>1507</v>
      </c>
      <c r="E17" s="63">
        <v>15</v>
      </c>
      <c r="F17" s="64">
        <v>0</v>
      </c>
      <c r="G17" s="65" t="s">
        <v>1</v>
      </c>
      <c r="H17" s="63">
        <v>0</v>
      </c>
      <c r="I17" s="63">
        <v>0</v>
      </c>
      <c r="J17" s="65"/>
      <c r="K17" s="63">
        <v>4</v>
      </c>
      <c r="L17" s="64">
        <v>0.5</v>
      </c>
      <c r="M17" s="65" t="s">
        <v>1</v>
      </c>
      <c r="N17" s="63">
        <v>0</v>
      </c>
      <c r="O17" s="63">
        <v>0</v>
      </c>
      <c r="P17" s="65"/>
      <c r="Q17" s="49">
        <f t="shared" si="0"/>
        <v>9.5</v>
      </c>
      <c r="R17" s="49">
        <f t="shared" si="1"/>
        <v>0</v>
      </c>
      <c r="W17" s="49">
        <f t="shared" si="2"/>
        <v>0</v>
      </c>
    </row>
    <row r="18" spans="1:23" x14ac:dyDescent="0.25">
      <c r="A18" s="61" t="s">
        <v>87</v>
      </c>
      <c r="B18" s="56" t="s">
        <v>1490</v>
      </c>
      <c r="C18" s="62">
        <v>1</v>
      </c>
      <c r="D18" s="57" t="s">
        <v>1508</v>
      </c>
      <c r="E18" s="63">
        <v>45</v>
      </c>
      <c r="F18" s="64">
        <v>0.93333333333333335</v>
      </c>
      <c r="G18" s="65"/>
      <c r="H18" s="63">
        <v>0</v>
      </c>
      <c r="I18" s="63">
        <v>0</v>
      </c>
      <c r="J18" s="65"/>
      <c r="K18" s="63">
        <v>71</v>
      </c>
      <c r="L18" s="64">
        <v>0.90140845070422537</v>
      </c>
      <c r="M18" s="65"/>
      <c r="N18" s="63">
        <v>0</v>
      </c>
      <c r="O18" s="63">
        <v>0</v>
      </c>
      <c r="P18" s="65"/>
      <c r="Q18" s="49">
        <f t="shared" si="0"/>
        <v>58</v>
      </c>
      <c r="R18" s="49">
        <f t="shared" si="1"/>
        <v>0</v>
      </c>
      <c r="W18" s="49">
        <f t="shared" si="2"/>
        <v>0</v>
      </c>
    </row>
    <row r="19" spans="1:23" x14ac:dyDescent="0.25">
      <c r="A19" s="61" t="s">
        <v>88</v>
      </c>
      <c r="B19" s="56" t="s">
        <v>1490</v>
      </c>
      <c r="C19" s="62">
        <v>1</v>
      </c>
      <c r="D19" s="57" t="s">
        <v>1510</v>
      </c>
      <c r="E19" s="63">
        <v>112</v>
      </c>
      <c r="F19" s="64">
        <v>0.9553571428571429</v>
      </c>
      <c r="G19" s="65"/>
      <c r="H19" s="63">
        <v>0</v>
      </c>
      <c r="I19" s="63">
        <v>0</v>
      </c>
      <c r="J19" s="65"/>
      <c r="K19" s="63">
        <v>0</v>
      </c>
      <c r="L19" s="50" t="s">
        <v>4</v>
      </c>
      <c r="M19" s="65"/>
      <c r="N19" s="63">
        <v>0</v>
      </c>
      <c r="O19" s="63">
        <v>0</v>
      </c>
      <c r="P19" s="65"/>
      <c r="Q19" s="49">
        <f t="shared" si="0"/>
        <v>56</v>
      </c>
      <c r="R19" s="49">
        <f t="shared" si="1"/>
        <v>0</v>
      </c>
      <c r="W19" s="49">
        <f t="shared" si="2"/>
        <v>0</v>
      </c>
    </row>
    <row r="20" spans="1:23" x14ac:dyDescent="0.25">
      <c r="A20" s="55" t="s">
        <v>89</v>
      </c>
      <c r="B20" s="56" t="s">
        <v>1490</v>
      </c>
      <c r="C20" s="56">
        <v>1</v>
      </c>
      <c r="D20" s="57" t="s">
        <v>1511</v>
      </c>
      <c r="E20" s="58">
        <v>34</v>
      </c>
      <c r="F20" s="59">
        <v>0.91176470588235292</v>
      </c>
      <c r="G20" s="60"/>
      <c r="H20" s="58">
        <v>0</v>
      </c>
      <c r="I20" s="58">
        <v>0</v>
      </c>
      <c r="J20" s="60"/>
      <c r="K20" s="58">
        <v>8</v>
      </c>
      <c r="L20" s="59">
        <v>1</v>
      </c>
      <c r="M20" s="60"/>
      <c r="N20" s="58">
        <v>0</v>
      </c>
      <c r="O20" s="58">
        <v>0</v>
      </c>
      <c r="P20" s="60"/>
      <c r="Q20" s="49">
        <f t="shared" si="0"/>
        <v>21</v>
      </c>
      <c r="R20" s="49">
        <f t="shared" si="1"/>
        <v>0</v>
      </c>
      <c r="W20" s="49">
        <f t="shared" si="2"/>
        <v>0</v>
      </c>
    </row>
    <row r="21" spans="1:23" x14ac:dyDescent="0.25">
      <c r="A21" s="61" t="s">
        <v>90</v>
      </c>
      <c r="B21" s="56" t="s">
        <v>1490</v>
      </c>
      <c r="C21" s="62">
        <v>1</v>
      </c>
      <c r="D21" s="57" t="s">
        <v>1512</v>
      </c>
      <c r="E21" s="63">
        <v>143</v>
      </c>
      <c r="F21" s="64">
        <v>0.93006993006993011</v>
      </c>
      <c r="G21" s="65"/>
      <c r="H21" s="63">
        <v>0</v>
      </c>
      <c r="I21" s="63">
        <v>0</v>
      </c>
      <c r="J21" s="65"/>
      <c r="K21" s="63">
        <v>18</v>
      </c>
      <c r="L21" s="64">
        <v>0.94444444444444442</v>
      </c>
      <c r="M21" s="65"/>
      <c r="N21" s="63">
        <v>0</v>
      </c>
      <c r="O21" s="63">
        <v>0</v>
      </c>
      <c r="P21" s="65"/>
      <c r="Q21" s="49">
        <f>AVERAGE(E21,K21)</f>
        <v>80.5</v>
      </c>
      <c r="R21" s="49">
        <f t="shared" si="1"/>
        <v>0</v>
      </c>
      <c r="S21" s="318">
        <f>S14/S9</f>
        <v>0.13934426229508196</v>
      </c>
      <c r="T21" t="s">
        <v>1683</v>
      </c>
      <c r="W21" s="49">
        <f t="shared" si="2"/>
        <v>0</v>
      </c>
    </row>
    <row r="22" spans="1:23" x14ac:dyDescent="0.25">
      <c r="A22" s="61" t="s">
        <v>91</v>
      </c>
      <c r="B22" s="56" t="s">
        <v>1490</v>
      </c>
      <c r="C22" s="56">
        <v>1</v>
      </c>
      <c r="D22" s="57" t="s">
        <v>1513</v>
      </c>
      <c r="E22" s="63">
        <v>104</v>
      </c>
      <c r="F22" s="64">
        <v>0.89423076923076927</v>
      </c>
      <c r="G22" s="65"/>
      <c r="H22" s="63">
        <v>0</v>
      </c>
      <c r="I22" s="63">
        <v>0</v>
      </c>
      <c r="J22" s="65"/>
      <c r="K22" s="63">
        <v>74</v>
      </c>
      <c r="L22" s="64">
        <v>0.91891891891891897</v>
      </c>
      <c r="M22" s="65" t="s">
        <v>1</v>
      </c>
      <c r="N22" s="63">
        <v>0</v>
      </c>
      <c r="O22" s="63">
        <v>0</v>
      </c>
      <c r="P22" s="65"/>
      <c r="Q22" s="49">
        <f t="shared" si="0"/>
        <v>89</v>
      </c>
      <c r="R22" s="49">
        <f t="shared" si="1"/>
        <v>0</v>
      </c>
      <c r="S22" s="317">
        <f>S14/S10</f>
        <v>0.15454545454545454</v>
      </c>
      <c r="T22" t="s">
        <v>1686</v>
      </c>
      <c r="W22" s="49">
        <f t="shared" si="2"/>
        <v>0</v>
      </c>
    </row>
    <row r="23" spans="1:23" x14ac:dyDescent="0.25">
      <c r="A23" s="61" t="s">
        <v>92</v>
      </c>
      <c r="B23" s="56" t="s">
        <v>1490</v>
      </c>
      <c r="C23" s="56">
        <v>1</v>
      </c>
      <c r="D23" s="57" t="s">
        <v>1515</v>
      </c>
      <c r="E23" s="63">
        <v>79</v>
      </c>
      <c r="F23" s="64">
        <v>0.86075949367088611</v>
      </c>
      <c r="G23" s="65"/>
      <c r="H23" s="63">
        <v>0</v>
      </c>
      <c r="I23" s="63">
        <v>0</v>
      </c>
      <c r="J23" s="65"/>
      <c r="K23" s="63">
        <v>42</v>
      </c>
      <c r="L23" s="64">
        <v>0.8571428571428571</v>
      </c>
      <c r="M23" s="65" t="s">
        <v>1</v>
      </c>
      <c r="N23" s="63">
        <v>0</v>
      </c>
      <c r="O23" s="63">
        <v>0</v>
      </c>
      <c r="P23" s="65"/>
      <c r="Q23" s="49">
        <f t="shared" si="0"/>
        <v>60.5</v>
      </c>
      <c r="R23" s="49">
        <f t="shared" si="1"/>
        <v>0</v>
      </c>
      <c r="W23" s="49">
        <f t="shared" si="2"/>
        <v>0</v>
      </c>
    </row>
    <row r="24" spans="1:23" x14ac:dyDescent="0.25">
      <c r="A24" s="61" t="s">
        <v>93</v>
      </c>
      <c r="B24" s="56" t="s">
        <v>1490</v>
      </c>
      <c r="C24" s="56">
        <v>1</v>
      </c>
      <c r="D24" s="57" t="s">
        <v>1517</v>
      </c>
      <c r="E24" s="63">
        <v>0</v>
      </c>
      <c r="F24" s="64" t="s">
        <v>4</v>
      </c>
      <c r="G24" s="65"/>
      <c r="H24" s="63">
        <v>0</v>
      </c>
      <c r="I24" s="63">
        <v>0</v>
      </c>
      <c r="J24" s="65"/>
      <c r="K24" s="63">
        <v>0</v>
      </c>
      <c r="L24" s="50" t="s">
        <v>4</v>
      </c>
      <c r="M24" s="65"/>
      <c r="N24" s="63">
        <v>0</v>
      </c>
      <c r="O24" s="63">
        <v>0</v>
      </c>
      <c r="P24" s="65"/>
      <c r="Q24" s="49">
        <f t="shared" si="0"/>
        <v>0</v>
      </c>
      <c r="R24" s="49">
        <f t="shared" si="1"/>
        <v>0</v>
      </c>
      <c r="W24" s="49">
        <f t="shared" si="2"/>
        <v>0</v>
      </c>
    </row>
    <row r="25" spans="1:23" x14ac:dyDescent="0.25">
      <c r="A25" s="61" t="s">
        <v>94</v>
      </c>
      <c r="B25" s="56" t="s">
        <v>1490</v>
      </c>
      <c r="C25" s="56">
        <v>1</v>
      </c>
      <c r="D25" s="57" t="s">
        <v>1519</v>
      </c>
      <c r="E25" s="63">
        <v>1</v>
      </c>
      <c r="F25" s="64">
        <v>1</v>
      </c>
      <c r="G25" s="65"/>
      <c r="H25" s="63">
        <v>0</v>
      </c>
      <c r="I25" s="63">
        <v>0</v>
      </c>
      <c r="J25" s="16"/>
      <c r="K25" s="63">
        <v>9</v>
      </c>
      <c r="L25" s="64">
        <v>1</v>
      </c>
      <c r="M25" s="65"/>
      <c r="N25" s="63">
        <v>0</v>
      </c>
      <c r="O25" s="63">
        <v>0</v>
      </c>
      <c r="P25" s="16"/>
      <c r="Q25" s="49">
        <f t="shared" si="0"/>
        <v>5</v>
      </c>
      <c r="R25" s="49">
        <f t="shared" si="1"/>
        <v>0</v>
      </c>
      <c r="W25" s="49">
        <f t="shared" si="2"/>
        <v>0</v>
      </c>
    </row>
    <row r="26" spans="1:23" x14ac:dyDescent="0.25">
      <c r="A26" s="67" t="s">
        <v>95</v>
      </c>
      <c r="B26" s="56" t="s">
        <v>1490</v>
      </c>
      <c r="C26" s="62">
        <v>1</v>
      </c>
      <c r="D26" s="57" t="s">
        <v>1520</v>
      </c>
      <c r="E26" s="63">
        <v>8</v>
      </c>
      <c r="F26" s="64">
        <v>0.375</v>
      </c>
      <c r="G26" s="65"/>
      <c r="H26" s="63">
        <v>0</v>
      </c>
      <c r="I26" s="63">
        <v>0</v>
      </c>
      <c r="J26" s="16"/>
      <c r="K26" s="63">
        <v>12</v>
      </c>
      <c r="L26" s="64">
        <v>1</v>
      </c>
      <c r="M26" s="65" t="s">
        <v>1</v>
      </c>
      <c r="N26" s="63">
        <v>0</v>
      </c>
      <c r="O26" s="63">
        <v>0</v>
      </c>
      <c r="P26" s="16"/>
      <c r="Q26" s="49">
        <f t="shared" si="0"/>
        <v>10</v>
      </c>
      <c r="R26" s="49">
        <f t="shared" si="1"/>
        <v>0</v>
      </c>
      <c r="W26" s="49">
        <f t="shared" si="2"/>
        <v>0</v>
      </c>
    </row>
    <row r="27" spans="1:23" x14ac:dyDescent="0.25">
      <c r="A27" s="71" t="s">
        <v>96</v>
      </c>
      <c r="B27" s="56" t="s">
        <v>1490</v>
      </c>
      <c r="C27" s="56">
        <v>1</v>
      </c>
      <c r="D27" s="57" t="s">
        <v>1521</v>
      </c>
      <c r="E27" s="13">
        <v>18</v>
      </c>
      <c r="F27" s="64">
        <v>0.22222222222222221</v>
      </c>
      <c r="G27" s="16" t="s">
        <v>1</v>
      </c>
      <c r="H27" s="63">
        <v>0</v>
      </c>
      <c r="I27" s="63">
        <v>0</v>
      </c>
      <c r="J27" s="16"/>
      <c r="K27" s="13">
        <v>93</v>
      </c>
      <c r="L27" s="64">
        <v>0.27956989247311825</v>
      </c>
      <c r="M27" s="16"/>
      <c r="N27" s="63">
        <v>0</v>
      </c>
      <c r="O27" s="63">
        <v>0</v>
      </c>
      <c r="P27" s="16"/>
      <c r="Q27" s="49">
        <f t="shared" si="0"/>
        <v>55.5</v>
      </c>
      <c r="R27" s="49">
        <f t="shared" si="1"/>
        <v>0</v>
      </c>
      <c r="W27" s="49">
        <f t="shared" si="2"/>
        <v>0</v>
      </c>
    </row>
    <row r="28" spans="1:23" x14ac:dyDescent="0.25">
      <c r="A28" s="71" t="s">
        <v>97</v>
      </c>
      <c r="B28" s="56" t="s">
        <v>1490</v>
      </c>
      <c r="C28" s="62">
        <v>1</v>
      </c>
      <c r="D28" s="57" t="s">
        <v>1522</v>
      </c>
      <c r="E28" s="13">
        <v>9</v>
      </c>
      <c r="F28" s="64">
        <v>1</v>
      </c>
      <c r="G28" s="16"/>
      <c r="H28" s="63">
        <v>0</v>
      </c>
      <c r="I28" s="63">
        <v>0</v>
      </c>
      <c r="J28" s="16"/>
      <c r="K28" s="13">
        <v>12</v>
      </c>
      <c r="L28" s="64">
        <v>1</v>
      </c>
      <c r="M28" s="16"/>
      <c r="N28" s="63">
        <v>0</v>
      </c>
      <c r="O28" s="63">
        <v>0</v>
      </c>
      <c r="P28" s="16"/>
      <c r="Q28" s="49">
        <f t="shared" si="0"/>
        <v>10.5</v>
      </c>
      <c r="R28" s="49">
        <f t="shared" si="1"/>
        <v>0</v>
      </c>
      <c r="W28" s="49">
        <f t="shared" si="2"/>
        <v>0</v>
      </c>
    </row>
    <row r="29" spans="1:23" x14ac:dyDescent="0.25">
      <c r="A29" s="71" t="s">
        <v>98</v>
      </c>
      <c r="B29" s="56" t="s">
        <v>1490</v>
      </c>
      <c r="C29" s="56">
        <v>1</v>
      </c>
      <c r="D29" s="57" t="s">
        <v>1523</v>
      </c>
      <c r="E29" s="13">
        <v>460</v>
      </c>
      <c r="F29" s="64">
        <v>0.78260869565217395</v>
      </c>
      <c r="G29" s="16"/>
      <c r="H29" s="63">
        <v>0</v>
      </c>
      <c r="I29" s="63">
        <v>0</v>
      </c>
      <c r="J29" s="16"/>
      <c r="K29" s="13">
        <v>24</v>
      </c>
      <c r="L29" s="64">
        <v>0.83333333333333337</v>
      </c>
      <c r="M29" s="16"/>
      <c r="N29" s="63">
        <v>0</v>
      </c>
      <c r="O29" s="63">
        <v>0</v>
      </c>
      <c r="P29" s="16"/>
      <c r="Q29" s="49">
        <f t="shared" si="0"/>
        <v>242</v>
      </c>
      <c r="R29" s="49">
        <f t="shared" si="1"/>
        <v>0</v>
      </c>
      <c r="W29" s="49">
        <f t="shared" si="2"/>
        <v>0</v>
      </c>
    </row>
    <row r="30" spans="1:23" x14ac:dyDescent="0.25">
      <c r="A30" s="71" t="s">
        <v>99</v>
      </c>
      <c r="B30" s="56" t="s">
        <v>1490</v>
      </c>
      <c r="C30" s="62">
        <v>1</v>
      </c>
      <c r="D30" s="57" t="s">
        <v>1524</v>
      </c>
      <c r="E30" s="13">
        <v>1</v>
      </c>
      <c r="F30" s="64">
        <v>0</v>
      </c>
      <c r="G30" s="16"/>
      <c r="H30" s="63">
        <v>0</v>
      </c>
      <c r="I30" s="63">
        <v>0</v>
      </c>
      <c r="J30" s="16"/>
      <c r="K30" s="13">
        <v>0</v>
      </c>
      <c r="L30" s="50" t="s">
        <v>4</v>
      </c>
      <c r="M30" s="16"/>
      <c r="N30" s="63">
        <v>0</v>
      </c>
      <c r="O30" s="63">
        <v>0</v>
      </c>
      <c r="P30" s="16"/>
      <c r="Q30" s="49">
        <f t="shared" si="0"/>
        <v>0.5</v>
      </c>
      <c r="R30" s="49">
        <f t="shared" si="1"/>
        <v>0</v>
      </c>
      <c r="W30" s="49">
        <f t="shared" si="2"/>
        <v>0</v>
      </c>
    </row>
    <row r="31" spans="1:23" x14ac:dyDescent="0.25">
      <c r="A31" s="71" t="s">
        <v>100</v>
      </c>
      <c r="B31" s="56" t="s">
        <v>1490</v>
      </c>
      <c r="C31" s="56">
        <v>1</v>
      </c>
      <c r="D31" s="57" t="s">
        <v>1525</v>
      </c>
      <c r="E31" s="13">
        <v>270</v>
      </c>
      <c r="F31" s="64">
        <v>0.77777777777777779</v>
      </c>
      <c r="G31" s="16" t="s">
        <v>1</v>
      </c>
      <c r="H31" s="63">
        <v>0</v>
      </c>
      <c r="I31" s="63">
        <v>0</v>
      </c>
      <c r="J31" s="16"/>
      <c r="K31" s="13">
        <v>6</v>
      </c>
      <c r="L31" s="64">
        <v>1</v>
      </c>
      <c r="M31" s="16"/>
      <c r="N31" s="63">
        <v>0</v>
      </c>
      <c r="O31" s="63">
        <v>0</v>
      </c>
      <c r="P31" s="16"/>
      <c r="Q31" s="49">
        <f t="shared" si="0"/>
        <v>138</v>
      </c>
      <c r="R31" s="49">
        <f t="shared" si="1"/>
        <v>0</v>
      </c>
      <c r="W31" s="49">
        <f t="shared" si="2"/>
        <v>0</v>
      </c>
    </row>
    <row r="32" spans="1:23" x14ac:dyDescent="0.25">
      <c r="A32" s="71" t="s">
        <v>101</v>
      </c>
      <c r="B32" s="56" t="s">
        <v>1490</v>
      </c>
      <c r="C32" s="62">
        <v>1</v>
      </c>
      <c r="D32" s="57" t="s">
        <v>1526</v>
      </c>
      <c r="E32" s="13">
        <v>0</v>
      </c>
      <c r="F32" s="16" t="s">
        <v>4</v>
      </c>
      <c r="G32" s="16"/>
      <c r="H32" s="63">
        <v>0</v>
      </c>
      <c r="I32" s="63">
        <v>0</v>
      </c>
      <c r="J32" s="13"/>
      <c r="K32" s="13">
        <v>0</v>
      </c>
      <c r="L32" s="50" t="s">
        <v>4</v>
      </c>
      <c r="M32" s="16"/>
      <c r="N32" s="63">
        <v>0</v>
      </c>
      <c r="O32" s="63">
        <v>0</v>
      </c>
      <c r="P32" s="13"/>
      <c r="Q32" s="49">
        <f t="shared" si="0"/>
        <v>0</v>
      </c>
      <c r="R32" s="49">
        <f t="shared" si="1"/>
        <v>0</v>
      </c>
      <c r="W32" s="49">
        <f t="shared" si="2"/>
        <v>0</v>
      </c>
    </row>
    <row r="33" spans="1:23" x14ac:dyDescent="0.25">
      <c r="A33" s="71" t="s">
        <v>102</v>
      </c>
      <c r="B33" s="56" t="s">
        <v>1490</v>
      </c>
      <c r="C33" s="56">
        <v>1</v>
      </c>
      <c r="D33" s="57" t="s">
        <v>1527</v>
      </c>
      <c r="E33" s="13">
        <v>13</v>
      </c>
      <c r="F33" s="24">
        <v>0.23076923076923078</v>
      </c>
      <c r="G33" s="16"/>
      <c r="H33" s="63">
        <v>0</v>
      </c>
      <c r="I33" s="63">
        <v>0</v>
      </c>
      <c r="J33" s="13"/>
      <c r="K33" s="13">
        <v>670</v>
      </c>
      <c r="L33" s="24">
        <v>0.44776119402985076</v>
      </c>
      <c r="M33" s="16" t="s">
        <v>1</v>
      </c>
      <c r="N33" s="63">
        <v>0</v>
      </c>
      <c r="O33" s="63">
        <v>99</v>
      </c>
      <c r="P33" s="13"/>
      <c r="Q33" s="49">
        <f t="shared" si="0"/>
        <v>341.5</v>
      </c>
      <c r="R33" s="49">
        <f t="shared" si="1"/>
        <v>24.75</v>
      </c>
      <c r="W33" s="49">
        <f t="shared" si="2"/>
        <v>1</v>
      </c>
    </row>
    <row r="34" spans="1:23" x14ac:dyDescent="0.25">
      <c r="A34" s="71" t="s">
        <v>103</v>
      </c>
      <c r="B34" s="56" t="s">
        <v>1490</v>
      </c>
      <c r="C34" s="62">
        <v>1</v>
      </c>
      <c r="D34" s="57" t="s">
        <v>1528</v>
      </c>
      <c r="E34" s="13">
        <v>111</v>
      </c>
      <c r="F34" s="24">
        <v>0.97297297297297303</v>
      </c>
      <c r="G34" s="16"/>
      <c r="H34" s="63">
        <v>0</v>
      </c>
      <c r="I34" s="63">
        <v>0</v>
      </c>
      <c r="J34" s="13"/>
      <c r="K34" s="13">
        <v>420</v>
      </c>
      <c r="L34" s="24">
        <v>0.90476190476190477</v>
      </c>
      <c r="M34" s="16" t="s">
        <v>1</v>
      </c>
      <c r="N34" s="63">
        <v>0</v>
      </c>
      <c r="O34" s="63">
        <v>0</v>
      </c>
      <c r="P34" s="13"/>
      <c r="Q34" s="49">
        <f t="shared" si="0"/>
        <v>265.5</v>
      </c>
      <c r="R34" s="49">
        <f t="shared" si="1"/>
        <v>0</v>
      </c>
      <c r="W34" s="49">
        <f t="shared" si="2"/>
        <v>0</v>
      </c>
    </row>
    <row r="35" spans="1:23" x14ac:dyDescent="0.25">
      <c r="A35" s="71" t="s">
        <v>104</v>
      </c>
      <c r="B35" s="56" t="s">
        <v>1490</v>
      </c>
      <c r="C35" s="56">
        <v>1</v>
      </c>
      <c r="D35" s="57" t="s">
        <v>1529</v>
      </c>
      <c r="E35" s="13">
        <v>580</v>
      </c>
      <c r="F35" s="24">
        <v>0.27586206896551724</v>
      </c>
      <c r="G35" s="16"/>
      <c r="H35" s="63">
        <v>0</v>
      </c>
      <c r="I35" s="63">
        <v>0</v>
      </c>
      <c r="J35" s="13"/>
      <c r="K35" s="13">
        <v>840</v>
      </c>
      <c r="L35" s="24">
        <v>0.94047619047619047</v>
      </c>
      <c r="M35" s="16"/>
      <c r="N35" s="63">
        <v>0</v>
      </c>
      <c r="O35" s="63">
        <v>0</v>
      </c>
      <c r="P35" s="13"/>
      <c r="Q35" s="49">
        <f t="shared" si="0"/>
        <v>710</v>
      </c>
      <c r="R35" s="49">
        <f t="shared" si="1"/>
        <v>0</v>
      </c>
      <c r="W35" s="49">
        <f t="shared" si="2"/>
        <v>0</v>
      </c>
    </row>
    <row r="36" spans="1:23" x14ac:dyDescent="0.25">
      <c r="A36" s="71" t="s">
        <v>105</v>
      </c>
      <c r="B36" s="56" t="s">
        <v>1490</v>
      </c>
      <c r="C36" s="62">
        <v>1</v>
      </c>
      <c r="D36" s="57" t="s">
        <v>1530</v>
      </c>
      <c r="E36" s="13">
        <v>29</v>
      </c>
      <c r="F36" s="24">
        <v>0.75862068965517238</v>
      </c>
      <c r="G36" s="16"/>
      <c r="H36" s="63">
        <v>0</v>
      </c>
      <c r="I36" s="63">
        <v>0</v>
      </c>
      <c r="J36" s="13"/>
      <c r="K36" s="13">
        <v>8</v>
      </c>
      <c r="L36" s="24">
        <v>0.875</v>
      </c>
      <c r="M36" s="16"/>
      <c r="N36" s="63">
        <v>0</v>
      </c>
      <c r="O36" s="63">
        <v>0</v>
      </c>
      <c r="P36" s="13"/>
      <c r="Q36" s="49">
        <f t="shared" si="0"/>
        <v>18.5</v>
      </c>
      <c r="R36" s="49">
        <f t="shared" si="1"/>
        <v>0</v>
      </c>
      <c r="W36" s="49">
        <f t="shared" si="2"/>
        <v>0</v>
      </c>
    </row>
    <row r="37" spans="1:23" x14ac:dyDescent="0.25">
      <c r="A37" s="71" t="s">
        <v>106</v>
      </c>
      <c r="B37" s="56" t="s">
        <v>1490</v>
      </c>
      <c r="C37" s="56">
        <v>1</v>
      </c>
      <c r="D37" s="57" t="s">
        <v>1531</v>
      </c>
      <c r="E37" s="13">
        <v>26</v>
      </c>
      <c r="F37" s="24">
        <v>0.92307692307692313</v>
      </c>
      <c r="G37" s="16"/>
      <c r="H37" s="63">
        <v>0</v>
      </c>
      <c r="I37" s="63">
        <v>0</v>
      </c>
      <c r="J37" s="13"/>
      <c r="K37" s="13">
        <v>24</v>
      </c>
      <c r="L37" s="24">
        <v>0.95833333333333337</v>
      </c>
      <c r="M37" s="16"/>
      <c r="N37" s="63">
        <v>0</v>
      </c>
      <c r="O37" s="63">
        <v>0</v>
      </c>
      <c r="P37" s="13"/>
      <c r="Q37" s="49">
        <f t="shared" si="0"/>
        <v>25</v>
      </c>
      <c r="R37" s="49">
        <f t="shared" si="1"/>
        <v>0</v>
      </c>
      <c r="W37" s="49">
        <f t="shared" si="2"/>
        <v>0</v>
      </c>
    </row>
    <row r="38" spans="1:23" x14ac:dyDescent="0.25">
      <c r="A38" s="71" t="s">
        <v>107</v>
      </c>
      <c r="B38" s="56" t="s">
        <v>1490</v>
      </c>
      <c r="C38" s="62">
        <v>1</v>
      </c>
      <c r="D38" s="57" t="s">
        <v>1532</v>
      </c>
      <c r="E38" s="13">
        <v>10</v>
      </c>
      <c r="F38" s="24">
        <v>0.9</v>
      </c>
      <c r="G38" s="16"/>
      <c r="H38" s="63">
        <v>0</v>
      </c>
      <c r="I38" s="63">
        <v>0</v>
      </c>
      <c r="J38" s="13"/>
      <c r="K38" s="13">
        <v>6</v>
      </c>
      <c r="L38" s="24">
        <v>0.66666666666666663</v>
      </c>
      <c r="M38" s="16"/>
      <c r="N38" s="63">
        <v>0</v>
      </c>
      <c r="O38" s="63">
        <v>0</v>
      </c>
      <c r="P38" s="13"/>
      <c r="Q38" s="49">
        <f t="shared" si="0"/>
        <v>8</v>
      </c>
      <c r="R38" s="49">
        <f t="shared" si="1"/>
        <v>0</v>
      </c>
      <c r="W38" s="49">
        <f t="shared" si="2"/>
        <v>0</v>
      </c>
    </row>
    <row r="39" spans="1:23" x14ac:dyDescent="0.25">
      <c r="A39" s="71" t="s">
        <v>108</v>
      </c>
      <c r="B39" s="56" t="s">
        <v>1490</v>
      </c>
      <c r="C39" s="56">
        <v>1</v>
      </c>
      <c r="D39" s="57" t="s">
        <v>1533</v>
      </c>
      <c r="E39" s="13">
        <v>107</v>
      </c>
      <c r="F39" s="24">
        <v>0.88785046728971961</v>
      </c>
      <c r="G39" s="16"/>
      <c r="H39" s="63">
        <v>0</v>
      </c>
      <c r="I39" s="63">
        <v>0</v>
      </c>
      <c r="J39" s="13"/>
      <c r="K39" s="13">
        <v>194</v>
      </c>
      <c r="L39" s="24">
        <v>0.90206185567010311</v>
      </c>
      <c r="M39" s="16" t="s">
        <v>1</v>
      </c>
      <c r="N39" s="63">
        <v>0</v>
      </c>
      <c r="O39" s="63">
        <v>0</v>
      </c>
      <c r="P39" s="13"/>
      <c r="Q39" s="49">
        <f t="shared" si="0"/>
        <v>150.5</v>
      </c>
      <c r="R39" s="49">
        <f t="shared" si="1"/>
        <v>0</v>
      </c>
      <c r="W39" s="49">
        <f t="shared" si="2"/>
        <v>0</v>
      </c>
    </row>
    <row r="40" spans="1:23" x14ac:dyDescent="0.25">
      <c r="A40" s="71" t="s">
        <v>109</v>
      </c>
      <c r="B40" s="56" t="s">
        <v>1490</v>
      </c>
      <c r="C40" s="72">
        <v>2</v>
      </c>
      <c r="D40" s="73" t="s">
        <v>1491</v>
      </c>
      <c r="E40" s="63">
        <v>0</v>
      </c>
      <c r="F40" s="64" t="s">
        <v>4</v>
      </c>
      <c r="G40" s="65"/>
      <c r="H40" s="63">
        <v>0</v>
      </c>
      <c r="I40" s="63">
        <v>0</v>
      </c>
      <c r="J40" s="13"/>
      <c r="K40" s="63">
        <v>0</v>
      </c>
      <c r="L40" s="50" t="s">
        <v>4</v>
      </c>
      <c r="M40" s="13"/>
      <c r="N40" s="63">
        <v>0</v>
      </c>
      <c r="O40" s="63">
        <v>0</v>
      </c>
      <c r="P40" s="13"/>
      <c r="Q40" s="49">
        <f t="shared" si="0"/>
        <v>0</v>
      </c>
      <c r="R40" s="49">
        <f t="shared" si="1"/>
        <v>0</v>
      </c>
      <c r="W40" s="49">
        <f t="shared" si="2"/>
        <v>0</v>
      </c>
    </row>
    <row r="41" spans="1:23" x14ac:dyDescent="0.25">
      <c r="A41" s="71" t="s">
        <v>110</v>
      </c>
      <c r="B41" s="56" t="s">
        <v>1490</v>
      </c>
      <c r="C41" s="72">
        <v>2</v>
      </c>
      <c r="D41" s="73" t="s">
        <v>1492</v>
      </c>
      <c r="E41" s="63">
        <v>76</v>
      </c>
      <c r="F41" s="64">
        <v>0.76315789473684215</v>
      </c>
      <c r="G41" s="65"/>
      <c r="H41" s="63">
        <v>0</v>
      </c>
      <c r="I41" s="63">
        <v>0</v>
      </c>
      <c r="J41" s="13"/>
      <c r="K41" s="63">
        <v>20</v>
      </c>
      <c r="L41" s="74">
        <v>0.55000000000000004</v>
      </c>
      <c r="M41" s="13"/>
      <c r="N41" s="63">
        <v>0</v>
      </c>
      <c r="O41" s="63">
        <v>0</v>
      </c>
      <c r="P41" s="13"/>
      <c r="Q41" s="49">
        <f t="shared" si="0"/>
        <v>48</v>
      </c>
      <c r="R41" s="49">
        <f t="shared" si="1"/>
        <v>0</v>
      </c>
      <c r="W41" s="49">
        <f t="shared" si="2"/>
        <v>0</v>
      </c>
    </row>
    <row r="42" spans="1:23" x14ac:dyDescent="0.25">
      <c r="A42" s="71" t="s">
        <v>111</v>
      </c>
      <c r="B42" s="56" t="s">
        <v>1490</v>
      </c>
      <c r="C42" s="72">
        <v>2</v>
      </c>
      <c r="D42" s="73" t="s">
        <v>1493</v>
      </c>
      <c r="E42" s="63">
        <v>9</v>
      </c>
      <c r="F42" s="64">
        <v>0.88888888888888884</v>
      </c>
      <c r="G42" s="65"/>
      <c r="H42" s="63">
        <v>0</v>
      </c>
      <c r="I42" s="63">
        <v>0</v>
      </c>
      <c r="J42" s="13"/>
      <c r="K42" s="63">
        <v>18</v>
      </c>
      <c r="L42" s="74">
        <v>0.88888888888888884</v>
      </c>
      <c r="M42" s="13"/>
      <c r="N42" s="63">
        <v>0</v>
      </c>
      <c r="O42" s="63">
        <v>0</v>
      </c>
      <c r="P42" s="13"/>
      <c r="Q42" s="49">
        <f t="shared" si="0"/>
        <v>13.5</v>
      </c>
      <c r="R42" s="49">
        <f t="shared" si="1"/>
        <v>0</v>
      </c>
      <c r="W42" s="49">
        <f t="shared" si="2"/>
        <v>0</v>
      </c>
    </row>
    <row r="43" spans="1:23" x14ac:dyDescent="0.25">
      <c r="A43" s="71" t="s">
        <v>112</v>
      </c>
      <c r="B43" s="56" t="s">
        <v>1490</v>
      </c>
      <c r="C43" s="72">
        <v>2</v>
      </c>
      <c r="D43" s="73" t="s">
        <v>1494</v>
      </c>
      <c r="E43" s="63">
        <v>37</v>
      </c>
      <c r="F43" s="64">
        <v>0.97297297297297303</v>
      </c>
      <c r="G43" s="65"/>
      <c r="H43" s="63">
        <v>0</v>
      </c>
      <c r="I43" s="63">
        <v>0</v>
      </c>
      <c r="J43" s="13"/>
      <c r="K43" s="63">
        <v>7</v>
      </c>
      <c r="L43" s="74">
        <v>0.7142857142857143</v>
      </c>
      <c r="M43" s="13"/>
      <c r="N43" s="63">
        <v>0</v>
      </c>
      <c r="O43" s="63">
        <v>0</v>
      </c>
      <c r="P43" s="13"/>
      <c r="Q43" s="49">
        <f t="shared" si="0"/>
        <v>22</v>
      </c>
      <c r="R43" s="49">
        <f t="shared" si="1"/>
        <v>0</v>
      </c>
      <c r="W43" s="49">
        <f t="shared" si="2"/>
        <v>0</v>
      </c>
    </row>
    <row r="44" spans="1:23" x14ac:dyDescent="0.25">
      <c r="A44" s="71" t="s">
        <v>113</v>
      </c>
      <c r="B44" s="56" t="s">
        <v>1490</v>
      </c>
      <c r="C44" s="72">
        <v>2</v>
      </c>
      <c r="D44" s="73" t="s">
        <v>1495</v>
      </c>
      <c r="E44" s="63">
        <v>8</v>
      </c>
      <c r="F44" s="64">
        <v>0.75</v>
      </c>
      <c r="G44" s="65"/>
      <c r="H44" s="63">
        <v>0</v>
      </c>
      <c r="I44" s="63">
        <v>0</v>
      </c>
      <c r="J44" s="13"/>
      <c r="K44" s="63" t="s">
        <v>8</v>
      </c>
      <c r="L44" s="74" t="s">
        <v>8</v>
      </c>
      <c r="M44" s="13"/>
      <c r="N44" s="63" t="s">
        <v>8</v>
      </c>
      <c r="O44" s="63" t="s">
        <v>8</v>
      </c>
      <c r="P44" s="13"/>
      <c r="Q44" s="49">
        <f t="shared" si="0"/>
        <v>8</v>
      </c>
      <c r="R44" s="49">
        <f t="shared" si="1"/>
        <v>0</v>
      </c>
      <c r="W44" s="49">
        <f t="shared" si="2"/>
        <v>0</v>
      </c>
    </row>
    <row r="45" spans="1:23" x14ac:dyDescent="0.25">
      <c r="A45" s="71" t="s">
        <v>114</v>
      </c>
      <c r="B45" s="56" t="s">
        <v>1490</v>
      </c>
      <c r="C45" s="72">
        <v>2</v>
      </c>
      <c r="D45" s="73" t="s">
        <v>1496</v>
      </c>
      <c r="E45" s="63">
        <v>39</v>
      </c>
      <c r="F45" s="64">
        <v>0.79487179487179482</v>
      </c>
      <c r="G45" s="65"/>
      <c r="H45" s="63">
        <v>0</v>
      </c>
      <c r="I45" s="63">
        <v>0</v>
      </c>
      <c r="J45" s="13"/>
      <c r="K45" s="63">
        <v>37</v>
      </c>
      <c r="L45" s="74">
        <v>0.91891891891891897</v>
      </c>
      <c r="M45" s="13"/>
      <c r="N45" s="63">
        <v>0</v>
      </c>
      <c r="O45" s="63">
        <v>0</v>
      </c>
      <c r="P45" s="13"/>
      <c r="Q45" s="49">
        <f t="shared" si="0"/>
        <v>38</v>
      </c>
      <c r="R45" s="49">
        <f t="shared" si="1"/>
        <v>0</v>
      </c>
      <c r="W45" s="49">
        <f t="shared" si="2"/>
        <v>0</v>
      </c>
    </row>
    <row r="46" spans="1:23" x14ac:dyDescent="0.25">
      <c r="A46" s="71" t="s">
        <v>115</v>
      </c>
      <c r="B46" s="56" t="s">
        <v>1490</v>
      </c>
      <c r="C46" s="72">
        <v>2</v>
      </c>
      <c r="D46" s="73" t="s">
        <v>1497</v>
      </c>
      <c r="E46" s="63">
        <v>0</v>
      </c>
      <c r="F46" s="64" t="s">
        <v>4</v>
      </c>
      <c r="G46" s="65"/>
      <c r="H46" s="63">
        <v>0</v>
      </c>
      <c r="I46" s="63">
        <v>0</v>
      </c>
      <c r="J46" s="13"/>
      <c r="K46" s="63">
        <v>0</v>
      </c>
      <c r="L46" s="50" t="s">
        <v>4</v>
      </c>
      <c r="M46" s="13"/>
      <c r="N46" s="63">
        <v>0</v>
      </c>
      <c r="O46" s="63">
        <v>0</v>
      </c>
      <c r="P46" s="13"/>
      <c r="Q46" s="49">
        <f t="shared" si="0"/>
        <v>0</v>
      </c>
      <c r="R46" s="49">
        <f t="shared" si="1"/>
        <v>0</v>
      </c>
      <c r="W46" s="49">
        <f t="shared" si="2"/>
        <v>0</v>
      </c>
    </row>
    <row r="47" spans="1:23" x14ac:dyDescent="0.25">
      <c r="A47" s="71" t="s">
        <v>116</v>
      </c>
      <c r="B47" s="56" t="s">
        <v>1490</v>
      </c>
      <c r="C47" s="72">
        <v>2</v>
      </c>
      <c r="D47" s="73" t="s">
        <v>1498</v>
      </c>
      <c r="E47" s="63">
        <v>5</v>
      </c>
      <c r="F47" s="64">
        <v>0.6</v>
      </c>
      <c r="G47" s="65"/>
      <c r="H47" s="63">
        <v>0</v>
      </c>
      <c r="I47" s="63">
        <v>0</v>
      </c>
      <c r="J47" s="13"/>
      <c r="K47" s="63">
        <v>0</v>
      </c>
      <c r="L47" s="50" t="s">
        <v>4</v>
      </c>
      <c r="M47" s="13"/>
      <c r="N47" s="63">
        <v>0</v>
      </c>
      <c r="O47" s="63">
        <v>0</v>
      </c>
      <c r="P47" s="13"/>
      <c r="Q47" s="49">
        <f t="shared" si="0"/>
        <v>2.5</v>
      </c>
      <c r="R47" s="49">
        <f t="shared" si="1"/>
        <v>0</v>
      </c>
      <c r="W47" s="49">
        <f t="shared" si="2"/>
        <v>0</v>
      </c>
    </row>
    <row r="48" spans="1:23" x14ac:dyDescent="0.25">
      <c r="A48" s="71" t="s">
        <v>117</v>
      </c>
      <c r="B48" s="56" t="s">
        <v>1490</v>
      </c>
      <c r="C48" s="72">
        <v>2</v>
      </c>
      <c r="D48" s="73" t="s">
        <v>1500</v>
      </c>
      <c r="E48" s="63">
        <v>161</v>
      </c>
      <c r="F48" s="64">
        <v>0.91304347826086951</v>
      </c>
      <c r="G48" s="65" t="s">
        <v>1</v>
      </c>
      <c r="H48" s="63">
        <v>0</v>
      </c>
      <c r="I48" s="63">
        <v>0</v>
      </c>
      <c r="J48" s="13"/>
      <c r="K48" s="63">
        <v>290</v>
      </c>
      <c r="L48" s="74">
        <v>0.86206896551724133</v>
      </c>
      <c r="M48" s="13"/>
      <c r="N48" s="63">
        <v>0</v>
      </c>
      <c r="O48" s="63">
        <v>0</v>
      </c>
      <c r="P48" s="13"/>
      <c r="Q48" s="49">
        <f t="shared" si="0"/>
        <v>225.5</v>
      </c>
      <c r="R48" s="49">
        <f t="shared" si="1"/>
        <v>0</v>
      </c>
      <c r="W48" s="49">
        <f t="shared" si="2"/>
        <v>0</v>
      </c>
    </row>
    <row r="49" spans="1:23" x14ac:dyDescent="0.25">
      <c r="A49" s="71" t="s">
        <v>118</v>
      </c>
      <c r="B49" s="56" t="s">
        <v>1490</v>
      </c>
      <c r="C49" s="72">
        <v>2</v>
      </c>
      <c r="D49" s="73" t="s">
        <v>1501</v>
      </c>
      <c r="E49" s="63">
        <v>49</v>
      </c>
      <c r="F49" s="64">
        <v>0.91836734693877553</v>
      </c>
      <c r="G49" s="65"/>
      <c r="H49" s="63">
        <v>0</v>
      </c>
      <c r="I49" s="63">
        <v>0</v>
      </c>
      <c r="J49" s="13"/>
      <c r="K49" s="63">
        <v>61</v>
      </c>
      <c r="L49" s="74">
        <v>0.86885245901639341</v>
      </c>
      <c r="M49" s="13"/>
      <c r="N49" s="63">
        <v>0</v>
      </c>
      <c r="O49" s="63">
        <v>0</v>
      </c>
      <c r="P49" s="13"/>
      <c r="Q49" s="49">
        <f t="shared" si="0"/>
        <v>55</v>
      </c>
      <c r="R49" s="49">
        <f t="shared" si="1"/>
        <v>0</v>
      </c>
      <c r="W49" s="49">
        <f t="shared" si="2"/>
        <v>0</v>
      </c>
    </row>
    <row r="50" spans="1:23" x14ac:dyDescent="0.25">
      <c r="A50" s="71" t="s">
        <v>119</v>
      </c>
      <c r="B50" s="56" t="s">
        <v>1490</v>
      </c>
      <c r="C50" s="72">
        <v>2</v>
      </c>
      <c r="D50" s="73" t="s">
        <v>1502</v>
      </c>
      <c r="E50" s="63">
        <v>183</v>
      </c>
      <c r="F50" s="64">
        <v>0.80327868852459017</v>
      </c>
      <c r="G50" s="65"/>
      <c r="H50" s="63">
        <v>0</v>
      </c>
      <c r="I50" s="63">
        <v>0</v>
      </c>
      <c r="J50" s="13"/>
      <c r="K50" s="63">
        <v>113</v>
      </c>
      <c r="L50" s="74">
        <v>0.92920353982300885</v>
      </c>
      <c r="M50" s="13"/>
      <c r="N50" s="63">
        <v>0</v>
      </c>
      <c r="O50" s="63">
        <v>0</v>
      </c>
      <c r="P50" s="13"/>
      <c r="Q50" s="49">
        <f t="shared" si="0"/>
        <v>148</v>
      </c>
      <c r="R50" s="49">
        <f t="shared" si="1"/>
        <v>0</v>
      </c>
      <c r="W50" s="49">
        <f t="shared" si="2"/>
        <v>0</v>
      </c>
    </row>
    <row r="51" spans="1:23" x14ac:dyDescent="0.25">
      <c r="A51" s="71" t="s">
        <v>120</v>
      </c>
      <c r="B51" s="56" t="s">
        <v>1490</v>
      </c>
      <c r="C51" s="72">
        <v>2</v>
      </c>
      <c r="D51" s="73" t="s">
        <v>1503</v>
      </c>
      <c r="E51" s="63">
        <v>3</v>
      </c>
      <c r="F51" s="64">
        <v>1</v>
      </c>
      <c r="G51" s="65"/>
      <c r="H51" s="63">
        <v>0</v>
      </c>
      <c r="I51" s="63">
        <v>0</v>
      </c>
      <c r="J51" s="13"/>
      <c r="K51" s="63">
        <v>0</v>
      </c>
      <c r="L51" s="50" t="s">
        <v>4</v>
      </c>
      <c r="M51" s="13"/>
      <c r="N51" s="63">
        <v>0</v>
      </c>
      <c r="O51" s="63">
        <v>0</v>
      </c>
      <c r="P51" s="13"/>
      <c r="Q51" s="49">
        <f t="shared" si="0"/>
        <v>1.5</v>
      </c>
      <c r="R51" s="49">
        <f t="shared" si="1"/>
        <v>0</v>
      </c>
      <c r="W51" s="49">
        <f t="shared" si="2"/>
        <v>0</v>
      </c>
    </row>
    <row r="52" spans="1:23" x14ac:dyDescent="0.25">
      <c r="A52" s="71" t="s">
        <v>121</v>
      </c>
      <c r="B52" s="56" t="s">
        <v>1490</v>
      </c>
      <c r="C52" s="72">
        <v>2</v>
      </c>
      <c r="D52" s="73" t="s">
        <v>1504</v>
      </c>
      <c r="E52" s="63">
        <v>800</v>
      </c>
      <c r="F52" s="64">
        <v>0.75</v>
      </c>
      <c r="G52" s="65"/>
      <c r="H52" s="63">
        <v>0</v>
      </c>
      <c r="I52" s="63">
        <v>0</v>
      </c>
      <c r="J52" s="13"/>
      <c r="K52" s="63">
        <v>760</v>
      </c>
      <c r="L52" s="74">
        <v>0.72368421052631582</v>
      </c>
      <c r="M52" s="13"/>
      <c r="N52" s="63">
        <v>0</v>
      </c>
      <c r="O52" s="63">
        <v>0</v>
      </c>
      <c r="P52" s="13"/>
      <c r="Q52" s="49">
        <f t="shared" si="0"/>
        <v>780</v>
      </c>
      <c r="R52" s="49">
        <f t="shared" si="1"/>
        <v>0</v>
      </c>
      <c r="W52" s="49">
        <f t="shared" si="2"/>
        <v>0</v>
      </c>
    </row>
    <row r="53" spans="1:23" x14ac:dyDescent="0.25">
      <c r="A53" s="71" t="s">
        <v>122</v>
      </c>
      <c r="B53" s="56" t="s">
        <v>1490</v>
      </c>
      <c r="C53" s="72">
        <v>2</v>
      </c>
      <c r="D53" s="73" t="s">
        <v>1505</v>
      </c>
      <c r="E53" s="63">
        <v>39</v>
      </c>
      <c r="F53" s="64">
        <v>0.89743589743589747</v>
      </c>
      <c r="G53" s="65"/>
      <c r="H53" s="63">
        <v>0</v>
      </c>
      <c r="I53" s="63">
        <v>0</v>
      </c>
      <c r="J53" s="13"/>
      <c r="K53" s="63">
        <v>132</v>
      </c>
      <c r="L53" s="74">
        <v>0.96969696969696972</v>
      </c>
      <c r="M53" s="13"/>
      <c r="N53" s="63">
        <v>0</v>
      </c>
      <c r="O53" s="63">
        <v>0</v>
      </c>
      <c r="P53" s="13"/>
      <c r="Q53" s="49">
        <f t="shared" si="0"/>
        <v>85.5</v>
      </c>
      <c r="R53" s="49">
        <f t="shared" si="1"/>
        <v>0</v>
      </c>
      <c r="W53" s="49">
        <f t="shared" si="2"/>
        <v>0</v>
      </c>
    </row>
    <row r="54" spans="1:23" x14ac:dyDescent="0.25">
      <c r="A54" s="71" t="s">
        <v>123</v>
      </c>
      <c r="B54" s="56" t="s">
        <v>1490</v>
      </c>
      <c r="C54" s="72">
        <v>2</v>
      </c>
      <c r="D54" s="73" t="s">
        <v>1506</v>
      </c>
      <c r="E54" s="63">
        <v>79</v>
      </c>
      <c r="F54" s="64">
        <v>0.91139240506329111</v>
      </c>
      <c r="G54" s="65"/>
      <c r="H54" s="63">
        <v>0</v>
      </c>
      <c r="I54" s="63">
        <v>0</v>
      </c>
      <c r="J54" s="13"/>
      <c r="K54" s="63">
        <v>30</v>
      </c>
      <c r="L54" s="74">
        <v>0.9</v>
      </c>
      <c r="M54" s="13"/>
      <c r="N54" s="63">
        <v>0</v>
      </c>
      <c r="O54" s="63">
        <v>0</v>
      </c>
      <c r="P54" s="13"/>
      <c r="Q54" s="49">
        <f t="shared" si="0"/>
        <v>54.5</v>
      </c>
      <c r="R54" s="49">
        <f t="shared" si="1"/>
        <v>0</v>
      </c>
      <c r="W54" s="49">
        <f t="shared" si="2"/>
        <v>0</v>
      </c>
    </row>
    <row r="55" spans="1:23" x14ac:dyDescent="0.25">
      <c r="A55" s="71" t="s">
        <v>124</v>
      </c>
      <c r="B55" s="56" t="s">
        <v>1490</v>
      </c>
      <c r="C55" s="72">
        <v>2</v>
      </c>
      <c r="D55" s="73" t="s">
        <v>1507</v>
      </c>
      <c r="E55" s="63">
        <v>9</v>
      </c>
      <c r="F55" s="64">
        <v>1</v>
      </c>
      <c r="G55" s="65"/>
      <c r="H55" s="63">
        <v>0</v>
      </c>
      <c r="I55" s="63">
        <v>0</v>
      </c>
      <c r="J55" s="13"/>
      <c r="K55" s="63">
        <v>58</v>
      </c>
      <c r="L55" s="74">
        <v>0.94827586206896552</v>
      </c>
      <c r="M55" s="13"/>
      <c r="N55" s="63">
        <v>0</v>
      </c>
      <c r="O55" s="63">
        <v>0</v>
      </c>
      <c r="P55" s="13"/>
      <c r="Q55" s="49">
        <f t="shared" si="0"/>
        <v>33.5</v>
      </c>
      <c r="R55" s="49">
        <f t="shared" si="1"/>
        <v>0</v>
      </c>
      <c r="W55" s="49">
        <f t="shared" si="2"/>
        <v>0</v>
      </c>
    </row>
    <row r="56" spans="1:23" x14ac:dyDescent="0.25">
      <c r="A56" s="71" t="s">
        <v>125</v>
      </c>
      <c r="B56" s="56" t="s">
        <v>1490</v>
      </c>
      <c r="C56" s="72">
        <v>2</v>
      </c>
      <c r="D56" s="73" t="s">
        <v>1508</v>
      </c>
      <c r="E56" s="63">
        <v>2</v>
      </c>
      <c r="F56" s="64">
        <v>1</v>
      </c>
      <c r="G56" s="65"/>
      <c r="H56" s="63">
        <v>0</v>
      </c>
      <c r="I56" s="63">
        <v>0</v>
      </c>
      <c r="J56" s="13"/>
      <c r="K56" s="63">
        <v>5</v>
      </c>
      <c r="L56" s="74">
        <v>0.8</v>
      </c>
      <c r="M56" s="13"/>
      <c r="N56" s="63">
        <v>0</v>
      </c>
      <c r="O56" s="63">
        <v>0</v>
      </c>
      <c r="P56" s="13"/>
      <c r="Q56" s="49">
        <f t="shared" si="0"/>
        <v>3.5</v>
      </c>
      <c r="R56" s="49">
        <f t="shared" si="1"/>
        <v>0</v>
      </c>
      <c r="W56" s="49">
        <f t="shared" si="2"/>
        <v>0</v>
      </c>
    </row>
    <row r="57" spans="1:23" x14ac:dyDescent="0.25">
      <c r="A57" s="71" t="s">
        <v>126</v>
      </c>
      <c r="B57" s="56" t="s">
        <v>1490</v>
      </c>
      <c r="C57" s="72">
        <v>2</v>
      </c>
      <c r="D57" s="73" t="s">
        <v>1509</v>
      </c>
      <c r="E57" s="63">
        <v>0</v>
      </c>
      <c r="F57" s="64" t="s">
        <v>4</v>
      </c>
      <c r="G57" s="65"/>
      <c r="H57" s="63">
        <v>0</v>
      </c>
      <c r="I57" s="63">
        <v>0</v>
      </c>
      <c r="J57" s="13"/>
      <c r="K57" s="63">
        <v>37</v>
      </c>
      <c r="L57" s="74">
        <v>0.94594594594594594</v>
      </c>
      <c r="M57" s="13"/>
      <c r="N57" s="63">
        <v>0</v>
      </c>
      <c r="O57" s="63">
        <v>0</v>
      </c>
      <c r="P57" s="13"/>
      <c r="Q57" s="49">
        <f t="shared" si="0"/>
        <v>18.5</v>
      </c>
      <c r="R57" s="49">
        <f t="shared" si="1"/>
        <v>0</v>
      </c>
      <c r="W57" s="49">
        <f t="shared" si="2"/>
        <v>0</v>
      </c>
    </row>
    <row r="58" spans="1:23" x14ac:dyDescent="0.25">
      <c r="A58" s="71" t="s">
        <v>127</v>
      </c>
      <c r="B58" s="56" t="s">
        <v>1490</v>
      </c>
      <c r="C58" s="72">
        <v>2</v>
      </c>
      <c r="D58" s="73" t="s">
        <v>1510</v>
      </c>
      <c r="E58" s="63">
        <v>144</v>
      </c>
      <c r="F58" s="64">
        <v>0.74305555555555558</v>
      </c>
      <c r="G58" s="65"/>
      <c r="H58" s="63">
        <v>0</v>
      </c>
      <c r="I58" s="63">
        <v>0</v>
      </c>
      <c r="J58" s="13"/>
      <c r="K58" s="63">
        <v>120</v>
      </c>
      <c r="L58" s="74">
        <v>0.84166666666666667</v>
      </c>
      <c r="M58" s="13"/>
      <c r="N58" s="63">
        <v>0</v>
      </c>
      <c r="O58" s="63">
        <v>0</v>
      </c>
      <c r="P58" s="13"/>
      <c r="Q58" s="49">
        <f t="shared" si="0"/>
        <v>132</v>
      </c>
      <c r="R58" s="49">
        <f t="shared" si="1"/>
        <v>0</v>
      </c>
      <c r="W58" s="49">
        <f t="shared" si="2"/>
        <v>0</v>
      </c>
    </row>
    <row r="59" spans="1:23" x14ac:dyDescent="0.25">
      <c r="A59" s="71" t="s">
        <v>128</v>
      </c>
      <c r="B59" s="56" t="s">
        <v>1490</v>
      </c>
      <c r="C59" s="72">
        <v>3</v>
      </c>
      <c r="D59" s="73" t="s">
        <v>1491</v>
      </c>
      <c r="E59" s="63">
        <v>70</v>
      </c>
      <c r="F59" s="64">
        <v>0.9285714285714286</v>
      </c>
      <c r="G59" s="65"/>
      <c r="H59" s="63">
        <v>0</v>
      </c>
      <c r="I59" s="63">
        <v>0</v>
      </c>
      <c r="J59" s="65"/>
      <c r="K59" s="63">
        <v>107</v>
      </c>
      <c r="L59" s="74">
        <v>0.85981308411214952</v>
      </c>
      <c r="M59" s="65"/>
      <c r="N59" s="13">
        <v>33</v>
      </c>
      <c r="O59" s="13">
        <v>33</v>
      </c>
      <c r="P59" s="13"/>
      <c r="Q59" s="49">
        <f t="shared" si="0"/>
        <v>88.5</v>
      </c>
      <c r="R59" s="49">
        <f t="shared" si="1"/>
        <v>16.5</v>
      </c>
      <c r="W59" s="49">
        <f t="shared" si="2"/>
        <v>1</v>
      </c>
    </row>
    <row r="60" spans="1:23" x14ac:dyDescent="0.25">
      <c r="A60" s="71" t="s">
        <v>129</v>
      </c>
      <c r="B60" s="56" t="s">
        <v>1490</v>
      </c>
      <c r="C60" s="72">
        <v>3</v>
      </c>
      <c r="D60" s="73" t="s">
        <v>1492</v>
      </c>
      <c r="E60" s="63">
        <v>0</v>
      </c>
      <c r="F60" s="64" t="s">
        <v>4</v>
      </c>
      <c r="G60" s="65"/>
      <c r="H60" s="63">
        <v>0</v>
      </c>
      <c r="I60" s="63">
        <v>0</v>
      </c>
      <c r="J60" s="65"/>
      <c r="K60" s="63">
        <v>0</v>
      </c>
      <c r="L60" s="74" t="s">
        <v>4</v>
      </c>
      <c r="M60" s="65"/>
      <c r="N60" s="13">
        <v>0</v>
      </c>
      <c r="O60" s="13">
        <v>0</v>
      </c>
      <c r="P60" s="13"/>
      <c r="Q60" s="49">
        <f t="shared" si="0"/>
        <v>0</v>
      </c>
      <c r="R60" s="49">
        <f t="shared" si="1"/>
        <v>0</v>
      </c>
      <c r="W60" s="49">
        <f t="shared" si="2"/>
        <v>0</v>
      </c>
    </row>
    <row r="61" spans="1:23" x14ac:dyDescent="0.25">
      <c r="A61" s="71" t="s">
        <v>130</v>
      </c>
      <c r="B61" s="56" t="s">
        <v>1490</v>
      </c>
      <c r="C61" s="72">
        <v>3</v>
      </c>
      <c r="D61" s="73" t="s">
        <v>1493</v>
      </c>
      <c r="E61" s="63">
        <v>3</v>
      </c>
      <c r="F61" s="64">
        <v>0.66666666666666663</v>
      </c>
      <c r="G61" s="65"/>
      <c r="H61" s="63">
        <v>0</v>
      </c>
      <c r="I61" s="63">
        <v>0</v>
      </c>
      <c r="J61" s="65"/>
      <c r="K61" s="63">
        <v>0</v>
      </c>
      <c r="L61" s="74" t="s">
        <v>4</v>
      </c>
      <c r="M61" s="65"/>
      <c r="N61" s="13">
        <v>0</v>
      </c>
      <c r="O61" s="13">
        <v>0</v>
      </c>
      <c r="P61" s="13"/>
      <c r="Q61" s="49">
        <f t="shared" si="0"/>
        <v>1.5</v>
      </c>
      <c r="R61" s="49">
        <f t="shared" si="1"/>
        <v>0</v>
      </c>
      <c r="W61" s="49">
        <f t="shared" si="2"/>
        <v>0</v>
      </c>
    </row>
    <row r="62" spans="1:23" x14ac:dyDescent="0.25">
      <c r="A62" s="71" t="s">
        <v>131</v>
      </c>
      <c r="B62" s="56" t="s">
        <v>1490</v>
      </c>
      <c r="C62" s="72">
        <v>3</v>
      </c>
      <c r="D62" s="73" t="s">
        <v>1494</v>
      </c>
      <c r="E62" s="63">
        <v>1</v>
      </c>
      <c r="F62" s="64">
        <v>1</v>
      </c>
      <c r="G62" s="65"/>
      <c r="H62" s="63">
        <v>0</v>
      </c>
      <c r="I62" s="63">
        <v>0</v>
      </c>
      <c r="J62" s="65"/>
      <c r="K62" s="63">
        <v>1</v>
      </c>
      <c r="L62" s="74">
        <v>1</v>
      </c>
      <c r="M62" s="65"/>
      <c r="N62" s="13">
        <v>0</v>
      </c>
      <c r="O62" s="13">
        <v>0</v>
      </c>
      <c r="P62" s="13"/>
      <c r="Q62" s="49">
        <f t="shared" si="0"/>
        <v>1</v>
      </c>
      <c r="R62" s="49">
        <f t="shared" si="1"/>
        <v>0</v>
      </c>
      <c r="W62" s="49">
        <f t="shared" si="2"/>
        <v>0</v>
      </c>
    </row>
    <row r="63" spans="1:23" x14ac:dyDescent="0.25">
      <c r="A63" s="71" t="s">
        <v>132</v>
      </c>
      <c r="B63" s="56" t="s">
        <v>1490</v>
      </c>
      <c r="C63" s="72">
        <v>3</v>
      </c>
      <c r="D63" s="73" t="s">
        <v>1495</v>
      </c>
      <c r="E63" s="63">
        <v>9</v>
      </c>
      <c r="F63" s="64">
        <v>0.88888888888888884</v>
      </c>
      <c r="G63" s="65"/>
      <c r="H63" s="63">
        <v>33</v>
      </c>
      <c r="I63" s="63">
        <v>66</v>
      </c>
      <c r="J63" s="65"/>
      <c r="K63" s="63">
        <v>2</v>
      </c>
      <c r="L63" s="74">
        <v>1</v>
      </c>
      <c r="M63" s="65"/>
      <c r="N63" s="13">
        <v>66</v>
      </c>
      <c r="O63" s="13">
        <v>0</v>
      </c>
      <c r="P63" s="13"/>
      <c r="Q63" s="49">
        <f t="shared" si="0"/>
        <v>5.5</v>
      </c>
      <c r="R63" s="49">
        <f t="shared" si="1"/>
        <v>41.25</v>
      </c>
      <c r="W63" s="49">
        <f t="shared" si="2"/>
        <v>1</v>
      </c>
    </row>
    <row r="64" spans="1:23" x14ac:dyDescent="0.25">
      <c r="A64" s="71" t="s">
        <v>133</v>
      </c>
      <c r="B64" s="56" t="s">
        <v>1490</v>
      </c>
      <c r="C64" s="72">
        <v>3</v>
      </c>
      <c r="D64" s="73" t="s">
        <v>1496</v>
      </c>
      <c r="E64" s="63">
        <v>5</v>
      </c>
      <c r="F64" s="64">
        <v>1</v>
      </c>
      <c r="G64" s="65"/>
      <c r="H64" s="63">
        <v>0</v>
      </c>
      <c r="I64" s="63">
        <v>0</v>
      </c>
      <c r="J64" s="65"/>
      <c r="K64" s="63">
        <v>0</v>
      </c>
      <c r="L64" s="74" t="s">
        <v>4</v>
      </c>
      <c r="M64" s="65"/>
      <c r="N64" s="13">
        <v>0</v>
      </c>
      <c r="O64" s="13">
        <v>0</v>
      </c>
      <c r="P64" s="13"/>
      <c r="Q64" s="49">
        <f t="shared" si="0"/>
        <v>2.5</v>
      </c>
      <c r="R64" s="49">
        <f t="shared" si="1"/>
        <v>0</v>
      </c>
      <c r="W64" s="49">
        <f t="shared" si="2"/>
        <v>0</v>
      </c>
    </row>
    <row r="65" spans="1:23" x14ac:dyDescent="0.25">
      <c r="A65" s="71" t="s">
        <v>134</v>
      </c>
      <c r="B65" s="56" t="s">
        <v>1490</v>
      </c>
      <c r="C65" s="72">
        <v>3</v>
      </c>
      <c r="D65" s="73" t="s">
        <v>1497</v>
      </c>
      <c r="E65" s="63">
        <v>0</v>
      </c>
      <c r="F65" s="64" t="s">
        <v>4</v>
      </c>
      <c r="G65" s="65"/>
      <c r="H65" s="63">
        <v>33</v>
      </c>
      <c r="I65" s="63">
        <v>0</v>
      </c>
      <c r="J65" s="65"/>
      <c r="K65" s="63">
        <v>14</v>
      </c>
      <c r="L65" s="74">
        <v>1</v>
      </c>
      <c r="M65" s="65"/>
      <c r="N65" s="13">
        <v>0</v>
      </c>
      <c r="O65" s="13">
        <v>0</v>
      </c>
      <c r="P65" s="13"/>
      <c r="Q65" s="49">
        <f t="shared" si="0"/>
        <v>7</v>
      </c>
      <c r="R65" s="49">
        <f t="shared" si="1"/>
        <v>8.25</v>
      </c>
      <c r="W65" s="49">
        <f t="shared" si="2"/>
        <v>1</v>
      </c>
    </row>
    <row r="66" spans="1:23" x14ac:dyDescent="0.25">
      <c r="A66" s="71" t="s">
        <v>135</v>
      </c>
      <c r="B66" s="56" t="s">
        <v>1490</v>
      </c>
      <c r="C66" s="72">
        <v>3</v>
      </c>
      <c r="D66" s="73" t="s">
        <v>1498</v>
      </c>
      <c r="E66" s="63">
        <v>10</v>
      </c>
      <c r="F66" s="64">
        <v>0.9</v>
      </c>
      <c r="G66" s="65"/>
      <c r="H66" s="63">
        <v>0</v>
      </c>
      <c r="I66" s="63">
        <v>0</v>
      </c>
      <c r="J66" s="65"/>
      <c r="K66" s="63">
        <v>0</v>
      </c>
      <c r="L66" s="74" t="s">
        <v>4</v>
      </c>
      <c r="M66" s="65"/>
      <c r="N66" s="13">
        <v>0</v>
      </c>
      <c r="O66" s="13">
        <v>0</v>
      </c>
      <c r="P66" s="13"/>
      <c r="Q66" s="49">
        <f t="shared" si="0"/>
        <v>5</v>
      </c>
      <c r="R66" s="49">
        <f t="shared" si="1"/>
        <v>0</v>
      </c>
      <c r="W66" s="49">
        <f t="shared" si="2"/>
        <v>0</v>
      </c>
    </row>
    <row r="67" spans="1:23" x14ac:dyDescent="0.25">
      <c r="A67" s="71" t="s">
        <v>136</v>
      </c>
      <c r="B67" s="56" t="s">
        <v>1490</v>
      </c>
      <c r="C67" s="72">
        <v>3</v>
      </c>
      <c r="D67" s="73" t="s">
        <v>1499</v>
      </c>
      <c r="E67" s="63">
        <v>0</v>
      </c>
      <c r="F67" s="64" t="s">
        <v>4</v>
      </c>
      <c r="G67" s="65"/>
      <c r="H67" s="63">
        <v>0</v>
      </c>
      <c r="I67" s="63">
        <v>0</v>
      </c>
      <c r="J67" s="65"/>
      <c r="K67" s="63">
        <v>0</v>
      </c>
      <c r="L67" s="74" t="s">
        <v>4</v>
      </c>
      <c r="M67" s="65" t="s">
        <v>1</v>
      </c>
      <c r="N67" s="13">
        <v>0</v>
      </c>
      <c r="O67" s="13">
        <v>0</v>
      </c>
      <c r="P67" s="13"/>
      <c r="Q67" s="49">
        <f t="shared" ref="Q67:Q130" si="3">AVERAGE(E67,K67)</f>
        <v>0</v>
      </c>
      <c r="R67" s="49">
        <f t="shared" ref="R67:R130" si="4">AVERAGE(H67:I67,N67:O67)</f>
        <v>0</v>
      </c>
      <c r="W67" s="49">
        <f t="shared" ref="W67:W130" si="5">(Q67&gt;0)*(R67&gt;0)</f>
        <v>0</v>
      </c>
    </row>
    <row r="68" spans="1:23" x14ac:dyDescent="0.25">
      <c r="A68" s="71" t="s">
        <v>137</v>
      </c>
      <c r="B68" s="56" t="s">
        <v>1490</v>
      </c>
      <c r="C68" s="72">
        <v>3</v>
      </c>
      <c r="D68" s="73" t="s">
        <v>1500</v>
      </c>
      <c r="E68" s="63">
        <v>0</v>
      </c>
      <c r="F68" s="64" t="s">
        <v>4</v>
      </c>
      <c r="G68" s="65"/>
      <c r="H68" s="63">
        <v>0</v>
      </c>
      <c r="I68" s="63">
        <v>0</v>
      </c>
      <c r="J68" s="65"/>
      <c r="K68" s="63">
        <v>126</v>
      </c>
      <c r="L68" s="74">
        <v>0.91269841269841268</v>
      </c>
      <c r="M68" s="65"/>
      <c r="N68" s="13">
        <v>0</v>
      </c>
      <c r="O68" s="13">
        <v>0</v>
      </c>
      <c r="P68" s="13"/>
      <c r="Q68" s="49">
        <f t="shared" si="3"/>
        <v>63</v>
      </c>
      <c r="R68" s="49">
        <f t="shared" si="4"/>
        <v>0</v>
      </c>
      <c r="W68" s="49">
        <f t="shared" si="5"/>
        <v>0</v>
      </c>
    </row>
    <row r="69" spans="1:23" x14ac:dyDescent="0.25">
      <c r="A69" s="71" t="s">
        <v>138</v>
      </c>
      <c r="B69" s="56" t="s">
        <v>1490</v>
      </c>
      <c r="C69" s="72">
        <v>3</v>
      </c>
      <c r="D69" s="73" t="s">
        <v>1501</v>
      </c>
      <c r="E69" s="63">
        <v>4</v>
      </c>
      <c r="F69" s="64">
        <v>0.5</v>
      </c>
      <c r="G69" s="65"/>
      <c r="H69" s="63">
        <v>0</v>
      </c>
      <c r="I69" s="63">
        <v>0</v>
      </c>
      <c r="J69" s="65"/>
      <c r="K69" s="63">
        <v>3</v>
      </c>
      <c r="L69" s="74">
        <v>1</v>
      </c>
      <c r="M69" s="65"/>
      <c r="N69" s="13">
        <v>0</v>
      </c>
      <c r="O69" s="13">
        <v>0</v>
      </c>
      <c r="P69" s="13"/>
      <c r="Q69" s="49">
        <f t="shared" si="3"/>
        <v>3.5</v>
      </c>
      <c r="R69" s="49">
        <f t="shared" si="4"/>
        <v>0</v>
      </c>
      <c r="W69" s="49">
        <f t="shared" si="5"/>
        <v>0</v>
      </c>
    </row>
    <row r="70" spans="1:23" x14ac:dyDescent="0.25">
      <c r="A70" s="71" t="s">
        <v>139</v>
      </c>
      <c r="B70" s="56" t="s">
        <v>1490</v>
      </c>
      <c r="C70" s="72">
        <v>3</v>
      </c>
      <c r="D70" s="73" t="s">
        <v>1502</v>
      </c>
      <c r="E70" s="63">
        <v>7</v>
      </c>
      <c r="F70" s="64">
        <v>0.7142857142857143</v>
      </c>
      <c r="G70" s="65"/>
      <c r="H70" s="63">
        <v>0</v>
      </c>
      <c r="I70" s="63">
        <v>0</v>
      </c>
      <c r="J70" s="65"/>
      <c r="K70" s="63">
        <v>5</v>
      </c>
      <c r="L70" s="74">
        <v>0.6</v>
      </c>
      <c r="M70" s="65"/>
      <c r="N70" s="13">
        <v>33</v>
      </c>
      <c r="O70" s="13">
        <v>0</v>
      </c>
      <c r="P70" s="13"/>
      <c r="Q70" s="49">
        <f t="shared" si="3"/>
        <v>6</v>
      </c>
      <c r="R70" s="49">
        <f t="shared" si="4"/>
        <v>8.25</v>
      </c>
      <c r="W70" s="49">
        <f t="shared" si="5"/>
        <v>1</v>
      </c>
    </row>
    <row r="71" spans="1:23" x14ac:dyDescent="0.25">
      <c r="A71" s="71" t="s">
        <v>140</v>
      </c>
      <c r="B71" s="56" t="s">
        <v>1490</v>
      </c>
      <c r="C71" s="72">
        <v>3</v>
      </c>
      <c r="D71" s="73" t="s">
        <v>1503</v>
      </c>
      <c r="E71" s="63">
        <v>21</v>
      </c>
      <c r="F71" s="64">
        <v>0.8571428571428571</v>
      </c>
      <c r="G71" s="65"/>
      <c r="H71" s="63">
        <v>0</v>
      </c>
      <c r="I71" s="63">
        <v>0</v>
      </c>
      <c r="J71" s="65"/>
      <c r="K71" s="63">
        <v>26</v>
      </c>
      <c r="L71" s="74">
        <v>0.84615384615384615</v>
      </c>
      <c r="M71" s="65"/>
      <c r="N71" s="13">
        <v>0</v>
      </c>
      <c r="O71" s="13">
        <v>66</v>
      </c>
      <c r="P71" s="13"/>
      <c r="Q71" s="49">
        <f t="shared" si="3"/>
        <v>23.5</v>
      </c>
      <c r="R71" s="49">
        <f t="shared" si="4"/>
        <v>16.5</v>
      </c>
      <c r="W71" s="49">
        <f t="shared" si="5"/>
        <v>1</v>
      </c>
    </row>
    <row r="72" spans="1:23" x14ac:dyDescent="0.25">
      <c r="A72" s="71" t="s">
        <v>141</v>
      </c>
      <c r="B72" s="56" t="s">
        <v>1490</v>
      </c>
      <c r="C72" s="72">
        <v>3</v>
      </c>
      <c r="D72" s="73" t="s">
        <v>1504</v>
      </c>
      <c r="E72" s="63">
        <v>25</v>
      </c>
      <c r="F72" s="64">
        <v>0.96</v>
      </c>
      <c r="G72" s="65"/>
      <c r="H72" s="63">
        <v>0</v>
      </c>
      <c r="I72" s="63">
        <v>0</v>
      </c>
      <c r="J72" s="65"/>
      <c r="K72" s="63">
        <v>5</v>
      </c>
      <c r="L72" s="74">
        <v>1</v>
      </c>
      <c r="M72" s="65" t="s">
        <v>1</v>
      </c>
      <c r="N72" s="13">
        <v>0</v>
      </c>
      <c r="O72" s="13">
        <v>0</v>
      </c>
      <c r="P72" s="13"/>
      <c r="Q72" s="49">
        <f t="shared" si="3"/>
        <v>15</v>
      </c>
      <c r="R72" s="49">
        <f t="shared" si="4"/>
        <v>0</v>
      </c>
      <c r="W72" s="49">
        <f t="shared" si="5"/>
        <v>0</v>
      </c>
    </row>
    <row r="73" spans="1:23" x14ac:dyDescent="0.25">
      <c r="A73" s="71" t="s">
        <v>142</v>
      </c>
      <c r="B73" s="56" t="s">
        <v>1490</v>
      </c>
      <c r="C73" s="72">
        <v>3</v>
      </c>
      <c r="D73" s="73" t="s">
        <v>1505</v>
      </c>
      <c r="E73" s="63">
        <v>240</v>
      </c>
      <c r="F73" s="64">
        <v>0.95833333333333337</v>
      </c>
      <c r="G73" s="65"/>
      <c r="H73" s="63">
        <v>0</v>
      </c>
      <c r="I73" s="63">
        <v>0</v>
      </c>
      <c r="J73" s="65"/>
      <c r="K73" s="63">
        <v>166</v>
      </c>
      <c r="L73" s="74">
        <v>0.90963855421686746</v>
      </c>
      <c r="M73" s="65"/>
      <c r="N73" s="13">
        <v>0</v>
      </c>
      <c r="O73" s="13">
        <v>0</v>
      </c>
      <c r="P73" s="13"/>
      <c r="Q73" s="49">
        <f t="shared" si="3"/>
        <v>203</v>
      </c>
      <c r="R73" s="49">
        <f t="shared" si="4"/>
        <v>0</v>
      </c>
      <c r="W73" s="49">
        <f t="shared" si="5"/>
        <v>0</v>
      </c>
    </row>
    <row r="74" spans="1:23" x14ac:dyDescent="0.25">
      <c r="A74" s="71" t="s">
        <v>143</v>
      </c>
      <c r="B74" s="56" t="s">
        <v>1490</v>
      </c>
      <c r="C74" s="72">
        <v>3</v>
      </c>
      <c r="D74" s="73" t="s">
        <v>1506</v>
      </c>
      <c r="E74" s="63">
        <v>1</v>
      </c>
      <c r="F74" s="64">
        <v>1</v>
      </c>
      <c r="G74" s="65"/>
      <c r="H74" s="63">
        <v>0</v>
      </c>
      <c r="I74" s="63">
        <v>0</v>
      </c>
      <c r="J74" s="65"/>
      <c r="K74" s="63">
        <v>4</v>
      </c>
      <c r="L74" s="74">
        <v>1</v>
      </c>
      <c r="M74" s="65"/>
      <c r="N74" s="13">
        <v>0</v>
      </c>
      <c r="O74" s="13">
        <v>0</v>
      </c>
      <c r="P74" s="13"/>
      <c r="Q74" s="49">
        <f t="shared" si="3"/>
        <v>2.5</v>
      </c>
      <c r="R74" s="49">
        <f t="shared" si="4"/>
        <v>0</v>
      </c>
      <c r="W74" s="49">
        <f t="shared" si="5"/>
        <v>0</v>
      </c>
    </row>
    <row r="75" spans="1:23" x14ac:dyDescent="0.25">
      <c r="A75" s="71" t="s">
        <v>144</v>
      </c>
      <c r="B75" s="56" t="s">
        <v>1490</v>
      </c>
      <c r="C75" s="72">
        <v>3</v>
      </c>
      <c r="D75" s="73" t="s">
        <v>1507</v>
      </c>
      <c r="E75" s="63">
        <v>0</v>
      </c>
      <c r="F75" s="64" t="s">
        <v>4</v>
      </c>
      <c r="G75" s="65"/>
      <c r="H75" s="63">
        <v>0</v>
      </c>
      <c r="I75" s="63">
        <v>0</v>
      </c>
      <c r="J75" s="65"/>
      <c r="K75" s="63">
        <v>5</v>
      </c>
      <c r="L75" s="74">
        <v>0.8</v>
      </c>
      <c r="M75" s="65"/>
      <c r="N75" s="13">
        <v>0</v>
      </c>
      <c r="O75" s="13">
        <v>0</v>
      </c>
      <c r="P75" s="13"/>
      <c r="Q75" s="49">
        <f t="shared" si="3"/>
        <v>2.5</v>
      </c>
      <c r="R75" s="49">
        <f t="shared" si="4"/>
        <v>0</v>
      </c>
      <c r="W75" s="49">
        <f t="shared" si="5"/>
        <v>0</v>
      </c>
    </row>
    <row r="76" spans="1:23" x14ac:dyDescent="0.25">
      <c r="A76" s="71" t="s">
        <v>145</v>
      </c>
      <c r="B76" s="56" t="s">
        <v>1490</v>
      </c>
      <c r="C76" s="72">
        <v>3</v>
      </c>
      <c r="D76" s="73" t="s">
        <v>1508</v>
      </c>
      <c r="E76" s="63">
        <v>0</v>
      </c>
      <c r="F76" s="64" t="s">
        <v>4</v>
      </c>
      <c r="G76" s="65"/>
      <c r="H76" s="63">
        <v>0</v>
      </c>
      <c r="I76" s="63">
        <v>0</v>
      </c>
      <c r="J76" s="65"/>
      <c r="K76" s="63">
        <v>2</v>
      </c>
      <c r="L76" s="74">
        <v>0.5</v>
      </c>
      <c r="M76" s="65"/>
      <c r="N76" s="13">
        <v>0</v>
      </c>
      <c r="O76" s="13">
        <v>0</v>
      </c>
      <c r="P76" s="13"/>
      <c r="Q76" s="49">
        <f t="shared" si="3"/>
        <v>1</v>
      </c>
      <c r="R76" s="49">
        <f t="shared" si="4"/>
        <v>0</v>
      </c>
      <c r="W76" s="49">
        <f t="shared" si="5"/>
        <v>0</v>
      </c>
    </row>
    <row r="77" spans="1:23" x14ac:dyDescent="0.25">
      <c r="A77" s="71" t="s">
        <v>146</v>
      </c>
      <c r="B77" s="56" t="s">
        <v>1490</v>
      </c>
      <c r="C77" s="72">
        <v>3</v>
      </c>
      <c r="D77" s="73" t="s">
        <v>1509</v>
      </c>
      <c r="E77" s="63">
        <v>56</v>
      </c>
      <c r="F77" s="64">
        <v>0.8392857142857143</v>
      </c>
      <c r="G77" s="65"/>
      <c r="H77" s="63">
        <v>0</v>
      </c>
      <c r="I77" s="63">
        <v>0</v>
      </c>
      <c r="J77" s="65" t="s">
        <v>1</v>
      </c>
      <c r="K77" s="63">
        <v>67</v>
      </c>
      <c r="L77" s="74">
        <v>0.91044776119402981</v>
      </c>
      <c r="M77" s="65"/>
      <c r="N77" s="13">
        <v>0</v>
      </c>
      <c r="O77" s="13">
        <v>0</v>
      </c>
      <c r="P77" s="13"/>
      <c r="Q77" s="49">
        <f t="shared" si="3"/>
        <v>61.5</v>
      </c>
      <c r="R77" s="49">
        <f t="shared" si="4"/>
        <v>0</v>
      </c>
      <c r="W77" s="49">
        <f t="shared" si="5"/>
        <v>0</v>
      </c>
    </row>
    <row r="78" spans="1:23" x14ac:dyDescent="0.25">
      <c r="A78" s="71" t="s">
        <v>147</v>
      </c>
      <c r="B78" s="56" t="s">
        <v>1490</v>
      </c>
      <c r="C78" s="72">
        <v>3</v>
      </c>
      <c r="D78" s="73" t="s">
        <v>1510</v>
      </c>
      <c r="E78" s="63">
        <v>127</v>
      </c>
      <c r="F78" s="64">
        <v>0.93700787401574803</v>
      </c>
      <c r="G78" s="65" t="s">
        <v>1</v>
      </c>
      <c r="H78" s="63">
        <v>66</v>
      </c>
      <c r="I78" s="63">
        <v>0</v>
      </c>
      <c r="J78" s="65"/>
      <c r="K78" s="63">
        <v>107</v>
      </c>
      <c r="L78" s="74">
        <v>0.79439252336448596</v>
      </c>
      <c r="M78" s="65"/>
      <c r="N78" s="13">
        <v>0</v>
      </c>
      <c r="O78" s="13">
        <v>0</v>
      </c>
      <c r="P78" s="13"/>
      <c r="Q78" s="49">
        <f t="shared" si="3"/>
        <v>117</v>
      </c>
      <c r="R78" s="49">
        <f t="shared" si="4"/>
        <v>16.5</v>
      </c>
      <c r="W78" s="49">
        <f t="shared" si="5"/>
        <v>1</v>
      </c>
    </row>
    <row r="79" spans="1:23" x14ac:dyDescent="0.25">
      <c r="A79" s="71" t="s">
        <v>148</v>
      </c>
      <c r="B79" s="56" t="s">
        <v>1490</v>
      </c>
      <c r="C79" s="72">
        <v>3</v>
      </c>
      <c r="D79" s="73" t="s">
        <v>1511</v>
      </c>
      <c r="E79" s="63">
        <v>4</v>
      </c>
      <c r="F79" s="64">
        <v>0.25</v>
      </c>
      <c r="G79" s="65"/>
      <c r="H79" s="63">
        <v>0</v>
      </c>
      <c r="I79" s="63">
        <v>0</v>
      </c>
      <c r="J79" s="65"/>
      <c r="K79" s="63">
        <v>3</v>
      </c>
      <c r="L79" s="74">
        <v>0.66666666666666663</v>
      </c>
      <c r="M79" s="65"/>
      <c r="N79" s="13">
        <v>0</v>
      </c>
      <c r="O79" s="13">
        <v>33</v>
      </c>
      <c r="P79" s="13"/>
      <c r="Q79" s="49">
        <f t="shared" si="3"/>
        <v>3.5</v>
      </c>
      <c r="R79" s="49">
        <f t="shared" si="4"/>
        <v>8.25</v>
      </c>
      <c r="W79" s="49">
        <f t="shared" si="5"/>
        <v>1</v>
      </c>
    </row>
    <row r="80" spans="1:23" x14ac:dyDescent="0.25">
      <c r="A80" s="71" t="s">
        <v>149</v>
      </c>
      <c r="B80" s="56" t="s">
        <v>1490</v>
      </c>
      <c r="C80" s="72">
        <v>3</v>
      </c>
      <c r="D80" s="73" t="s">
        <v>1512</v>
      </c>
      <c r="E80" s="63">
        <v>0</v>
      </c>
      <c r="F80" s="64" t="s">
        <v>4</v>
      </c>
      <c r="G80" s="65"/>
      <c r="H80" s="63">
        <v>0</v>
      </c>
      <c r="I80" s="63">
        <v>0</v>
      </c>
      <c r="J80" s="65"/>
      <c r="K80" s="63">
        <v>1</v>
      </c>
      <c r="L80" s="74">
        <v>1</v>
      </c>
      <c r="M80" s="65"/>
      <c r="N80" s="13">
        <v>0</v>
      </c>
      <c r="O80" s="13">
        <v>0</v>
      </c>
      <c r="P80" s="13"/>
      <c r="Q80" s="49">
        <f t="shared" si="3"/>
        <v>0.5</v>
      </c>
      <c r="R80" s="49">
        <f t="shared" si="4"/>
        <v>0</v>
      </c>
      <c r="W80" s="49">
        <f t="shared" si="5"/>
        <v>0</v>
      </c>
    </row>
    <row r="81" spans="1:23" x14ac:dyDescent="0.25">
      <c r="A81" s="71" t="s">
        <v>150</v>
      </c>
      <c r="B81" s="56" t="s">
        <v>1490</v>
      </c>
      <c r="C81" s="72">
        <v>3</v>
      </c>
      <c r="D81" s="73" t="s">
        <v>1513</v>
      </c>
      <c r="E81" s="63">
        <v>8</v>
      </c>
      <c r="F81" s="64">
        <v>1</v>
      </c>
      <c r="G81" s="65"/>
      <c r="H81" s="63">
        <v>0</v>
      </c>
      <c r="I81" s="63">
        <v>0</v>
      </c>
      <c r="J81" s="65"/>
      <c r="K81" s="63">
        <v>14</v>
      </c>
      <c r="L81" s="74">
        <v>0.7857142857142857</v>
      </c>
      <c r="M81" s="65"/>
      <c r="N81" s="13">
        <v>0</v>
      </c>
      <c r="O81" s="13">
        <v>0</v>
      </c>
      <c r="P81" s="13"/>
      <c r="Q81" s="49">
        <f t="shared" si="3"/>
        <v>11</v>
      </c>
      <c r="R81" s="49">
        <f t="shared" si="4"/>
        <v>0</v>
      </c>
      <c r="W81" s="49">
        <f t="shared" si="5"/>
        <v>0</v>
      </c>
    </row>
    <row r="82" spans="1:23" x14ac:dyDescent="0.25">
      <c r="A82" s="71" t="s">
        <v>151</v>
      </c>
      <c r="B82" s="56" t="s">
        <v>1490</v>
      </c>
      <c r="C82" s="72">
        <v>3</v>
      </c>
      <c r="D82" s="73" t="s">
        <v>1514</v>
      </c>
      <c r="E82" s="63">
        <v>1</v>
      </c>
      <c r="F82" s="64">
        <v>1</v>
      </c>
      <c r="G82" s="65"/>
      <c r="H82" s="63">
        <v>0</v>
      </c>
      <c r="I82" s="63">
        <v>33</v>
      </c>
      <c r="J82" s="65"/>
      <c r="K82" s="63">
        <v>8</v>
      </c>
      <c r="L82" s="74">
        <v>1</v>
      </c>
      <c r="M82" s="65"/>
      <c r="N82" s="13">
        <v>0</v>
      </c>
      <c r="O82" s="13">
        <v>0</v>
      </c>
      <c r="P82" s="13"/>
      <c r="Q82" s="49">
        <f t="shared" si="3"/>
        <v>4.5</v>
      </c>
      <c r="R82" s="49">
        <f t="shared" si="4"/>
        <v>8.25</v>
      </c>
      <c r="W82" s="49">
        <f t="shared" si="5"/>
        <v>1</v>
      </c>
    </row>
    <row r="83" spans="1:23" x14ac:dyDescent="0.25">
      <c r="A83" s="71" t="s">
        <v>152</v>
      </c>
      <c r="B83" s="56" t="s">
        <v>1490</v>
      </c>
      <c r="C83" s="72">
        <v>3</v>
      </c>
      <c r="D83" s="73" t="s">
        <v>1515</v>
      </c>
      <c r="E83" s="63">
        <v>69</v>
      </c>
      <c r="F83" s="64">
        <v>0.82608695652173914</v>
      </c>
      <c r="G83" s="65"/>
      <c r="H83" s="63">
        <v>0</v>
      </c>
      <c r="I83" s="63">
        <v>0</v>
      </c>
      <c r="J83" s="65"/>
      <c r="K83" s="63">
        <v>590</v>
      </c>
      <c r="L83" s="74">
        <v>0.88135593220338981</v>
      </c>
      <c r="M83" s="65"/>
      <c r="N83" s="13">
        <v>0</v>
      </c>
      <c r="O83" s="13">
        <v>0</v>
      </c>
      <c r="P83" s="13"/>
      <c r="Q83" s="49">
        <f t="shared" si="3"/>
        <v>329.5</v>
      </c>
      <c r="R83" s="49">
        <f t="shared" si="4"/>
        <v>0</v>
      </c>
      <c r="W83" s="49">
        <f t="shared" si="5"/>
        <v>0</v>
      </c>
    </row>
    <row r="84" spans="1:23" x14ac:dyDescent="0.25">
      <c r="A84" s="71" t="s">
        <v>153</v>
      </c>
      <c r="B84" s="56" t="s">
        <v>1490</v>
      </c>
      <c r="C84" s="72">
        <v>3</v>
      </c>
      <c r="D84" s="73" t="s">
        <v>1516</v>
      </c>
      <c r="E84" s="63">
        <v>21</v>
      </c>
      <c r="F84" s="64">
        <v>0.90476190476190477</v>
      </c>
      <c r="G84" s="65"/>
      <c r="H84" s="63">
        <v>0</v>
      </c>
      <c r="I84" s="63">
        <v>0</v>
      </c>
      <c r="J84" s="65"/>
      <c r="K84" s="63">
        <v>4</v>
      </c>
      <c r="L84" s="74">
        <v>0.75</v>
      </c>
      <c r="M84" s="65"/>
      <c r="N84" s="13">
        <v>0</v>
      </c>
      <c r="O84" s="13">
        <v>0</v>
      </c>
      <c r="P84" s="13"/>
      <c r="Q84" s="49">
        <f t="shared" si="3"/>
        <v>12.5</v>
      </c>
      <c r="R84" s="49">
        <f t="shared" si="4"/>
        <v>0</v>
      </c>
      <c r="W84" s="49">
        <f t="shared" si="5"/>
        <v>0</v>
      </c>
    </row>
    <row r="85" spans="1:23" x14ac:dyDescent="0.25">
      <c r="A85" s="71" t="s">
        <v>154</v>
      </c>
      <c r="B85" s="56" t="s">
        <v>1490</v>
      </c>
      <c r="C85" s="72">
        <v>3</v>
      </c>
      <c r="D85" s="73" t="s">
        <v>1517</v>
      </c>
      <c r="E85" s="63">
        <v>25</v>
      </c>
      <c r="F85" s="64">
        <v>0.84</v>
      </c>
      <c r="G85" s="65"/>
      <c r="H85" s="63">
        <v>0</v>
      </c>
      <c r="I85" s="63">
        <v>0</v>
      </c>
      <c r="J85" s="65"/>
      <c r="K85" s="63">
        <v>18</v>
      </c>
      <c r="L85" s="74">
        <v>0.77777777777777779</v>
      </c>
      <c r="M85" s="65"/>
      <c r="N85" s="13">
        <v>0</v>
      </c>
      <c r="O85" s="13">
        <v>0</v>
      </c>
      <c r="P85" s="13"/>
      <c r="Q85" s="49">
        <f t="shared" si="3"/>
        <v>21.5</v>
      </c>
      <c r="R85" s="49">
        <f t="shared" si="4"/>
        <v>0</v>
      </c>
      <c r="W85" s="49">
        <f t="shared" si="5"/>
        <v>0</v>
      </c>
    </row>
    <row r="86" spans="1:23" x14ac:dyDescent="0.25">
      <c r="A86" s="71" t="s">
        <v>155</v>
      </c>
      <c r="B86" s="56" t="s">
        <v>1490</v>
      </c>
      <c r="C86" s="72">
        <v>3</v>
      </c>
      <c r="D86" s="73" t="s">
        <v>1518</v>
      </c>
      <c r="E86" s="63">
        <v>46</v>
      </c>
      <c r="F86" s="64">
        <v>0.82608695652173914</v>
      </c>
      <c r="G86" s="65"/>
      <c r="H86" s="63">
        <v>0</v>
      </c>
      <c r="I86" s="63">
        <v>0</v>
      </c>
      <c r="J86" s="65"/>
      <c r="K86" s="63">
        <v>50</v>
      </c>
      <c r="L86" s="74">
        <v>0.82</v>
      </c>
      <c r="M86" s="65"/>
      <c r="N86" s="13">
        <v>0</v>
      </c>
      <c r="O86" s="13">
        <v>0</v>
      </c>
      <c r="P86" s="13"/>
      <c r="Q86" s="49">
        <f t="shared" si="3"/>
        <v>48</v>
      </c>
      <c r="R86" s="49">
        <f t="shared" si="4"/>
        <v>0</v>
      </c>
      <c r="W86" s="49">
        <f t="shared" si="5"/>
        <v>0</v>
      </c>
    </row>
    <row r="87" spans="1:23" x14ac:dyDescent="0.25">
      <c r="A87" s="71" t="s">
        <v>156</v>
      </c>
      <c r="B87" s="56" t="s">
        <v>1490</v>
      </c>
      <c r="C87" s="72">
        <v>3</v>
      </c>
      <c r="D87" s="73" t="s">
        <v>1519</v>
      </c>
      <c r="E87" s="63">
        <v>0</v>
      </c>
      <c r="F87" s="64" t="s">
        <v>4</v>
      </c>
      <c r="G87" s="65" t="s">
        <v>1</v>
      </c>
      <c r="H87" s="63">
        <v>0</v>
      </c>
      <c r="I87" s="63">
        <v>0</v>
      </c>
      <c r="J87" s="65"/>
      <c r="K87" s="63">
        <v>0</v>
      </c>
      <c r="L87" s="74" t="s">
        <v>4</v>
      </c>
      <c r="M87" s="65"/>
      <c r="N87" s="13">
        <v>0</v>
      </c>
      <c r="O87" s="13">
        <v>0</v>
      </c>
      <c r="P87" s="13"/>
      <c r="Q87" s="49">
        <f t="shared" si="3"/>
        <v>0</v>
      </c>
      <c r="R87" s="49">
        <f t="shared" si="4"/>
        <v>0</v>
      </c>
      <c r="W87" s="49">
        <f t="shared" si="5"/>
        <v>0</v>
      </c>
    </row>
    <row r="88" spans="1:23" x14ac:dyDescent="0.25">
      <c r="A88" s="71" t="s">
        <v>157</v>
      </c>
      <c r="B88" s="56" t="s">
        <v>1490</v>
      </c>
      <c r="C88" s="72">
        <v>3</v>
      </c>
      <c r="D88" s="73" t="s">
        <v>1520</v>
      </c>
      <c r="E88" s="63">
        <v>6</v>
      </c>
      <c r="F88" s="64">
        <v>1</v>
      </c>
      <c r="G88" s="65"/>
      <c r="H88" s="63">
        <v>0</v>
      </c>
      <c r="I88" s="63">
        <v>66</v>
      </c>
      <c r="J88" s="65"/>
      <c r="K88" s="63">
        <v>13</v>
      </c>
      <c r="L88" s="74">
        <v>0.84615384615384615</v>
      </c>
      <c r="M88" s="16"/>
      <c r="N88" s="13">
        <v>0</v>
      </c>
      <c r="O88" s="13">
        <v>0</v>
      </c>
      <c r="P88" s="13"/>
      <c r="Q88" s="49">
        <f t="shared" si="3"/>
        <v>9.5</v>
      </c>
      <c r="R88" s="49">
        <f t="shared" si="4"/>
        <v>16.5</v>
      </c>
      <c r="W88" s="49">
        <f t="shared" si="5"/>
        <v>1</v>
      </c>
    </row>
    <row r="89" spans="1:23" x14ac:dyDescent="0.25">
      <c r="A89" s="71" t="s">
        <v>158</v>
      </c>
      <c r="B89" s="56" t="s">
        <v>1490</v>
      </c>
      <c r="C89" s="72">
        <v>3</v>
      </c>
      <c r="D89" s="73" t="s">
        <v>1521</v>
      </c>
      <c r="E89" s="13">
        <v>78</v>
      </c>
      <c r="F89" s="64">
        <v>0.9358974358974359</v>
      </c>
      <c r="G89" s="16" t="s">
        <v>1</v>
      </c>
      <c r="H89" s="63">
        <v>0</v>
      </c>
      <c r="I89" s="63">
        <v>0</v>
      </c>
      <c r="J89" s="16" t="s">
        <v>1</v>
      </c>
      <c r="K89" s="13">
        <v>26</v>
      </c>
      <c r="L89" s="74">
        <v>0.73076923076923073</v>
      </c>
      <c r="M89" s="16"/>
      <c r="N89" s="13">
        <v>0</v>
      </c>
      <c r="O89" s="13">
        <v>0</v>
      </c>
      <c r="P89" s="13"/>
      <c r="Q89" s="49">
        <f t="shared" si="3"/>
        <v>52</v>
      </c>
      <c r="R89" s="49">
        <f t="shared" si="4"/>
        <v>0</v>
      </c>
      <c r="W89" s="49">
        <f t="shared" si="5"/>
        <v>0</v>
      </c>
    </row>
    <row r="90" spans="1:23" x14ac:dyDescent="0.25">
      <c r="A90" s="71" t="s">
        <v>159</v>
      </c>
      <c r="B90" s="56" t="s">
        <v>1490</v>
      </c>
      <c r="C90" s="72">
        <v>3</v>
      </c>
      <c r="D90" s="73" t="s">
        <v>1522</v>
      </c>
      <c r="E90" s="13">
        <v>49</v>
      </c>
      <c r="F90" s="64">
        <v>0.89795918367346939</v>
      </c>
      <c r="G90" s="16" t="s">
        <v>1</v>
      </c>
      <c r="H90" s="63">
        <v>0</v>
      </c>
      <c r="I90" s="63">
        <v>0</v>
      </c>
      <c r="J90" s="16"/>
      <c r="K90" s="13">
        <v>310</v>
      </c>
      <c r="L90" s="74">
        <v>0.93548387096774188</v>
      </c>
      <c r="M90" s="13"/>
      <c r="N90" s="13">
        <v>0</v>
      </c>
      <c r="O90" s="13">
        <v>0</v>
      </c>
      <c r="P90" s="13"/>
      <c r="Q90" s="49">
        <f t="shared" si="3"/>
        <v>179.5</v>
      </c>
      <c r="R90" s="49">
        <f t="shared" si="4"/>
        <v>0</v>
      </c>
      <c r="W90" s="49">
        <f t="shared" si="5"/>
        <v>0</v>
      </c>
    </row>
    <row r="91" spans="1:23" x14ac:dyDescent="0.25">
      <c r="A91" s="71" t="s">
        <v>160</v>
      </c>
      <c r="B91" s="56" t="s">
        <v>1490</v>
      </c>
      <c r="C91" s="72">
        <v>4</v>
      </c>
      <c r="D91" s="73" t="s">
        <v>1491</v>
      </c>
      <c r="E91" s="63" t="s">
        <v>8</v>
      </c>
      <c r="F91" s="66" t="s">
        <v>8</v>
      </c>
      <c r="G91" s="65"/>
      <c r="H91" s="13" t="s">
        <v>8</v>
      </c>
      <c r="I91" s="13" t="s">
        <v>8</v>
      </c>
      <c r="J91" s="13"/>
      <c r="K91" s="63">
        <v>16</v>
      </c>
      <c r="L91" s="74">
        <v>0.875</v>
      </c>
      <c r="M91" s="65"/>
      <c r="N91" s="63">
        <v>0</v>
      </c>
      <c r="O91" s="13">
        <v>0</v>
      </c>
      <c r="P91" s="65"/>
      <c r="Q91" s="49">
        <f t="shared" si="3"/>
        <v>16</v>
      </c>
      <c r="R91" s="49">
        <f t="shared" si="4"/>
        <v>0</v>
      </c>
      <c r="W91" s="49">
        <f t="shared" si="5"/>
        <v>0</v>
      </c>
    </row>
    <row r="92" spans="1:23" x14ac:dyDescent="0.25">
      <c r="A92" s="71" t="s">
        <v>161</v>
      </c>
      <c r="B92" s="56" t="s">
        <v>1490</v>
      </c>
      <c r="C92" s="72">
        <v>4</v>
      </c>
      <c r="D92" s="73" t="s">
        <v>1492</v>
      </c>
      <c r="E92" s="63" t="s">
        <v>8</v>
      </c>
      <c r="F92" s="66" t="s">
        <v>8</v>
      </c>
      <c r="G92" s="65"/>
      <c r="H92" s="13" t="s">
        <v>8</v>
      </c>
      <c r="I92" s="13" t="s">
        <v>8</v>
      </c>
      <c r="J92" s="13"/>
      <c r="K92" s="63">
        <v>24</v>
      </c>
      <c r="L92" s="74">
        <v>0.375</v>
      </c>
      <c r="M92" s="65"/>
      <c r="N92" s="63">
        <v>0</v>
      </c>
      <c r="O92" s="13">
        <v>0</v>
      </c>
      <c r="P92" s="65"/>
      <c r="Q92" s="49">
        <f t="shared" si="3"/>
        <v>24</v>
      </c>
      <c r="R92" s="49">
        <f t="shared" si="4"/>
        <v>0</v>
      </c>
      <c r="W92" s="49">
        <f t="shared" si="5"/>
        <v>0</v>
      </c>
    </row>
    <row r="93" spans="1:23" x14ac:dyDescent="0.25">
      <c r="A93" s="71" t="s">
        <v>162</v>
      </c>
      <c r="B93" s="56" t="s">
        <v>1490</v>
      </c>
      <c r="C93" s="72">
        <v>4</v>
      </c>
      <c r="D93" s="73" t="s">
        <v>1493</v>
      </c>
      <c r="E93" s="63">
        <v>4</v>
      </c>
      <c r="F93" s="64">
        <v>0.25</v>
      </c>
      <c r="G93" s="65"/>
      <c r="H93" s="13">
        <v>0</v>
      </c>
      <c r="I93" s="13">
        <v>0</v>
      </c>
      <c r="J93" s="13"/>
      <c r="K93" s="63" t="s">
        <v>8</v>
      </c>
      <c r="L93" s="74" t="s">
        <v>8</v>
      </c>
      <c r="M93" s="65"/>
      <c r="N93" s="63" t="s">
        <v>8</v>
      </c>
      <c r="O93" s="13" t="s">
        <v>8</v>
      </c>
      <c r="P93" s="65"/>
      <c r="Q93" s="49">
        <f t="shared" si="3"/>
        <v>4</v>
      </c>
      <c r="R93" s="49">
        <f t="shared" si="4"/>
        <v>0</v>
      </c>
      <c r="W93" s="49">
        <f t="shared" si="5"/>
        <v>0</v>
      </c>
    </row>
    <row r="94" spans="1:23" x14ac:dyDescent="0.25">
      <c r="A94" s="71" t="s">
        <v>163</v>
      </c>
      <c r="B94" s="56" t="s">
        <v>1490</v>
      </c>
      <c r="C94" s="72">
        <v>4</v>
      </c>
      <c r="D94" s="73" t="s">
        <v>1494</v>
      </c>
      <c r="E94" s="63">
        <v>2</v>
      </c>
      <c r="F94" s="64">
        <v>0.5</v>
      </c>
      <c r="G94" s="65"/>
      <c r="H94" s="13">
        <v>0</v>
      </c>
      <c r="I94" s="13">
        <v>0</v>
      </c>
      <c r="J94" s="13"/>
      <c r="K94" s="63">
        <v>2</v>
      </c>
      <c r="L94" s="74">
        <v>0.5</v>
      </c>
      <c r="M94" s="65"/>
      <c r="N94" s="63">
        <v>0</v>
      </c>
      <c r="O94" s="13">
        <v>0</v>
      </c>
      <c r="P94" s="65"/>
      <c r="Q94" s="49">
        <f t="shared" si="3"/>
        <v>2</v>
      </c>
      <c r="R94" s="49">
        <f t="shared" si="4"/>
        <v>0</v>
      </c>
      <c r="W94" s="49">
        <f t="shared" si="5"/>
        <v>0</v>
      </c>
    </row>
    <row r="95" spans="1:23" x14ac:dyDescent="0.25">
      <c r="A95" s="71" t="s">
        <v>164</v>
      </c>
      <c r="B95" s="56" t="s">
        <v>1490</v>
      </c>
      <c r="C95" s="72">
        <v>4</v>
      </c>
      <c r="D95" s="73" t="s">
        <v>1495</v>
      </c>
      <c r="E95" s="63">
        <v>4</v>
      </c>
      <c r="F95" s="64">
        <v>1</v>
      </c>
      <c r="G95" s="65"/>
      <c r="H95" s="13">
        <v>0</v>
      </c>
      <c r="I95" s="13">
        <v>0</v>
      </c>
      <c r="J95" s="13"/>
      <c r="K95" s="63">
        <v>2</v>
      </c>
      <c r="L95" s="74">
        <v>1</v>
      </c>
      <c r="M95" s="65"/>
      <c r="N95" s="63">
        <v>0</v>
      </c>
      <c r="O95" s="13">
        <v>0</v>
      </c>
      <c r="P95" s="65"/>
      <c r="Q95" s="49">
        <f t="shared" si="3"/>
        <v>3</v>
      </c>
      <c r="R95" s="49">
        <f t="shared" si="4"/>
        <v>0</v>
      </c>
      <c r="W95" s="49">
        <f t="shared" si="5"/>
        <v>0</v>
      </c>
    </row>
    <row r="96" spans="1:23" x14ac:dyDescent="0.25">
      <c r="A96" s="71" t="s">
        <v>165</v>
      </c>
      <c r="B96" s="56" t="s">
        <v>1490</v>
      </c>
      <c r="C96" s="72">
        <v>4</v>
      </c>
      <c r="D96" s="73" t="s">
        <v>1496</v>
      </c>
      <c r="E96" s="63">
        <v>16</v>
      </c>
      <c r="F96" s="64">
        <v>0.75</v>
      </c>
      <c r="G96" s="65"/>
      <c r="H96" s="13">
        <v>0</v>
      </c>
      <c r="I96" s="13">
        <v>0</v>
      </c>
      <c r="J96" s="13"/>
      <c r="K96" s="63">
        <v>2</v>
      </c>
      <c r="L96" s="74">
        <v>0.5</v>
      </c>
      <c r="M96" s="65"/>
      <c r="N96" s="63">
        <v>0</v>
      </c>
      <c r="O96" s="13">
        <v>0</v>
      </c>
      <c r="P96" s="65"/>
      <c r="Q96" s="49">
        <f t="shared" si="3"/>
        <v>9</v>
      </c>
      <c r="R96" s="49">
        <f t="shared" si="4"/>
        <v>0</v>
      </c>
      <c r="W96" s="49">
        <f t="shared" si="5"/>
        <v>0</v>
      </c>
    </row>
    <row r="97" spans="1:23" x14ac:dyDescent="0.25">
      <c r="A97" s="71" t="s">
        <v>166</v>
      </c>
      <c r="B97" s="56" t="s">
        <v>1490</v>
      </c>
      <c r="C97" s="72">
        <v>4</v>
      </c>
      <c r="D97" s="73" t="s">
        <v>1497</v>
      </c>
      <c r="E97" s="63">
        <v>3</v>
      </c>
      <c r="F97" s="64">
        <v>0.33333333333333331</v>
      </c>
      <c r="G97" s="65"/>
      <c r="H97" s="13">
        <v>0</v>
      </c>
      <c r="I97" s="13">
        <v>0</v>
      </c>
      <c r="J97" s="13"/>
      <c r="K97" s="63">
        <v>13</v>
      </c>
      <c r="L97" s="74">
        <v>7.6923076923076927E-2</v>
      </c>
      <c r="M97" s="65"/>
      <c r="N97" s="63">
        <v>0</v>
      </c>
      <c r="O97" s="13">
        <v>0</v>
      </c>
      <c r="P97" s="65"/>
      <c r="Q97" s="49">
        <f t="shared" si="3"/>
        <v>8</v>
      </c>
      <c r="R97" s="49">
        <f t="shared" si="4"/>
        <v>0</v>
      </c>
      <c r="W97" s="49">
        <f t="shared" si="5"/>
        <v>0</v>
      </c>
    </row>
    <row r="98" spans="1:23" x14ac:dyDescent="0.25">
      <c r="A98" s="71" t="s">
        <v>167</v>
      </c>
      <c r="B98" s="56" t="s">
        <v>1490</v>
      </c>
      <c r="C98" s="72">
        <v>4</v>
      </c>
      <c r="D98" s="73" t="s">
        <v>1498</v>
      </c>
      <c r="E98" s="63">
        <v>6</v>
      </c>
      <c r="F98" s="64">
        <v>0.83333333333333337</v>
      </c>
      <c r="G98" s="65"/>
      <c r="H98" s="13">
        <v>0</v>
      </c>
      <c r="I98" s="13">
        <v>0</v>
      </c>
      <c r="J98" s="13"/>
      <c r="K98" s="63">
        <v>27</v>
      </c>
      <c r="L98" s="74">
        <v>0.85185185185185186</v>
      </c>
      <c r="M98" s="65"/>
      <c r="N98" s="63">
        <v>0</v>
      </c>
      <c r="O98" s="13">
        <v>0</v>
      </c>
      <c r="P98" s="65"/>
      <c r="Q98" s="49">
        <f t="shared" si="3"/>
        <v>16.5</v>
      </c>
      <c r="R98" s="49">
        <f t="shared" si="4"/>
        <v>0</v>
      </c>
      <c r="W98" s="49">
        <f t="shared" si="5"/>
        <v>0</v>
      </c>
    </row>
    <row r="99" spans="1:23" x14ac:dyDescent="0.25">
      <c r="A99" s="71" t="s">
        <v>168</v>
      </c>
      <c r="B99" s="56" t="s">
        <v>1490</v>
      </c>
      <c r="C99" s="72">
        <v>4</v>
      </c>
      <c r="D99" s="73" t="s">
        <v>1499</v>
      </c>
      <c r="E99" s="63">
        <v>280</v>
      </c>
      <c r="F99" s="64">
        <v>0.8928571428571429</v>
      </c>
      <c r="G99" s="65" t="s">
        <v>1</v>
      </c>
      <c r="H99" s="13">
        <v>132</v>
      </c>
      <c r="I99" s="13">
        <v>33</v>
      </c>
      <c r="J99" s="13"/>
      <c r="K99" s="63">
        <v>330</v>
      </c>
      <c r="L99" s="74">
        <v>0.90909090909090906</v>
      </c>
      <c r="M99" s="65" t="s">
        <v>1</v>
      </c>
      <c r="N99" s="63">
        <v>0</v>
      </c>
      <c r="O99" s="13">
        <v>0</v>
      </c>
      <c r="P99" s="65"/>
      <c r="Q99" s="49">
        <f t="shared" si="3"/>
        <v>305</v>
      </c>
      <c r="R99" s="49">
        <f t="shared" si="4"/>
        <v>41.25</v>
      </c>
      <c r="W99" s="49">
        <f t="shared" si="5"/>
        <v>1</v>
      </c>
    </row>
    <row r="100" spans="1:23" x14ac:dyDescent="0.25">
      <c r="A100" s="71" t="s">
        <v>169</v>
      </c>
      <c r="B100" s="56" t="s">
        <v>1490</v>
      </c>
      <c r="C100" s="72">
        <v>4</v>
      </c>
      <c r="D100" s="73" t="s">
        <v>1500</v>
      </c>
      <c r="E100" s="63">
        <v>136</v>
      </c>
      <c r="F100" s="64">
        <v>0.91176470588235292</v>
      </c>
      <c r="G100" s="65"/>
      <c r="H100" s="13">
        <v>0</v>
      </c>
      <c r="I100" s="13">
        <v>0</v>
      </c>
      <c r="J100" s="13"/>
      <c r="K100" s="63">
        <v>360</v>
      </c>
      <c r="L100" s="74">
        <v>0.80555555555555558</v>
      </c>
      <c r="M100" s="65"/>
      <c r="N100" s="63">
        <v>0</v>
      </c>
      <c r="O100" s="13">
        <v>0</v>
      </c>
      <c r="P100" s="65"/>
      <c r="Q100" s="49">
        <f t="shared" si="3"/>
        <v>248</v>
      </c>
      <c r="R100" s="49">
        <f t="shared" si="4"/>
        <v>0</v>
      </c>
      <c r="W100" s="49">
        <f t="shared" si="5"/>
        <v>0</v>
      </c>
    </row>
    <row r="101" spans="1:23" x14ac:dyDescent="0.25">
      <c r="A101" s="71" t="s">
        <v>170</v>
      </c>
      <c r="B101" s="56" t="s">
        <v>1490</v>
      </c>
      <c r="C101" s="72">
        <v>4</v>
      </c>
      <c r="D101" s="73" t="s">
        <v>1501</v>
      </c>
      <c r="E101" s="63">
        <v>7</v>
      </c>
      <c r="F101" s="64">
        <v>1</v>
      </c>
      <c r="G101" s="65"/>
      <c r="H101" s="13">
        <v>0</v>
      </c>
      <c r="I101" s="13">
        <v>0</v>
      </c>
      <c r="J101" s="13"/>
      <c r="K101" s="63">
        <v>7</v>
      </c>
      <c r="L101" s="74">
        <v>1</v>
      </c>
      <c r="M101" s="65"/>
      <c r="N101" s="63">
        <v>0</v>
      </c>
      <c r="O101" s="13">
        <v>0</v>
      </c>
      <c r="P101" s="65" t="s">
        <v>1</v>
      </c>
      <c r="Q101" s="49">
        <f t="shared" si="3"/>
        <v>7</v>
      </c>
      <c r="R101" s="49">
        <f t="shared" si="4"/>
        <v>0</v>
      </c>
      <c r="W101" s="49">
        <f t="shared" si="5"/>
        <v>0</v>
      </c>
    </row>
    <row r="102" spans="1:23" x14ac:dyDescent="0.25">
      <c r="A102" s="71" t="s">
        <v>171</v>
      </c>
      <c r="B102" s="56" t="s">
        <v>1490</v>
      </c>
      <c r="C102" s="72">
        <v>4</v>
      </c>
      <c r="D102" s="73" t="s">
        <v>1502</v>
      </c>
      <c r="E102" s="63">
        <v>48</v>
      </c>
      <c r="F102" s="64">
        <v>0.83333333333333337</v>
      </c>
      <c r="G102" s="65"/>
      <c r="H102" s="13">
        <v>66</v>
      </c>
      <c r="I102" s="13">
        <v>33</v>
      </c>
      <c r="J102" s="13"/>
      <c r="K102" s="63">
        <v>2</v>
      </c>
      <c r="L102" s="74">
        <v>1</v>
      </c>
      <c r="M102" s="65"/>
      <c r="N102" s="63">
        <v>0</v>
      </c>
      <c r="O102" s="13">
        <v>0</v>
      </c>
      <c r="P102" s="65"/>
      <c r="Q102" s="49">
        <f t="shared" si="3"/>
        <v>25</v>
      </c>
      <c r="R102" s="49">
        <f t="shared" si="4"/>
        <v>24.75</v>
      </c>
      <c r="W102" s="49">
        <f t="shared" si="5"/>
        <v>1</v>
      </c>
    </row>
    <row r="103" spans="1:23" x14ac:dyDescent="0.25">
      <c r="A103" s="71" t="s">
        <v>172</v>
      </c>
      <c r="B103" s="56" t="s">
        <v>1490</v>
      </c>
      <c r="C103" s="72">
        <v>4</v>
      </c>
      <c r="D103" s="73" t="s">
        <v>1503</v>
      </c>
      <c r="E103" s="63">
        <v>480</v>
      </c>
      <c r="F103" s="64">
        <v>0.85416666666666663</v>
      </c>
      <c r="G103" s="65"/>
      <c r="H103" s="13">
        <v>0</v>
      </c>
      <c r="I103" s="13">
        <v>0</v>
      </c>
      <c r="J103" s="13"/>
      <c r="K103" s="63">
        <v>950</v>
      </c>
      <c r="L103" s="74">
        <v>0.89473684210526316</v>
      </c>
      <c r="M103" s="65"/>
      <c r="N103" s="63">
        <v>0</v>
      </c>
      <c r="O103" s="13">
        <v>0</v>
      </c>
      <c r="P103" s="65"/>
      <c r="Q103" s="49">
        <f t="shared" si="3"/>
        <v>715</v>
      </c>
      <c r="R103" s="49">
        <f t="shared" si="4"/>
        <v>0</v>
      </c>
      <c r="W103" s="49">
        <f t="shared" si="5"/>
        <v>0</v>
      </c>
    </row>
    <row r="104" spans="1:23" x14ac:dyDescent="0.25">
      <c r="A104" s="71" t="s">
        <v>173</v>
      </c>
      <c r="B104" s="56" t="s">
        <v>1490</v>
      </c>
      <c r="C104" s="72">
        <v>4</v>
      </c>
      <c r="D104" s="73" t="s">
        <v>1504</v>
      </c>
      <c r="E104" s="63">
        <v>5</v>
      </c>
      <c r="F104" s="64">
        <v>0.8</v>
      </c>
      <c r="G104" s="65"/>
      <c r="H104" s="13">
        <v>66</v>
      </c>
      <c r="I104" s="13">
        <v>0</v>
      </c>
      <c r="J104" s="13"/>
      <c r="K104" s="63">
        <v>6</v>
      </c>
      <c r="L104" s="74">
        <v>1</v>
      </c>
      <c r="M104" s="65"/>
      <c r="N104" s="63">
        <v>0</v>
      </c>
      <c r="O104" s="13">
        <v>0</v>
      </c>
      <c r="P104" s="65"/>
      <c r="Q104" s="49">
        <f t="shared" si="3"/>
        <v>5.5</v>
      </c>
      <c r="R104" s="49">
        <f t="shared" si="4"/>
        <v>16.5</v>
      </c>
      <c r="W104" s="49">
        <f t="shared" si="5"/>
        <v>1</v>
      </c>
    </row>
    <row r="105" spans="1:23" x14ac:dyDescent="0.25">
      <c r="A105" s="71" t="s">
        <v>174</v>
      </c>
      <c r="B105" s="56" t="s">
        <v>1490</v>
      </c>
      <c r="C105" s="72">
        <v>4</v>
      </c>
      <c r="D105" s="73" t="s">
        <v>1505</v>
      </c>
      <c r="E105" s="63">
        <v>28</v>
      </c>
      <c r="F105" s="64">
        <v>0.8214285714285714</v>
      </c>
      <c r="G105" s="65"/>
      <c r="H105" s="13">
        <v>0</v>
      </c>
      <c r="I105" s="13">
        <v>0</v>
      </c>
      <c r="J105" s="13"/>
      <c r="K105" s="63">
        <v>12</v>
      </c>
      <c r="L105" s="74">
        <v>0.75</v>
      </c>
      <c r="M105" s="65"/>
      <c r="N105" s="63">
        <v>0</v>
      </c>
      <c r="O105" s="13">
        <v>33</v>
      </c>
      <c r="P105" s="65"/>
      <c r="Q105" s="49">
        <f t="shared" si="3"/>
        <v>20</v>
      </c>
      <c r="R105" s="49">
        <f t="shared" si="4"/>
        <v>8.25</v>
      </c>
      <c r="W105" s="49">
        <f t="shared" si="5"/>
        <v>1</v>
      </c>
    </row>
    <row r="106" spans="1:23" x14ac:dyDescent="0.25">
      <c r="A106" s="71" t="s">
        <v>175</v>
      </c>
      <c r="B106" s="56" t="s">
        <v>1490</v>
      </c>
      <c r="C106" s="72">
        <v>4</v>
      </c>
      <c r="D106" s="73" t="s">
        <v>1506</v>
      </c>
      <c r="E106" s="63">
        <v>29</v>
      </c>
      <c r="F106" s="64">
        <v>0.75862068965517238</v>
      </c>
      <c r="G106" s="65"/>
      <c r="H106" s="13">
        <v>0</v>
      </c>
      <c r="I106" s="13">
        <v>0</v>
      </c>
      <c r="J106" s="13"/>
      <c r="K106" s="63">
        <v>16</v>
      </c>
      <c r="L106" s="74">
        <v>0.8125</v>
      </c>
      <c r="M106" s="65"/>
      <c r="N106" s="63">
        <v>0</v>
      </c>
      <c r="O106" s="13">
        <v>0</v>
      </c>
      <c r="P106" s="65"/>
      <c r="Q106" s="49">
        <f t="shared" si="3"/>
        <v>22.5</v>
      </c>
      <c r="R106" s="49">
        <f t="shared" si="4"/>
        <v>0</v>
      </c>
      <c r="W106" s="49">
        <f t="shared" si="5"/>
        <v>0</v>
      </c>
    </row>
    <row r="107" spans="1:23" x14ac:dyDescent="0.25">
      <c r="A107" s="71" t="s">
        <v>176</v>
      </c>
      <c r="B107" s="56" t="s">
        <v>1490</v>
      </c>
      <c r="C107" s="72">
        <v>4</v>
      </c>
      <c r="D107" s="73" t="s">
        <v>1507</v>
      </c>
      <c r="E107" s="63">
        <v>1</v>
      </c>
      <c r="F107" s="64">
        <v>0</v>
      </c>
      <c r="G107" s="65"/>
      <c r="H107" s="13">
        <v>0</v>
      </c>
      <c r="I107" s="13">
        <v>0</v>
      </c>
      <c r="J107" s="13"/>
      <c r="K107" s="63">
        <v>110</v>
      </c>
      <c r="L107" s="74">
        <v>0.80909090909090908</v>
      </c>
      <c r="M107" s="65"/>
      <c r="N107" s="63">
        <v>0</v>
      </c>
      <c r="O107" s="13">
        <v>0</v>
      </c>
      <c r="P107" s="65"/>
      <c r="Q107" s="49">
        <f t="shared" si="3"/>
        <v>55.5</v>
      </c>
      <c r="R107" s="49">
        <f t="shared" si="4"/>
        <v>0</v>
      </c>
      <c r="W107" s="49">
        <f t="shared" si="5"/>
        <v>0</v>
      </c>
    </row>
    <row r="108" spans="1:23" x14ac:dyDescent="0.25">
      <c r="A108" s="71" t="s">
        <v>177</v>
      </c>
      <c r="B108" s="56" t="s">
        <v>1490</v>
      </c>
      <c r="C108" s="72">
        <v>4</v>
      </c>
      <c r="D108" s="73" t="s">
        <v>1508</v>
      </c>
      <c r="E108" s="63">
        <v>7</v>
      </c>
      <c r="F108" s="64">
        <v>1</v>
      </c>
      <c r="G108" s="65"/>
      <c r="H108" s="13">
        <v>0</v>
      </c>
      <c r="I108" s="13">
        <v>0</v>
      </c>
      <c r="J108" s="13"/>
      <c r="K108" s="63">
        <v>0</v>
      </c>
      <c r="L108" s="50" t="s">
        <v>4</v>
      </c>
      <c r="M108" s="65"/>
      <c r="N108" s="63">
        <v>0</v>
      </c>
      <c r="O108" s="13">
        <v>0</v>
      </c>
      <c r="P108" s="65"/>
      <c r="Q108" s="49">
        <f t="shared" si="3"/>
        <v>3.5</v>
      </c>
      <c r="R108" s="49">
        <f t="shared" si="4"/>
        <v>0</v>
      </c>
      <c r="W108" s="49">
        <f t="shared" si="5"/>
        <v>0</v>
      </c>
    </row>
    <row r="109" spans="1:23" x14ac:dyDescent="0.25">
      <c r="A109" s="71" t="s">
        <v>178</v>
      </c>
      <c r="B109" s="56" t="s">
        <v>1490</v>
      </c>
      <c r="C109" s="72">
        <v>4</v>
      </c>
      <c r="D109" s="73" t="s">
        <v>1509</v>
      </c>
      <c r="E109" s="63">
        <v>0</v>
      </c>
      <c r="F109" s="64" t="s">
        <v>4</v>
      </c>
      <c r="G109" s="65"/>
      <c r="H109" s="13">
        <v>0</v>
      </c>
      <c r="I109" s="13">
        <v>0</v>
      </c>
      <c r="J109" s="13"/>
      <c r="K109" s="63">
        <v>1</v>
      </c>
      <c r="L109" s="74">
        <v>1</v>
      </c>
      <c r="M109" s="65"/>
      <c r="N109" s="63">
        <v>0</v>
      </c>
      <c r="O109" s="13">
        <v>0</v>
      </c>
      <c r="P109" s="65"/>
      <c r="Q109" s="49">
        <f t="shared" si="3"/>
        <v>0.5</v>
      </c>
      <c r="R109" s="49">
        <f t="shared" si="4"/>
        <v>0</v>
      </c>
      <c r="W109" s="49">
        <f t="shared" si="5"/>
        <v>0</v>
      </c>
    </row>
    <row r="110" spans="1:23" x14ac:dyDescent="0.25">
      <c r="A110" s="71" t="s">
        <v>179</v>
      </c>
      <c r="B110" s="56" t="s">
        <v>1490</v>
      </c>
      <c r="C110" s="72">
        <v>4</v>
      </c>
      <c r="D110" s="73" t="s">
        <v>1510</v>
      </c>
      <c r="E110" s="63">
        <v>121</v>
      </c>
      <c r="F110" s="64">
        <v>0.95867768595041325</v>
      </c>
      <c r="G110" s="65"/>
      <c r="H110" s="13">
        <v>0</v>
      </c>
      <c r="I110" s="13">
        <v>0</v>
      </c>
      <c r="J110" s="13"/>
      <c r="K110" s="63">
        <v>220</v>
      </c>
      <c r="L110" s="74">
        <v>0.95454545454545459</v>
      </c>
      <c r="M110" s="65" t="s">
        <v>1</v>
      </c>
      <c r="N110" s="63">
        <v>0</v>
      </c>
      <c r="O110" s="13">
        <v>0</v>
      </c>
      <c r="P110" s="65"/>
      <c r="Q110" s="49">
        <f t="shared" si="3"/>
        <v>170.5</v>
      </c>
      <c r="R110" s="49">
        <f t="shared" si="4"/>
        <v>0</v>
      </c>
      <c r="W110" s="49">
        <f t="shared" si="5"/>
        <v>0</v>
      </c>
    </row>
    <row r="111" spans="1:23" x14ac:dyDescent="0.25">
      <c r="A111" s="71" t="s">
        <v>180</v>
      </c>
      <c r="B111" s="56" t="s">
        <v>1490</v>
      </c>
      <c r="C111" s="72">
        <v>4</v>
      </c>
      <c r="D111" s="73" t="s">
        <v>1511</v>
      </c>
      <c r="E111" s="63">
        <v>16</v>
      </c>
      <c r="F111" s="64">
        <v>0.6875</v>
      </c>
      <c r="G111" s="65"/>
      <c r="H111" s="13" t="s">
        <v>8</v>
      </c>
      <c r="I111" s="13" t="s">
        <v>8</v>
      </c>
      <c r="J111" s="13"/>
      <c r="K111" s="63" t="s">
        <v>8</v>
      </c>
      <c r="L111" s="74" t="s">
        <v>8</v>
      </c>
      <c r="M111" s="65"/>
      <c r="N111" s="63" t="s">
        <v>8</v>
      </c>
      <c r="O111" s="13" t="s">
        <v>8</v>
      </c>
      <c r="P111" s="65"/>
      <c r="Q111" s="49">
        <f t="shared" si="3"/>
        <v>16</v>
      </c>
      <c r="W111" s="49">
        <f t="shared" si="5"/>
        <v>0</v>
      </c>
    </row>
    <row r="112" spans="1:23" x14ac:dyDescent="0.25">
      <c r="A112" s="71" t="s">
        <v>181</v>
      </c>
      <c r="B112" s="56" t="s">
        <v>1490</v>
      </c>
      <c r="C112" s="72">
        <v>4</v>
      </c>
      <c r="D112" s="73" t="s">
        <v>1512</v>
      </c>
      <c r="E112" s="63">
        <v>52</v>
      </c>
      <c r="F112" s="64">
        <v>0.94230769230769229</v>
      </c>
      <c r="G112" s="65"/>
      <c r="H112" s="13">
        <v>0</v>
      </c>
      <c r="I112" s="13">
        <v>0</v>
      </c>
      <c r="J112" s="13"/>
      <c r="K112" s="63">
        <v>23</v>
      </c>
      <c r="L112" s="74">
        <v>0.91304347826086951</v>
      </c>
      <c r="M112" s="65"/>
      <c r="N112" s="63">
        <v>0</v>
      </c>
      <c r="O112" s="13">
        <v>0</v>
      </c>
      <c r="P112" s="65"/>
      <c r="Q112" s="49">
        <f t="shared" si="3"/>
        <v>37.5</v>
      </c>
      <c r="R112" s="49">
        <f t="shared" si="4"/>
        <v>0</v>
      </c>
      <c r="W112" s="49">
        <f t="shared" si="5"/>
        <v>0</v>
      </c>
    </row>
    <row r="113" spans="1:23" x14ac:dyDescent="0.25">
      <c r="A113" s="71" t="s">
        <v>182</v>
      </c>
      <c r="B113" s="56" t="s">
        <v>1490</v>
      </c>
      <c r="C113" s="72">
        <v>4</v>
      </c>
      <c r="D113" s="73" t="s">
        <v>1514</v>
      </c>
      <c r="E113" s="63">
        <v>70</v>
      </c>
      <c r="F113" s="64">
        <v>0.94285714285714284</v>
      </c>
      <c r="G113" s="65"/>
      <c r="H113" s="13">
        <v>0</v>
      </c>
      <c r="I113" s="13">
        <v>0</v>
      </c>
      <c r="J113" s="13"/>
      <c r="K113" s="63">
        <v>9</v>
      </c>
      <c r="L113" s="74">
        <v>0.66666666666666663</v>
      </c>
      <c r="M113" s="65"/>
      <c r="N113" s="63">
        <v>0</v>
      </c>
      <c r="O113" s="13">
        <v>0</v>
      </c>
      <c r="P113" s="65" t="s">
        <v>1</v>
      </c>
      <c r="Q113" s="49">
        <f t="shared" si="3"/>
        <v>39.5</v>
      </c>
      <c r="R113" s="49">
        <f t="shared" si="4"/>
        <v>0</v>
      </c>
      <c r="W113" s="49">
        <f t="shared" si="5"/>
        <v>0</v>
      </c>
    </row>
    <row r="114" spans="1:23" x14ac:dyDescent="0.25">
      <c r="A114" s="71" t="s">
        <v>183</v>
      </c>
      <c r="B114" s="56" t="s">
        <v>1490</v>
      </c>
      <c r="C114" s="72">
        <v>4</v>
      </c>
      <c r="D114" s="73" t="s">
        <v>1515</v>
      </c>
      <c r="E114" s="63">
        <v>2</v>
      </c>
      <c r="F114" s="64">
        <v>0.5</v>
      </c>
      <c r="G114" s="65"/>
      <c r="H114" s="13">
        <v>0</v>
      </c>
      <c r="I114" s="13">
        <v>0</v>
      </c>
      <c r="J114" s="13"/>
      <c r="K114" s="63">
        <v>14</v>
      </c>
      <c r="L114" s="74">
        <v>0.8571428571428571</v>
      </c>
      <c r="M114" s="65"/>
      <c r="N114" s="63">
        <v>0</v>
      </c>
      <c r="O114" s="13">
        <v>66</v>
      </c>
      <c r="P114" s="65"/>
      <c r="Q114" s="49">
        <f t="shared" si="3"/>
        <v>8</v>
      </c>
      <c r="R114" s="49">
        <f t="shared" si="4"/>
        <v>16.5</v>
      </c>
      <c r="W114" s="49">
        <f t="shared" si="5"/>
        <v>1</v>
      </c>
    </row>
    <row r="115" spans="1:23" x14ac:dyDescent="0.25">
      <c r="A115" s="71" t="s">
        <v>184</v>
      </c>
      <c r="B115" s="56" t="s">
        <v>1490</v>
      </c>
      <c r="C115" s="72">
        <v>4</v>
      </c>
      <c r="D115" s="73" t="s">
        <v>1517</v>
      </c>
      <c r="E115" s="63">
        <v>21</v>
      </c>
      <c r="F115" s="64">
        <v>0.80952380952380953</v>
      </c>
      <c r="G115" s="65"/>
      <c r="H115" s="13">
        <v>0</v>
      </c>
      <c r="I115" s="13">
        <v>0</v>
      </c>
      <c r="J115" s="13"/>
      <c r="K115" s="63">
        <v>8</v>
      </c>
      <c r="L115" s="74">
        <v>0.875</v>
      </c>
      <c r="M115" s="65" t="s">
        <v>1</v>
      </c>
      <c r="N115" s="63">
        <v>0</v>
      </c>
      <c r="O115" s="13">
        <v>0</v>
      </c>
      <c r="P115" s="65"/>
      <c r="Q115" s="49">
        <f t="shared" si="3"/>
        <v>14.5</v>
      </c>
      <c r="R115" s="49">
        <f t="shared" si="4"/>
        <v>0</v>
      </c>
      <c r="W115" s="49">
        <f t="shared" si="5"/>
        <v>0</v>
      </c>
    </row>
    <row r="116" spans="1:23" x14ac:dyDescent="0.25">
      <c r="A116" s="71" t="s">
        <v>185</v>
      </c>
      <c r="B116" s="56" t="s">
        <v>1490</v>
      </c>
      <c r="C116" s="72">
        <v>4</v>
      </c>
      <c r="D116" s="73" t="s">
        <v>1518</v>
      </c>
      <c r="E116" s="63" t="s">
        <v>8</v>
      </c>
      <c r="F116" s="64" t="s">
        <v>8</v>
      </c>
      <c r="G116" s="65"/>
      <c r="H116" s="13" t="s">
        <v>8</v>
      </c>
      <c r="I116" s="13" t="s">
        <v>8</v>
      </c>
      <c r="J116" s="13"/>
      <c r="K116" s="63">
        <v>0</v>
      </c>
      <c r="L116" s="50" t="s">
        <v>4</v>
      </c>
      <c r="M116" s="65"/>
      <c r="N116" s="63">
        <v>0</v>
      </c>
      <c r="O116" s="13">
        <v>0</v>
      </c>
      <c r="P116" s="65"/>
      <c r="Q116" s="49">
        <f t="shared" si="3"/>
        <v>0</v>
      </c>
      <c r="R116" s="49">
        <f t="shared" si="4"/>
        <v>0</v>
      </c>
      <c r="W116" s="49">
        <f t="shared" si="5"/>
        <v>0</v>
      </c>
    </row>
    <row r="117" spans="1:23" x14ac:dyDescent="0.25">
      <c r="A117" s="71" t="s">
        <v>186</v>
      </c>
      <c r="B117" s="56" t="s">
        <v>1490</v>
      </c>
      <c r="C117" s="72">
        <v>4</v>
      </c>
      <c r="D117" s="73" t="s">
        <v>1519</v>
      </c>
      <c r="E117" s="63">
        <v>0</v>
      </c>
      <c r="F117" s="64" t="s">
        <v>4</v>
      </c>
      <c r="G117" s="65"/>
      <c r="H117" s="13">
        <v>0</v>
      </c>
      <c r="I117" s="13">
        <v>0</v>
      </c>
      <c r="J117" s="13"/>
      <c r="K117" s="63">
        <v>0</v>
      </c>
      <c r="L117" s="50" t="s">
        <v>4</v>
      </c>
      <c r="M117" s="65"/>
      <c r="N117" s="63">
        <v>0</v>
      </c>
      <c r="O117" s="13">
        <v>0</v>
      </c>
      <c r="P117" s="65"/>
      <c r="Q117" s="49">
        <f t="shared" si="3"/>
        <v>0</v>
      </c>
      <c r="R117" s="49">
        <f t="shared" si="4"/>
        <v>0</v>
      </c>
      <c r="W117" s="49">
        <f t="shared" si="5"/>
        <v>0</v>
      </c>
    </row>
    <row r="118" spans="1:23" x14ac:dyDescent="0.25">
      <c r="A118" s="71" t="s">
        <v>187</v>
      </c>
      <c r="B118" s="56" t="s">
        <v>1490</v>
      </c>
      <c r="C118" s="72">
        <v>4</v>
      </c>
      <c r="D118" s="73" t="s">
        <v>1520</v>
      </c>
      <c r="E118" s="63">
        <v>128</v>
      </c>
      <c r="F118" s="64">
        <v>0.9375</v>
      </c>
      <c r="G118" s="65"/>
      <c r="H118" s="13">
        <v>66</v>
      </c>
      <c r="I118" s="13">
        <v>0</v>
      </c>
      <c r="J118" s="13"/>
      <c r="K118" s="68">
        <v>19</v>
      </c>
      <c r="L118" s="74">
        <v>1</v>
      </c>
      <c r="M118" s="65"/>
      <c r="N118" s="63">
        <v>0</v>
      </c>
      <c r="O118" s="13">
        <v>0</v>
      </c>
      <c r="P118" s="65"/>
      <c r="Q118" s="49">
        <f t="shared" si="3"/>
        <v>73.5</v>
      </c>
      <c r="R118" s="49">
        <f t="shared" si="4"/>
        <v>16.5</v>
      </c>
      <c r="W118" s="49">
        <f t="shared" si="5"/>
        <v>1</v>
      </c>
    </row>
    <row r="119" spans="1:23" x14ac:dyDescent="0.25">
      <c r="A119" s="71" t="s">
        <v>188</v>
      </c>
      <c r="B119" s="56" t="s">
        <v>1490</v>
      </c>
      <c r="C119" s="72">
        <v>4</v>
      </c>
      <c r="D119" s="73" t="s">
        <v>1521</v>
      </c>
      <c r="E119" s="13">
        <v>1</v>
      </c>
      <c r="F119" s="64">
        <v>0</v>
      </c>
      <c r="G119" s="16"/>
      <c r="H119" s="13">
        <v>0</v>
      </c>
      <c r="I119" s="13">
        <v>0</v>
      </c>
      <c r="J119" s="13"/>
      <c r="K119" s="13">
        <v>2</v>
      </c>
      <c r="L119" s="74">
        <v>0.5</v>
      </c>
      <c r="M119" s="16"/>
      <c r="N119" s="63">
        <v>0</v>
      </c>
      <c r="O119" s="13">
        <v>0</v>
      </c>
      <c r="P119" s="16"/>
      <c r="Q119" s="49">
        <f t="shared" si="3"/>
        <v>1.5</v>
      </c>
      <c r="R119" s="49">
        <f t="shared" si="4"/>
        <v>0</v>
      </c>
      <c r="W119" s="49">
        <f t="shared" si="5"/>
        <v>0</v>
      </c>
    </row>
    <row r="120" spans="1:23" x14ac:dyDescent="0.25">
      <c r="A120" s="71" t="s">
        <v>189</v>
      </c>
      <c r="B120" s="56" t="s">
        <v>1490</v>
      </c>
      <c r="C120" s="72">
        <v>4</v>
      </c>
      <c r="D120" s="73" t="s">
        <v>1524</v>
      </c>
      <c r="E120" s="13">
        <v>1</v>
      </c>
      <c r="F120" s="64">
        <v>1</v>
      </c>
      <c r="G120" s="16"/>
      <c r="H120" s="13">
        <v>0</v>
      </c>
      <c r="I120" s="13">
        <v>0</v>
      </c>
      <c r="J120" s="13"/>
      <c r="K120" s="13">
        <v>2</v>
      </c>
      <c r="L120" s="74">
        <v>1</v>
      </c>
      <c r="M120" s="16"/>
      <c r="N120" s="63">
        <v>0</v>
      </c>
      <c r="O120" s="13">
        <v>0</v>
      </c>
      <c r="P120" s="16"/>
      <c r="Q120" s="49">
        <f t="shared" si="3"/>
        <v>1.5</v>
      </c>
      <c r="R120" s="49">
        <f t="shared" si="4"/>
        <v>0</v>
      </c>
      <c r="W120" s="49">
        <f t="shared" si="5"/>
        <v>0</v>
      </c>
    </row>
    <row r="121" spans="1:23" x14ac:dyDescent="0.25">
      <c r="A121" s="71" t="s">
        <v>190</v>
      </c>
      <c r="B121" s="56" t="s">
        <v>1490</v>
      </c>
      <c r="C121" s="72">
        <v>4</v>
      </c>
      <c r="D121" s="73" t="s">
        <v>1525</v>
      </c>
      <c r="E121" s="13">
        <v>172</v>
      </c>
      <c r="F121" s="64">
        <v>0.85465116279069764</v>
      </c>
      <c r="G121" s="16" t="s">
        <v>1</v>
      </c>
      <c r="H121" s="13">
        <v>0</v>
      </c>
      <c r="I121" s="13">
        <v>0</v>
      </c>
      <c r="J121" s="13"/>
      <c r="K121" s="13">
        <v>92</v>
      </c>
      <c r="L121" s="74">
        <v>0.86956521739130432</v>
      </c>
      <c r="M121" s="16"/>
      <c r="N121" s="63">
        <v>0</v>
      </c>
      <c r="O121" s="13">
        <v>0</v>
      </c>
      <c r="P121" s="16"/>
      <c r="Q121" s="49">
        <f t="shared" si="3"/>
        <v>132</v>
      </c>
      <c r="R121" s="49">
        <f t="shared" si="4"/>
        <v>0</v>
      </c>
      <c r="W121" s="49">
        <f t="shared" si="5"/>
        <v>0</v>
      </c>
    </row>
    <row r="122" spans="1:23" x14ac:dyDescent="0.25">
      <c r="A122" s="71" t="s">
        <v>191</v>
      </c>
      <c r="B122" s="56" t="s">
        <v>1490</v>
      </c>
      <c r="C122" s="72">
        <v>4</v>
      </c>
      <c r="D122" s="73" t="s">
        <v>1526</v>
      </c>
      <c r="E122" s="13">
        <v>0</v>
      </c>
      <c r="F122" s="64" t="s">
        <v>4</v>
      </c>
      <c r="G122" s="16"/>
      <c r="H122" s="13">
        <v>0</v>
      </c>
      <c r="I122" s="13">
        <v>0</v>
      </c>
      <c r="J122" s="13"/>
      <c r="K122" s="13">
        <v>4</v>
      </c>
      <c r="L122" s="74">
        <v>0.75</v>
      </c>
      <c r="M122" s="16"/>
      <c r="N122" s="63">
        <v>0</v>
      </c>
      <c r="O122" s="13">
        <v>0</v>
      </c>
      <c r="P122" s="16"/>
      <c r="Q122" s="49">
        <f t="shared" si="3"/>
        <v>2</v>
      </c>
      <c r="R122" s="49">
        <f t="shared" si="4"/>
        <v>0</v>
      </c>
      <c r="W122" s="49">
        <f t="shared" si="5"/>
        <v>0</v>
      </c>
    </row>
    <row r="123" spans="1:23" ht="16.5" thickBot="1" x14ac:dyDescent="0.3">
      <c r="A123" s="75" t="s">
        <v>192</v>
      </c>
      <c r="B123" s="76" t="s">
        <v>1490</v>
      </c>
      <c r="C123" s="77">
        <v>4</v>
      </c>
      <c r="D123" s="78" t="s">
        <v>1527</v>
      </c>
      <c r="E123" s="14">
        <v>26</v>
      </c>
      <c r="F123" s="79">
        <v>0.96153846153846156</v>
      </c>
      <c r="G123" s="27" t="s">
        <v>1</v>
      </c>
      <c r="H123" s="14">
        <v>0</v>
      </c>
      <c r="I123" s="14">
        <v>0</v>
      </c>
      <c r="J123" s="14"/>
      <c r="K123" s="14">
        <v>6</v>
      </c>
      <c r="L123" s="80">
        <v>0.83333333333333337</v>
      </c>
      <c r="M123" s="27"/>
      <c r="N123" s="81">
        <v>0</v>
      </c>
      <c r="O123" s="14">
        <v>0</v>
      </c>
      <c r="P123" s="14"/>
      <c r="Q123" s="49">
        <f>AVERAGE(E123,K123)</f>
        <v>16</v>
      </c>
      <c r="R123" s="49">
        <f t="shared" si="4"/>
        <v>0</v>
      </c>
      <c r="W123" s="49">
        <f t="shared" si="5"/>
        <v>0</v>
      </c>
    </row>
    <row r="124" spans="1:23" s="229" customFormat="1" ht="13.9" customHeight="1" thickBot="1" x14ac:dyDescent="0.3">
      <c r="B124" s="230"/>
      <c r="C124" s="230"/>
      <c r="D124" s="231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0"/>
      <c r="P124" s="230"/>
    </row>
    <row r="125" spans="1:23" x14ac:dyDescent="0.25">
      <c r="A125" s="82" t="s">
        <v>193</v>
      </c>
      <c r="B125" s="25" t="s">
        <v>1534</v>
      </c>
      <c r="C125" s="25">
        <v>2</v>
      </c>
      <c r="D125" s="26" t="s">
        <v>1491</v>
      </c>
      <c r="E125" s="83">
        <v>190</v>
      </c>
      <c r="F125" s="84">
        <v>0.78947368421052633</v>
      </c>
      <c r="G125" s="85"/>
      <c r="H125" s="83" t="s">
        <v>8</v>
      </c>
      <c r="I125" s="83" t="s">
        <v>8</v>
      </c>
      <c r="J125" s="85"/>
      <c r="K125" s="83">
        <v>153</v>
      </c>
      <c r="L125" s="84">
        <v>0.84967320261437906</v>
      </c>
      <c r="M125" s="85"/>
      <c r="N125" s="83">
        <v>0</v>
      </c>
      <c r="O125" s="83">
        <v>0</v>
      </c>
      <c r="P125" s="85"/>
      <c r="Q125" s="49">
        <f t="shared" si="3"/>
        <v>171.5</v>
      </c>
      <c r="R125" s="49">
        <f t="shared" si="4"/>
        <v>0</v>
      </c>
      <c r="S125" s="337" cm="1">
        <f t="array" ref="S125">GEOMEAN((Q125:Q155)+1)-1</f>
        <v>10.691845479236505</v>
      </c>
      <c r="W125" s="49">
        <f t="shared" si="5"/>
        <v>0</v>
      </c>
    </row>
    <row r="126" spans="1:23" x14ac:dyDescent="0.25">
      <c r="A126" s="86" t="s">
        <v>194</v>
      </c>
      <c r="B126" s="16" t="s">
        <v>1534</v>
      </c>
      <c r="C126" s="16">
        <v>2</v>
      </c>
      <c r="D126" s="17" t="s">
        <v>1492</v>
      </c>
      <c r="E126" s="63">
        <v>0</v>
      </c>
      <c r="F126" s="50" t="s">
        <v>4</v>
      </c>
      <c r="G126" s="65"/>
      <c r="H126" s="63">
        <v>0</v>
      </c>
      <c r="I126" s="63">
        <v>0</v>
      </c>
      <c r="J126" s="65"/>
      <c r="K126" s="63">
        <v>0</v>
      </c>
      <c r="L126" s="66" t="s">
        <v>4</v>
      </c>
      <c r="M126" s="65"/>
      <c r="N126" s="63">
        <v>0</v>
      </c>
      <c r="O126" s="63">
        <v>0</v>
      </c>
      <c r="P126" s="65"/>
      <c r="Q126" s="49">
        <f t="shared" si="3"/>
        <v>0</v>
      </c>
      <c r="R126" s="49">
        <f t="shared" si="4"/>
        <v>0</v>
      </c>
      <c r="S126" s="337">
        <f>AVERAGE(Q125:Q155)</f>
        <v>38.37096774193548</v>
      </c>
      <c r="T126" s="226">
        <f>AVERAGE(R125:R155)</f>
        <v>0.2661290322580645</v>
      </c>
      <c r="U126" t="s">
        <v>1638</v>
      </c>
      <c r="W126" s="49">
        <f t="shared" si="5"/>
        <v>0</v>
      </c>
    </row>
    <row r="127" spans="1:23" x14ac:dyDescent="0.25">
      <c r="A127" s="86" t="s">
        <v>195</v>
      </c>
      <c r="B127" s="16" t="s">
        <v>1534</v>
      </c>
      <c r="C127" s="16">
        <v>2</v>
      </c>
      <c r="D127" s="17" t="s">
        <v>1493</v>
      </c>
      <c r="E127" s="63">
        <v>9</v>
      </c>
      <c r="F127" s="64">
        <v>0.88888888888888884</v>
      </c>
      <c r="G127" s="65"/>
      <c r="H127" s="63">
        <v>0</v>
      </c>
      <c r="I127" s="63">
        <v>0</v>
      </c>
      <c r="J127" s="65"/>
      <c r="K127" s="63">
        <v>7</v>
      </c>
      <c r="L127" s="64">
        <v>0.7142857142857143</v>
      </c>
      <c r="M127" s="65"/>
      <c r="N127" s="63">
        <v>0</v>
      </c>
      <c r="O127" s="63">
        <v>0</v>
      </c>
      <c r="P127" s="65"/>
      <c r="Q127" s="49">
        <f t="shared" si="3"/>
        <v>8</v>
      </c>
      <c r="R127" s="49">
        <f t="shared" si="4"/>
        <v>0</v>
      </c>
      <c r="S127" s="337">
        <f>MEDIAN(Q125:Q155)</f>
        <v>9</v>
      </c>
      <c r="T127" s="49">
        <f>MEDIAN(R125:R155)</f>
        <v>0</v>
      </c>
      <c r="U127" t="s">
        <v>1647</v>
      </c>
      <c r="W127" s="49">
        <f t="shared" si="5"/>
        <v>0</v>
      </c>
    </row>
    <row r="128" spans="1:23" x14ac:dyDescent="0.25">
      <c r="A128" s="86" t="s">
        <v>196</v>
      </c>
      <c r="B128" s="16" t="s">
        <v>1534</v>
      </c>
      <c r="C128" s="16">
        <v>2</v>
      </c>
      <c r="D128" s="17" t="s">
        <v>1494</v>
      </c>
      <c r="E128" s="63">
        <v>8</v>
      </c>
      <c r="F128" s="64">
        <v>0.875</v>
      </c>
      <c r="G128" s="65"/>
      <c r="H128" s="63">
        <v>0</v>
      </c>
      <c r="I128" s="63">
        <v>0</v>
      </c>
      <c r="J128" s="65"/>
      <c r="K128" s="63">
        <v>10</v>
      </c>
      <c r="L128" s="64">
        <v>0.5</v>
      </c>
      <c r="M128" s="65"/>
      <c r="N128" s="63">
        <v>0</v>
      </c>
      <c r="O128" s="63">
        <v>0</v>
      </c>
      <c r="P128" s="65"/>
      <c r="Q128" s="49">
        <f t="shared" si="3"/>
        <v>9</v>
      </c>
      <c r="R128" s="49">
        <f t="shared" si="4"/>
        <v>0</v>
      </c>
      <c r="S128" s="226">
        <f>VAR(Q125:Q155)</f>
        <v>6952.2327956989257</v>
      </c>
      <c r="T128" s="226">
        <f>VAR(R125:R155)</f>
        <v>2.195564516129032</v>
      </c>
      <c r="U128" t="s">
        <v>1639</v>
      </c>
      <c r="W128" s="49">
        <f t="shared" si="5"/>
        <v>0</v>
      </c>
    </row>
    <row r="129" spans="1:23" x14ac:dyDescent="0.25">
      <c r="A129" s="86" t="s">
        <v>197</v>
      </c>
      <c r="B129" s="16" t="s">
        <v>1534</v>
      </c>
      <c r="C129" s="16">
        <v>2</v>
      </c>
      <c r="D129" s="17" t="s">
        <v>1495</v>
      </c>
      <c r="E129" s="63">
        <v>6</v>
      </c>
      <c r="F129" s="64">
        <v>0.83333333333333337</v>
      </c>
      <c r="G129" s="65"/>
      <c r="H129" s="63">
        <v>0</v>
      </c>
      <c r="I129" s="63">
        <v>0</v>
      </c>
      <c r="J129" s="65"/>
      <c r="K129" s="63">
        <v>12</v>
      </c>
      <c r="L129" s="64">
        <v>0.91666666666666663</v>
      </c>
      <c r="M129" s="65"/>
      <c r="N129" s="63">
        <v>0</v>
      </c>
      <c r="O129" s="63">
        <v>0</v>
      </c>
      <c r="P129" s="65"/>
      <c r="Q129" s="49">
        <f t="shared" si="3"/>
        <v>9</v>
      </c>
      <c r="R129" s="49">
        <f t="shared" si="4"/>
        <v>0</v>
      </c>
      <c r="S129" s="226">
        <f>STDEV(Q125:Q155)</f>
        <v>83.3800503459846</v>
      </c>
      <c r="T129" s="226">
        <f>STDEV(R125:R155)</f>
        <v>1.481743741720893</v>
      </c>
      <c r="U129" t="s">
        <v>1640</v>
      </c>
      <c r="W129" s="49">
        <f t="shared" si="5"/>
        <v>0</v>
      </c>
    </row>
    <row r="130" spans="1:23" x14ac:dyDescent="0.25">
      <c r="A130" s="86" t="s">
        <v>198</v>
      </c>
      <c r="B130" s="16" t="s">
        <v>1534</v>
      </c>
      <c r="C130" s="16">
        <v>2</v>
      </c>
      <c r="D130" s="17" t="s">
        <v>1496</v>
      </c>
      <c r="E130" s="63">
        <v>0</v>
      </c>
      <c r="F130" s="50" t="s">
        <v>4</v>
      </c>
      <c r="G130" s="65"/>
      <c r="H130" s="63">
        <v>0</v>
      </c>
      <c r="I130" s="63">
        <v>0</v>
      </c>
      <c r="J130" s="65"/>
      <c r="K130" s="63">
        <v>0</v>
      </c>
      <c r="L130" s="66" t="s">
        <v>4</v>
      </c>
      <c r="M130" s="65"/>
      <c r="N130" s="63">
        <v>0</v>
      </c>
      <c r="O130" s="63">
        <v>0</v>
      </c>
      <c r="P130" s="65"/>
      <c r="Q130" s="49">
        <f t="shared" si="3"/>
        <v>0</v>
      </c>
      <c r="R130" s="49">
        <f t="shared" si="4"/>
        <v>0</v>
      </c>
      <c r="S130" s="49">
        <f>MIN(Q125:Q155)</f>
        <v>0</v>
      </c>
      <c r="T130" s="49">
        <f>MIN(R125:R155)</f>
        <v>0</v>
      </c>
      <c r="U130" t="s">
        <v>1641</v>
      </c>
      <c r="W130" s="49">
        <f t="shared" si="5"/>
        <v>0</v>
      </c>
    </row>
    <row r="131" spans="1:23" x14ac:dyDescent="0.25">
      <c r="A131" s="86" t="s">
        <v>199</v>
      </c>
      <c r="B131" s="16" t="s">
        <v>1534</v>
      </c>
      <c r="C131" s="16">
        <v>2</v>
      </c>
      <c r="D131" s="17" t="s">
        <v>1497</v>
      </c>
      <c r="E131" s="63">
        <v>32</v>
      </c>
      <c r="F131" s="64">
        <v>0.875</v>
      </c>
      <c r="G131" s="65"/>
      <c r="H131" s="63">
        <v>0</v>
      </c>
      <c r="I131" s="63">
        <v>0</v>
      </c>
      <c r="J131" s="65"/>
      <c r="K131" s="63">
        <v>75</v>
      </c>
      <c r="L131" s="64">
        <v>0.89333333333333331</v>
      </c>
      <c r="M131" s="65"/>
      <c r="N131" s="63">
        <v>0</v>
      </c>
      <c r="O131" s="63">
        <v>0</v>
      </c>
      <c r="P131" s="65"/>
      <c r="Q131" s="49">
        <f t="shared" ref="Q131:Q155" si="6">AVERAGE(E131,K131)</f>
        <v>53.5</v>
      </c>
      <c r="R131" s="49">
        <f t="shared" ref="R131:R194" si="7">AVERAGE(H131:I131,N131:O131)</f>
        <v>0</v>
      </c>
      <c r="S131" s="49">
        <f>MAX(Q125:Q155)</f>
        <v>441</v>
      </c>
      <c r="T131" s="49">
        <f>MAX(R125:R155)</f>
        <v>8.25</v>
      </c>
      <c r="U131" t="s">
        <v>1642</v>
      </c>
      <c r="W131" s="49">
        <f t="shared" ref="W131:W194" si="8">(Q131&gt;0)*(R131&gt;0)</f>
        <v>0</v>
      </c>
    </row>
    <row r="132" spans="1:23" x14ac:dyDescent="0.25">
      <c r="A132" s="86" t="s">
        <v>200</v>
      </c>
      <c r="B132" s="16" t="s">
        <v>1534</v>
      </c>
      <c r="C132" s="16">
        <v>2</v>
      </c>
      <c r="D132" s="17" t="s">
        <v>1498</v>
      </c>
      <c r="E132" s="63">
        <v>135</v>
      </c>
      <c r="F132" s="64">
        <v>0.90370370370370368</v>
      </c>
      <c r="G132" s="65"/>
      <c r="H132" s="63">
        <v>0</v>
      </c>
      <c r="I132" s="63">
        <v>0</v>
      </c>
      <c r="J132" s="65"/>
      <c r="K132" s="63">
        <v>71</v>
      </c>
      <c r="L132" s="64">
        <v>0.81690140845070425</v>
      </c>
      <c r="M132" s="65"/>
      <c r="N132" s="63">
        <v>0</v>
      </c>
      <c r="O132" s="63">
        <v>0</v>
      </c>
      <c r="P132" s="65"/>
      <c r="Q132" s="49">
        <f t="shared" si="6"/>
        <v>103</v>
      </c>
      <c r="R132" s="49">
        <f t="shared" si="7"/>
        <v>0</v>
      </c>
      <c r="S132" s="49">
        <f>COUNT(Q125:Q155)</f>
        <v>31</v>
      </c>
      <c r="T132" s="49">
        <f>COUNT(R125:R155)</f>
        <v>31</v>
      </c>
      <c r="U132" t="s">
        <v>1643</v>
      </c>
      <c r="W132" s="49">
        <f t="shared" si="8"/>
        <v>0</v>
      </c>
    </row>
    <row r="133" spans="1:23" x14ac:dyDescent="0.25">
      <c r="A133" s="86" t="s">
        <v>201</v>
      </c>
      <c r="B133" s="16" t="s">
        <v>1534</v>
      </c>
      <c r="C133" s="16">
        <v>2</v>
      </c>
      <c r="D133" s="17" t="s">
        <v>1499</v>
      </c>
      <c r="E133" s="63">
        <v>20</v>
      </c>
      <c r="F133" s="64">
        <v>0.4</v>
      </c>
      <c r="G133" s="65"/>
      <c r="H133" s="63">
        <v>0</v>
      </c>
      <c r="I133" s="63">
        <v>0</v>
      </c>
      <c r="J133" s="65"/>
      <c r="K133" s="63">
        <v>12</v>
      </c>
      <c r="L133" s="64">
        <v>1</v>
      </c>
      <c r="M133" s="65"/>
      <c r="N133" s="63">
        <v>0</v>
      </c>
      <c r="O133" s="63">
        <v>0</v>
      </c>
      <c r="P133" s="65"/>
      <c r="Q133" s="49">
        <f t="shared" si="6"/>
        <v>16</v>
      </c>
      <c r="R133" s="49">
        <f t="shared" si="7"/>
        <v>0</v>
      </c>
      <c r="S133" s="49">
        <f>COUNTIF(Q125:Q155,"&gt;0")</f>
        <v>28</v>
      </c>
      <c r="T133" s="49">
        <f>COUNTIF(R125:R155,"&gt;0")</f>
        <v>1</v>
      </c>
      <c r="U133" t="s">
        <v>1645</v>
      </c>
      <c r="W133" s="49">
        <f t="shared" si="8"/>
        <v>0</v>
      </c>
    </row>
    <row r="134" spans="1:23" x14ac:dyDescent="0.25">
      <c r="A134" s="86" t="s">
        <v>202</v>
      </c>
      <c r="B134" s="16" t="s">
        <v>1534</v>
      </c>
      <c r="C134" s="16">
        <v>2</v>
      </c>
      <c r="D134" s="17" t="s">
        <v>1500</v>
      </c>
      <c r="E134" s="63">
        <v>8</v>
      </c>
      <c r="F134" s="64">
        <v>0.875</v>
      </c>
      <c r="G134" s="65"/>
      <c r="H134" s="68">
        <v>0</v>
      </c>
      <c r="I134" s="68">
        <v>0</v>
      </c>
      <c r="J134" s="70"/>
      <c r="K134" s="68">
        <v>0</v>
      </c>
      <c r="L134" s="87" t="s">
        <v>4</v>
      </c>
      <c r="M134" s="70"/>
      <c r="N134" s="68">
        <v>0</v>
      </c>
      <c r="O134" s="68">
        <v>0</v>
      </c>
      <c r="P134" s="65"/>
      <c r="Q134" s="49">
        <f t="shared" si="6"/>
        <v>4</v>
      </c>
      <c r="R134" s="49">
        <f t="shared" si="7"/>
        <v>0</v>
      </c>
      <c r="S134" s="49">
        <f>COUNTIF(Q125:Q155,"=0")</f>
        <v>3</v>
      </c>
      <c r="T134" s="49">
        <f>COUNTIF(R125:R155,"=0")</f>
        <v>30</v>
      </c>
      <c r="U134" t="s">
        <v>1644</v>
      </c>
      <c r="W134" s="49">
        <f t="shared" si="8"/>
        <v>0</v>
      </c>
    </row>
    <row r="135" spans="1:23" x14ac:dyDescent="0.25">
      <c r="A135" s="86" t="s">
        <v>203</v>
      </c>
      <c r="B135" s="16" t="s">
        <v>1534</v>
      </c>
      <c r="C135" s="16">
        <v>2</v>
      </c>
      <c r="D135" s="17" t="s">
        <v>1501</v>
      </c>
      <c r="E135" s="63">
        <v>24</v>
      </c>
      <c r="F135" s="64">
        <v>0.41666666666666669</v>
      </c>
      <c r="G135" s="65"/>
      <c r="H135" s="63">
        <v>0</v>
      </c>
      <c r="I135" s="63">
        <v>0</v>
      </c>
      <c r="J135" s="65"/>
      <c r="K135" s="63">
        <v>10</v>
      </c>
      <c r="L135" s="64">
        <v>0.4</v>
      </c>
      <c r="M135" s="65"/>
      <c r="N135" s="63">
        <v>0</v>
      </c>
      <c r="O135" s="63">
        <v>0</v>
      </c>
      <c r="P135" s="65"/>
      <c r="Q135" s="49">
        <f t="shared" si="6"/>
        <v>17</v>
      </c>
      <c r="R135" s="49">
        <f t="shared" si="7"/>
        <v>0</v>
      </c>
      <c r="S135" s="227">
        <f>S133/S132</f>
        <v>0.90322580645161288</v>
      </c>
      <c r="T135" s="227">
        <f>T133/T132</f>
        <v>3.2258064516129031E-2</v>
      </c>
      <c r="U135" t="s">
        <v>1646</v>
      </c>
      <c r="W135" s="49">
        <f t="shared" si="8"/>
        <v>0</v>
      </c>
    </row>
    <row r="136" spans="1:23" x14ac:dyDescent="0.25">
      <c r="A136" s="86" t="s">
        <v>204</v>
      </c>
      <c r="B136" s="16" t="s">
        <v>1534</v>
      </c>
      <c r="C136" s="16">
        <v>2</v>
      </c>
      <c r="D136" s="17" t="s">
        <v>1503</v>
      </c>
      <c r="E136" s="63">
        <v>41</v>
      </c>
      <c r="F136" s="64">
        <v>0.29268292682926828</v>
      </c>
      <c r="G136" s="65"/>
      <c r="H136" s="63">
        <v>0</v>
      </c>
      <c r="I136" s="63">
        <v>0</v>
      </c>
      <c r="J136" s="65"/>
      <c r="K136" s="63">
        <v>23</v>
      </c>
      <c r="L136" s="64">
        <v>0.69565217391304346</v>
      </c>
      <c r="M136" s="65"/>
      <c r="N136" s="63">
        <v>0</v>
      </c>
      <c r="O136" s="63">
        <v>0</v>
      </c>
      <c r="P136" s="65"/>
      <c r="Q136" s="49">
        <f t="shared" si="6"/>
        <v>32</v>
      </c>
      <c r="R136" s="49">
        <f t="shared" si="7"/>
        <v>0</v>
      </c>
      <c r="S136" s="228">
        <f>S126*S126/(S128-S126)</f>
        <v>0.21295351311464081</v>
      </c>
      <c r="T136" s="228">
        <f>T126*T126/(T128-T126)</f>
        <v>3.6707452725250278E-2</v>
      </c>
      <c r="U136" t="s">
        <v>1648</v>
      </c>
      <c r="W136" s="49">
        <f t="shared" si="8"/>
        <v>0</v>
      </c>
    </row>
    <row r="137" spans="1:23" x14ac:dyDescent="0.25">
      <c r="A137" s="86" t="s">
        <v>205</v>
      </c>
      <c r="B137" s="16" t="s">
        <v>1534</v>
      </c>
      <c r="C137" s="16">
        <v>2</v>
      </c>
      <c r="D137" s="17" t="s">
        <v>1504</v>
      </c>
      <c r="E137" s="63">
        <v>6</v>
      </c>
      <c r="F137" s="64">
        <v>1</v>
      </c>
      <c r="G137" s="65"/>
      <c r="H137" s="63">
        <v>0</v>
      </c>
      <c r="I137" s="63">
        <v>0</v>
      </c>
      <c r="J137" s="65"/>
      <c r="K137" s="63">
        <v>16</v>
      </c>
      <c r="L137" s="64">
        <v>0.8125</v>
      </c>
      <c r="M137" s="65"/>
      <c r="N137" s="63">
        <v>0</v>
      </c>
      <c r="O137" s="63">
        <v>0</v>
      </c>
      <c r="P137" s="65"/>
      <c r="Q137" s="49">
        <f t="shared" si="6"/>
        <v>11</v>
      </c>
      <c r="R137" s="49">
        <f t="shared" si="7"/>
        <v>0</v>
      </c>
      <c r="S137" s="49">
        <f>COUNTIF(W125:W155,"&gt;0")</f>
        <v>1</v>
      </c>
      <c r="T137" t="s">
        <v>1685</v>
      </c>
      <c r="W137" s="49">
        <f t="shared" si="8"/>
        <v>0</v>
      </c>
    </row>
    <row r="138" spans="1:23" x14ac:dyDescent="0.25">
      <c r="A138" s="86" t="s">
        <v>206</v>
      </c>
      <c r="B138" s="16" t="s">
        <v>1534</v>
      </c>
      <c r="C138" s="16">
        <v>2</v>
      </c>
      <c r="D138" s="17" t="s">
        <v>1505</v>
      </c>
      <c r="E138" s="63">
        <v>0</v>
      </c>
      <c r="F138" s="50" t="s">
        <v>4</v>
      </c>
      <c r="G138" s="65"/>
      <c r="H138" s="63">
        <v>0</v>
      </c>
      <c r="I138" s="63">
        <v>0</v>
      </c>
      <c r="J138" s="65"/>
      <c r="K138" s="63">
        <v>1</v>
      </c>
      <c r="L138" s="64">
        <v>1</v>
      </c>
      <c r="M138" s="65"/>
      <c r="N138" s="63">
        <v>0</v>
      </c>
      <c r="O138" s="63">
        <v>0</v>
      </c>
      <c r="P138" s="65"/>
      <c r="Q138" s="49">
        <f t="shared" si="6"/>
        <v>0.5</v>
      </c>
      <c r="R138" s="49">
        <f t="shared" si="7"/>
        <v>0</v>
      </c>
      <c r="W138" s="49">
        <f t="shared" si="8"/>
        <v>0</v>
      </c>
    </row>
    <row r="139" spans="1:23" x14ac:dyDescent="0.25">
      <c r="A139" s="86" t="s">
        <v>207</v>
      </c>
      <c r="B139" s="16" t="s">
        <v>1534</v>
      </c>
      <c r="C139" s="16">
        <v>2</v>
      </c>
      <c r="D139" s="17" t="s">
        <v>1506</v>
      </c>
      <c r="E139" s="63">
        <v>11</v>
      </c>
      <c r="F139" s="64">
        <v>0.81818181818181823</v>
      </c>
      <c r="G139" s="65"/>
      <c r="H139" s="63">
        <v>0</v>
      </c>
      <c r="I139" s="63">
        <v>0</v>
      </c>
      <c r="J139" s="65"/>
      <c r="K139" s="63">
        <v>1</v>
      </c>
      <c r="L139" s="64">
        <v>0</v>
      </c>
      <c r="M139" s="65"/>
      <c r="N139" s="63">
        <v>0</v>
      </c>
      <c r="O139" s="63">
        <v>0</v>
      </c>
      <c r="P139" s="65"/>
      <c r="Q139" s="49">
        <f t="shared" si="6"/>
        <v>6</v>
      </c>
      <c r="R139" s="49">
        <f t="shared" si="7"/>
        <v>0</v>
      </c>
      <c r="W139" s="49">
        <f t="shared" si="8"/>
        <v>0</v>
      </c>
    </row>
    <row r="140" spans="1:23" x14ac:dyDescent="0.25">
      <c r="A140" s="86" t="s">
        <v>208</v>
      </c>
      <c r="B140" s="16" t="s">
        <v>1534</v>
      </c>
      <c r="C140" s="16">
        <v>2</v>
      </c>
      <c r="D140" s="17" t="s">
        <v>1507</v>
      </c>
      <c r="E140" s="63">
        <v>43</v>
      </c>
      <c r="F140" s="64">
        <v>0.83720930232558144</v>
      </c>
      <c r="G140" s="65"/>
      <c r="H140" s="63" t="s">
        <v>8</v>
      </c>
      <c r="I140" s="63" t="s">
        <v>8</v>
      </c>
      <c r="J140" s="65"/>
      <c r="K140" s="63">
        <v>51</v>
      </c>
      <c r="L140" s="64">
        <v>0.82352941176470584</v>
      </c>
      <c r="M140" s="65"/>
      <c r="N140" s="63">
        <v>0</v>
      </c>
      <c r="O140" s="63">
        <v>0</v>
      </c>
      <c r="P140" s="65"/>
      <c r="Q140" s="49">
        <f t="shared" si="6"/>
        <v>47</v>
      </c>
      <c r="R140" s="49">
        <f t="shared" si="7"/>
        <v>0</v>
      </c>
      <c r="W140" s="49">
        <f t="shared" si="8"/>
        <v>0</v>
      </c>
    </row>
    <row r="141" spans="1:23" x14ac:dyDescent="0.25">
      <c r="A141" s="86" t="s">
        <v>209</v>
      </c>
      <c r="B141" s="16" t="s">
        <v>1534</v>
      </c>
      <c r="C141" s="16">
        <v>2</v>
      </c>
      <c r="D141" s="17" t="s">
        <v>1508</v>
      </c>
      <c r="E141" s="63">
        <v>1</v>
      </c>
      <c r="F141" s="64">
        <v>0</v>
      </c>
      <c r="G141" s="65"/>
      <c r="H141" s="63">
        <v>0</v>
      </c>
      <c r="I141" s="63">
        <v>0</v>
      </c>
      <c r="J141" s="65"/>
      <c r="K141" s="63">
        <v>0</v>
      </c>
      <c r="L141" s="66" t="s">
        <v>4</v>
      </c>
      <c r="M141" s="65"/>
      <c r="N141" s="63">
        <v>0</v>
      </c>
      <c r="O141" s="63">
        <v>0</v>
      </c>
      <c r="P141" s="65"/>
      <c r="Q141" s="49">
        <f t="shared" si="6"/>
        <v>0.5</v>
      </c>
      <c r="R141" s="49">
        <f t="shared" si="7"/>
        <v>0</v>
      </c>
      <c r="W141" s="49">
        <f t="shared" si="8"/>
        <v>0</v>
      </c>
    </row>
    <row r="142" spans="1:23" x14ac:dyDescent="0.25">
      <c r="A142" s="86" t="s">
        <v>210</v>
      </c>
      <c r="B142" s="16" t="s">
        <v>1534</v>
      </c>
      <c r="C142" s="16">
        <v>4</v>
      </c>
      <c r="D142" s="17" t="s">
        <v>1491</v>
      </c>
      <c r="E142" s="63">
        <v>2</v>
      </c>
      <c r="F142" s="64">
        <v>1</v>
      </c>
      <c r="G142" s="65"/>
      <c r="H142" s="63">
        <v>0</v>
      </c>
      <c r="I142" s="63">
        <v>0</v>
      </c>
      <c r="J142" s="65"/>
      <c r="K142" s="63">
        <v>4</v>
      </c>
      <c r="L142" s="64">
        <v>0.75</v>
      </c>
      <c r="M142" s="65"/>
      <c r="N142" s="63">
        <v>0</v>
      </c>
      <c r="O142" s="63">
        <v>0</v>
      </c>
      <c r="P142" s="65"/>
      <c r="Q142" s="49">
        <f t="shared" si="6"/>
        <v>3</v>
      </c>
      <c r="R142" s="49">
        <f t="shared" si="7"/>
        <v>0</v>
      </c>
      <c r="W142" s="49">
        <f t="shared" si="8"/>
        <v>0</v>
      </c>
    </row>
    <row r="143" spans="1:23" x14ac:dyDescent="0.25">
      <c r="A143" s="86" t="s">
        <v>211</v>
      </c>
      <c r="B143" s="16" t="s">
        <v>1534</v>
      </c>
      <c r="C143" s="16">
        <v>4</v>
      </c>
      <c r="D143" s="17" t="s">
        <v>1492</v>
      </c>
      <c r="E143" s="63">
        <v>68</v>
      </c>
      <c r="F143" s="64">
        <v>0.97058823529411764</v>
      </c>
      <c r="G143" s="65"/>
      <c r="H143" s="63">
        <v>0</v>
      </c>
      <c r="I143" s="63">
        <v>33</v>
      </c>
      <c r="J143" s="65"/>
      <c r="K143" s="63">
        <v>37</v>
      </c>
      <c r="L143" s="64">
        <v>0.94594594594594594</v>
      </c>
      <c r="M143" s="65"/>
      <c r="N143" s="63">
        <v>0</v>
      </c>
      <c r="O143" s="63">
        <v>0</v>
      </c>
      <c r="P143" s="65"/>
      <c r="Q143" s="49">
        <f t="shared" si="6"/>
        <v>52.5</v>
      </c>
      <c r="R143" s="49">
        <f>AVERAGE(H143:I143,N143:O143)</f>
        <v>8.25</v>
      </c>
      <c r="W143" s="49">
        <f t="shared" si="8"/>
        <v>1</v>
      </c>
    </row>
    <row r="144" spans="1:23" x14ac:dyDescent="0.25">
      <c r="A144" s="86" t="s">
        <v>212</v>
      </c>
      <c r="B144" s="16" t="s">
        <v>1534</v>
      </c>
      <c r="C144" s="16">
        <v>4</v>
      </c>
      <c r="D144" s="17" t="s">
        <v>1493</v>
      </c>
      <c r="E144" s="63">
        <v>0</v>
      </c>
      <c r="F144" s="66" t="s">
        <v>4</v>
      </c>
      <c r="G144" s="65"/>
      <c r="H144" s="63">
        <v>0</v>
      </c>
      <c r="I144" s="63">
        <v>0</v>
      </c>
      <c r="J144" s="65"/>
      <c r="K144" s="63">
        <v>0</v>
      </c>
      <c r="L144" s="50" t="s">
        <v>4</v>
      </c>
      <c r="M144" s="65"/>
      <c r="N144" s="63">
        <v>0</v>
      </c>
      <c r="O144" s="63">
        <v>0</v>
      </c>
      <c r="P144" s="65"/>
      <c r="Q144" s="49">
        <f t="shared" si="6"/>
        <v>0</v>
      </c>
      <c r="R144" s="49">
        <f t="shared" si="7"/>
        <v>0</v>
      </c>
      <c r="S144" s="318">
        <f>S137/S132</f>
        <v>3.2258064516129031E-2</v>
      </c>
      <c r="T144" t="s">
        <v>1683</v>
      </c>
      <c r="W144" s="49">
        <f t="shared" si="8"/>
        <v>0</v>
      </c>
    </row>
    <row r="145" spans="1:23" x14ac:dyDescent="0.25">
      <c r="A145" s="86" t="s">
        <v>213</v>
      </c>
      <c r="B145" s="16" t="s">
        <v>1534</v>
      </c>
      <c r="C145" s="16">
        <v>4</v>
      </c>
      <c r="D145" s="17" t="s">
        <v>1494</v>
      </c>
      <c r="E145" s="63">
        <v>0</v>
      </c>
      <c r="F145" s="66" t="s">
        <v>4</v>
      </c>
      <c r="G145" s="65"/>
      <c r="H145" s="63" t="s">
        <v>8</v>
      </c>
      <c r="I145" s="63" t="s">
        <v>8</v>
      </c>
      <c r="J145" s="65"/>
      <c r="K145" s="63">
        <v>1</v>
      </c>
      <c r="L145" s="64">
        <v>1</v>
      </c>
      <c r="M145" s="65"/>
      <c r="N145" s="63">
        <v>0</v>
      </c>
      <c r="O145" s="63">
        <v>0</v>
      </c>
      <c r="P145" s="65"/>
      <c r="Q145" s="49">
        <f t="shared" si="6"/>
        <v>0.5</v>
      </c>
      <c r="R145" s="49">
        <f t="shared" si="7"/>
        <v>0</v>
      </c>
      <c r="S145" s="317">
        <f>S137/S133</f>
        <v>3.5714285714285712E-2</v>
      </c>
      <c r="T145" t="s">
        <v>1686</v>
      </c>
      <c r="W145" s="49">
        <f t="shared" si="8"/>
        <v>0</v>
      </c>
    </row>
    <row r="146" spans="1:23" x14ac:dyDescent="0.25">
      <c r="A146" s="86" t="s">
        <v>214</v>
      </c>
      <c r="B146" s="16" t="s">
        <v>1534</v>
      </c>
      <c r="C146" s="16">
        <v>4</v>
      </c>
      <c r="D146" s="17" t="s">
        <v>1495</v>
      </c>
      <c r="E146" s="63">
        <v>12</v>
      </c>
      <c r="F146" s="64">
        <v>0.83333333333333337</v>
      </c>
      <c r="G146" s="65"/>
      <c r="H146" s="63">
        <v>0</v>
      </c>
      <c r="I146" s="63">
        <v>0</v>
      </c>
      <c r="J146" s="65"/>
      <c r="K146" s="63">
        <v>870</v>
      </c>
      <c r="L146" s="64">
        <v>0.8045977011494253</v>
      </c>
      <c r="M146" s="65" t="s">
        <v>1</v>
      </c>
      <c r="N146" s="63">
        <v>0</v>
      </c>
      <c r="O146" s="63">
        <v>0</v>
      </c>
      <c r="P146" s="65"/>
      <c r="Q146" s="49">
        <f t="shared" si="6"/>
        <v>441</v>
      </c>
      <c r="R146" s="49">
        <f t="shared" si="7"/>
        <v>0</v>
      </c>
      <c r="W146" s="49">
        <f t="shared" si="8"/>
        <v>0</v>
      </c>
    </row>
    <row r="147" spans="1:23" x14ac:dyDescent="0.25">
      <c r="A147" s="86" t="s">
        <v>215</v>
      </c>
      <c r="B147" s="16" t="s">
        <v>1534</v>
      </c>
      <c r="C147" s="16">
        <v>4</v>
      </c>
      <c r="D147" s="17" t="s">
        <v>1496</v>
      </c>
      <c r="E147" s="63">
        <v>27</v>
      </c>
      <c r="F147" s="64">
        <v>0.85185185185185186</v>
      </c>
      <c r="G147" s="65"/>
      <c r="H147" s="63">
        <v>0</v>
      </c>
      <c r="I147" s="63">
        <v>0</v>
      </c>
      <c r="J147" s="65"/>
      <c r="K147" s="63">
        <v>103</v>
      </c>
      <c r="L147" s="64">
        <v>0.85436893203883491</v>
      </c>
      <c r="M147" s="65"/>
      <c r="N147" s="63">
        <v>0</v>
      </c>
      <c r="O147" s="63">
        <v>0</v>
      </c>
      <c r="P147" s="65"/>
      <c r="Q147" s="49">
        <f t="shared" si="6"/>
        <v>65</v>
      </c>
      <c r="R147" s="49">
        <f t="shared" si="7"/>
        <v>0</v>
      </c>
      <c r="W147" s="49">
        <f t="shared" si="8"/>
        <v>0</v>
      </c>
    </row>
    <row r="148" spans="1:23" x14ac:dyDescent="0.25">
      <c r="A148" s="86" t="s">
        <v>216</v>
      </c>
      <c r="B148" s="16" t="s">
        <v>1534</v>
      </c>
      <c r="C148" s="16">
        <v>4</v>
      </c>
      <c r="D148" s="17" t="s">
        <v>1497</v>
      </c>
      <c r="E148" s="63">
        <v>4</v>
      </c>
      <c r="F148" s="64">
        <v>0.75</v>
      </c>
      <c r="G148" s="65"/>
      <c r="H148" s="63">
        <v>0</v>
      </c>
      <c r="I148" s="63">
        <v>0</v>
      </c>
      <c r="J148" s="65"/>
      <c r="K148" s="63">
        <v>9</v>
      </c>
      <c r="L148" s="64">
        <v>0.66666666666666663</v>
      </c>
      <c r="M148" s="65"/>
      <c r="N148" s="63">
        <v>0</v>
      </c>
      <c r="O148" s="63">
        <v>0</v>
      </c>
      <c r="P148" s="65"/>
      <c r="Q148" s="49">
        <f t="shared" si="6"/>
        <v>6.5</v>
      </c>
      <c r="R148" s="49">
        <f t="shared" si="7"/>
        <v>0</v>
      </c>
      <c r="W148" s="49">
        <f t="shared" si="8"/>
        <v>0</v>
      </c>
    </row>
    <row r="149" spans="1:23" x14ac:dyDescent="0.25">
      <c r="A149" s="86" t="s">
        <v>217</v>
      </c>
      <c r="B149" s="16" t="s">
        <v>1534</v>
      </c>
      <c r="C149" s="16">
        <v>4</v>
      </c>
      <c r="D149" s="17" t="s">
        <v>1498</v>
      </c>
      <c r="E149" s="63">
        <v>0</v>
      </c>
      <c r="F149" s="66" t="s">
        <v>4</v>
      </c>
      <c r="G149" s="65"/>
      <c r="H149" s="63">
        <v>0</v>
      </c>
      <c r="I149" s="63">
        <v>0</v>
      </c>
      <c r="J149" s="65"/>
      <c r="K149" s="63">
        <v>2</v>
      </c>
      <c r="L149" s="64">
        <v>0.5</v>
      </c>
      <c r="M149" s="65"/>
      <c r="N149" s="63">
        <v>0</v>
      </c>
      <c r="O149" s="63">
        <v>0</v>
      </c>
      <c r="P149" s="65"/>
      <c r="Q149" s="49">
        <f t="shared" si="6"/>
        <v>1</v>
      </c>
      <c r="R149" s="49">
        <f t="shared" si="7"/>
        <v>0</v>
      </c>
      <c r="W149" s="49">
        <f t="shared" si="8"/>
        <v>0</v>
      </c>
    </row>
    <row r="150" spans="1:23" x14ac:dyDescent="0.25">
      <c r="A150" s="86" t="s">
        <v>218</v>
      </c>
      <c r="B150" s="16" t="s">
        <v>1534</v>
      </c>
      <c r="C150" s="16">
        <v>4</v>
      </c>
      <c r="D150" s="17" t="s">
        <v>1499</v>
      </c>
      <c r="E150" s="63">
        <v>10</v>
      </c>
      <c r="F150" s="64">
        <v>0.7</v>
      </c>
      <c r="G150" s="65"/>
      <c r="H150" s="63">
        <v>0</v>
      </c>
      <c r="I150" s="63">
        <v>0</v>
      </c>
      <c r="J150" s="65"/>
      <c r="K150" s="63">
        <v>2</v>
      </c>
      <c r="L150" s="64">
        <v>1</v>
      </c>
      <c r="M150" s="65"/>
      <c r="N150" s="63">
        <v>0</v>
      </c>
      <c r="O150" s="63">
        <v>0</v>
      </c>
      <c r="P150" s="65"/>
      <c r="Q150" s="49">
        <f t="shared" si="6"/>
        <v>6</v>
      </c>
      <c r="R150" s="49">
        <f t="shared" si="7"/>
        <v>0</v>
      </c>
      <c r="W150" s="49">
        <f t="shared" si="8"/>
        <v>0</v>
      </c>
    </row>
    <row r="151" spans="1:23" x14ac:dyDescent="0.25">
      <c r="A151" s="86" t="s">
        <v>219</v>
      </c>
      <c r="B151" s="16" t="s">
        <v>1534</v>
      </c>
      <c r="C151" s="16">
        <v>4</v>
      </c>
      <c r="D151" s="17" t="s">
        <v>1500</v>
      </c>
      <c r="E151" s="63">
        <v>6</v>
      </c>
      <c r="F151" s="64">
        <v>0.83333333333333337</v>
      </c>
      <c r="G151" s="65"/>
      <c r="H151" s="63">
        <v>0</v>
      </c>
      <c r="I151" s="63">
        <v>0</v>
      </c>
      <c r="J151" s="65"/>
      <c r="K151" s="63">
        <v>10</v>
      </c>
      <c r="L151" s="64">
        <v>0.5</v>
      </c>
      <c r="M151" s="65" t="s">
        <v>1</v>
      </c>
      <c r="N151" s="63">
        <v>0</v>
      </c>
      <c r="O151" s="63">
        <v>0</v>
      </c>
      <c r="P151" s="65"/>
      <c r="Q151" s="49">
        <f t="shared" si="6"/>
        <v>8</v>
      </c>
      <c r="R151" s="49">
        <f t="shared" si="7"/>
        <v>0</v>
      </c>
      <c r="W151" s="49">
        <f t="shared" si="8"/>
        <v>0</v>
      </c>
    </row>
    <row r="152" spans="1:23" x14ac:dyDescent="0.25">
      <c r="A152" s="86" t="s">
        <v>220</v>
      </c>
      <c r="B152" s="16" t="s">
        <v>1534</v>
      </c>
      <c r="C152" s="16">
        <v>4</v>
      </c>
      <c r="D152" s="17" t="s">
        <v>1501</v>
      </c>
      <c r="E152" s="63">
        <v>1</v>
      </c>
      <c r="F152" s="64">
        <v>0</v>
      </c>
      <c r="G152" s="65"/>
      <c r="H152" s="58">
        <v>0</v>
      </c>
      <c r="I152" s="58">
        <v>0</v>
      </c>
      <c r="J152" s="19"/>
      <c r="K152" s="58">
        <v>24</v>
      </c>
      <c r="L152" s="59">
        <v>0.41666666666666669</v>
      </c>
      <c r="M152" s="60"/>
      <c r="N152" s="58">
        <v>0</v>
      </c>
      <c r="O152" s="58">
        <v>0</v>
      </c>
      <c r="P152" s="16"/>
      <c r="Q152" s="49">
        <f t="shared" si="6"/>
        <v>12.5</v>
      </c>
      <c r="R152" s="49">
        <f t="shared" si="7"/>
        <v>0</v>
      </c>
      <c r="W152" s="49">
        <f t="shared" si="8"/>
        <v>0</v>
      </c>
    </row>
    <row r="153" spans="1:23" x14ac:dyDescent="0.25">
      <c r="A153" s="86" t="s">
        <v>221</v>
      </c>
      <c r="B153" s="16" t="s">
        <v>1534</v>
      </c>
      <c r="C153" s="16">
        <v>4</v>
      </c>
      <c r="D153" s="17" t="s">
        <v>1502</v>
      </c>
      <c r="E153" s="63">
        <v>5</v>
      </c>
      <c r="F153" s="64">
        <v>0.8</v>
      </c>
      <c r="G153" s="65"/>
      <c r="H153" s="63">
        <v>0</v>
      </c>
      <c r="I153" s="63">
        <v>0</v>
      </c>
      <c r="J153" s="16"/>
      <c r="K153" s="63">
        <v>31</v>
      </c>
      <c r="L153" s="64">
        <v>0.35483870967741937</v>
      </c>
      <c r="M153" s="65"/>
      <c r="N153" s="63">
        <v>0</v>
      </c>
      <c r="O153" s="63">
        <v>0</v>
      </c>
      <c r="P153" s="16"/>
      <c r="Q153" s="49">
        <f t="shared" si="6"/>
        <v>18</v>
      </c>
      <c r="R153" s="49">
        <f t="shared" si="7"/>
        <v>0</v>
      </c>
      <c r="W153" s="49">
        <f t="shared" si="8"/>
        <v>0</v>
      </c>
    </row>
    <row r="154" spans="1:23" x14ac:dyDescent="0.25">
      <c r="A154" s="86" t="s">
        <v>222</v>
      </c>
      <c r="B154" s="16" t="s">
        <v>1534</v>
      </c>
      <c r="C154" s="16">
        <v>4</v>
      </c>
      <c r="D154" s="17" t="s">
        <v>1503</v>
      </c>
      <c r="E154" s="63">
        <v>39</v>
      </c>
      <c r="F154" s="64">
        <v>0.58974358974358976</v>
      </c>
      <c r="G154" s="65"/>
      <c r="H154" s="63">
        <v>0</v>
      </c>
      <c r="I154" s="63">
        <v>0</v>
      </c>
      <c r="J154" s="16"/>
      <c r="K154" s="63">
        <v>98</v>
      </c>
      <c r="L154" s="64">
        <v>0.5</v>
      </c>
      <c r="M154" s="65" t="s">
        <v>1</v>
      </c>
      <c r="N154" s="63">
        <v>0</v>
      </c>
      <c r="O154" s="63">
        <v>0</v>
      </c>
      <c r="P154" s="16"/>
      <c r="Q154" s="49">
        <f t="shared" si="6"/>
        <v>68.5</v>
      </c>
      <c r="R154" s="49">
        <f t="shared" si="7"/>
        <v>0</v>
      </c>
      <c r="W154" s="49">
        <f t="shared" si="8"/>
        <v>0</v>
      </c>
    </row>
    <row r="155" spans="1:23" ht="16.5" thickBot="1" x14ac:dyDescent="0.3">
      <c r="A155" s="88" t="s">
        <v>223</v>
      </c>
      <c r="B155" s="27" t="s">
        <v>1534</v>
      </c>
      <c r="C155" s="27">
        <v>4</v>
      </c>
      <c r="D155" s="28" t="s">
        <v>1504</v>
      </c>
      <c r="E155" s="81">
        <v>17</v>
      </c>
      <c r="F155" s="79">
        <v>0.82352941176470584</v>
      </c>
      <c r="G155" s="89" t="s">
        <v>1</v>
      </c>
      <c r="H155" s="81">
        <v>0</v>
      </c>
      <c r="I155" s="81">
        <v>0</v>
      </c>
      <c r="J155" s="27"/>
      <c r="K155" s="81">
        <v>21</v>
      </c>
      <c r="L155" s="79">
        <v>0.76190476190476186</v>
      </c>
      <c r="M155" s="89"/>
      <c r="N155" s="81">
        <v>0</v>
      </c>
      <c r="O155" s="81">
        <v>0</v>
      </c>
      <c r="P155" s="27"/>
      <c r="Q155" s="49">
        <f t="shared" si="6"/>
        <v>19</v>
      </c>
      <c r="R155" s="49">
        <f t="shared" si="7"/>
        <v>0</v>
      </c>
      <c r="W155" s="49">
        <f t="shared" si="8"/>
        <v>0</v>
      </c>
    </row>
    <row r="156" spans="1:23" s="229" customFormat="1" ht="16.5" thickBot="1" x14ac:dyDescent="0.3">
      <c r="B156" s="230"/>
      <c r="C156" s="230"/>
      <c r="D156" s="231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0"/>
      <c r="P156" s="230"/>
    </row>
    <row r="157" spans="1:23" x14ac:dyDescent="0.25">
      <c r="A157" s="82" t="s">
        <v>224</v>
      </c>
      <c r="B157" s="25" t="s">
        <v>1535</v>
      </c>
      <c r="C157" s="25">
        <v>1</v>
      </c>
      <c r="D157" s="26" t="s">
        <v>1491</v>
      </c>
      <c r="E157" s="85">
        <v>78</v>
      </c>
      <c r="F157" s="90">
        <v>0.84615384615384615</v>
      </c>
      <c r="G157" s="90"/>
      <c r="H157" s="91">
        <v>0</v>
      </c>
      <c r="I157" s="91">
        <v>0</v>
      </c>
      <c r="J157" s="91"/>
      <c r="K157" s="85">
        <v>170</v>
      </c>
      <c r="L157" s="92">
        <v>0.76470588235294112</v>
      </c>
      <c r="M157" s="90"/>
      <c r="N157" s="91">
        <v>0</v>
      </c>
      <c r="O157" s="91">
        <v>0</v>
      </c>
      <c r="P157" s="91"/>
      <c r="Q157" s="49">
        <f t="shared" ref="Q157:Q220" si="9">AVERAGE(E157,K157)</f>
        <v>124</v>
      </c>
      <c r="R157" s="49">
        <f t="shared" si="7"/>
        <v>0</v>
      </c>
      <c r="S157" s="226" cm="1">
        <f t="array" ref="S157">GEOMEAN((Q157:Q260)+1)-1</f>
        <v>11.638124219976811</v>
      </c>
      <c r="U157" s="49" t="s">
        <v>1692</v>
      </c>
      <c r="W157" s="49">
        <f t="shared" si="8"/>
        <v>0</v>
      </c>
    </row>
    <row r="158" spans="1:23" x14ac:dyDescent="0.25">
      <c r="A158" s="86" t="s">
        <v>225</v>
      </c>
      <c r="B158" s="16" t="s">
        <v>1535</v>
      </c>
      <c r="C158" s="16">
        <v>1</v>
      </c>
      <c r="D158" s="17" t="s">
        <v>1492</v>
      </c>
      <c r="E158" s="65">
        <v>0</v>
      </c>
      <c r="F158" s="93" t="s">
        <v>4</v>
      </c>
      <c r="G158" s="94"/>
      <c r="H158" s="95">
        <v>0</v>
      </c>
      <c r="I158" s="95">
        <v>0</v>
      </c>
      <c r="J158" s="95"/>
      <c r="K158" s="65">
        <v>1</v>
      </c>
      <c r="L158" s="22">
        <v>1</v>
      </c>
      <c r="M158" s="94"/>
      <c r="N158" s="95">
        <v>0</v>
      </c>
      <c r="O158" s="95">
        <v>0</v>
      </c>
      <c r="P158" s="95"/>
      <c r="Q158" s="49">
        <f t="shared" si="9"/>
        <v>0.5</v>
      </c>
      <c r="R158" s="49">
        <f t="shared" si="7"/>
        <v>0</v>
      </c>
      <c r="S158" s="226">
        <f>AVERAGE(Q157:Q260)</f>
        <v>71.990384615384613</v>
      </c>
      <c r="T158" s="226">
        <f>AVERAGE(R157:R260)</f>
        <v>5.8701923076923075</v>
      </c>
      <c r="U158" t="s">
        <v>1638</v>
      </c>
      <c r="W158" s="49">
        <f t="shared" si="8"/>
        <v>0</v>
      </c>
    </row>
    <row r="159" spans="1:23" x14ac:dyDescent="0.25">
      <c r="A159" s="86" t="s">
        <v>226</v>
      </c>
      <c r="B159" s="16" t="s">
        <v>1535</v>
      </c>
      <c r="C159" s="16">
        <v>1</v>
      </c>
      <c r="D159" s="17" t="s">
        <v>1493</v>
      </c>
      <c r="E159" s="65">
        <v>0</v>
      </c>
      <c r="F159" s="93" t="s">
        <v>4</v>
      </c>
      <c r="G159" s="94"/>
      <c r="H159" s="95">
        <v>33</v>
      </c>
      <c r="I159" s="95">
        <v>0</v>
      </c>
      <c r="J159" s="95"/>
      <c r="K159" s="65">
        <v>3</v>
      </c>
      <c r="L159" s="22">
        <v>0.33333333333333331</v>
      </c>
      <c r="M159" s="94"/>
      <c r="N159" s="95">
        <v>0</v>
      </c>
      <c r="O159" s="95">
        <v>0</v>
      </c>
      <c r="P159" s="95"/>
      <c r="Q159" s="49">
        <f t="shared" si="9"/>
        <v>1.5</v>
      </c>
      <c r="R159" s="49">
        <f t="shared" si="7"/>
        <v>8.25</v>
      </c>
      <c r="S159" s="49">
        <f>MEDIAN(Q157:Q260)</f>
        <v>7.75</v>
      </c>
      <c r="T159" s="49">
        <f>MEDIAN(R157:R260)</f>
        <v>0</v>
      </c>
      <c r="U159" t="s">
        <v>1647</v>
      </c>
      <c r="W159" s="49">
        <f t="shared" si="8"/>
        <v>1</v>
      </c>
    </row>
    <row r="160" spans="1:23" x14ac:dyDescent="0.25">
      <c r="A160" s="86" t="s">
        <v>227</v>
      </c>
      <c r="B160" s="16" t="s">
        <v>1535</v>
      </c>
      <c r="C160" s="16">
        <v>1</v>
      </c>
      <c r="D160" s="17" t="s">
        <v>1494</v>
      </c>
      <c r="E160" s="65">
        <v>240</v>
      </c>
      <c r="F160" s="94">
        <v>0.95833333333333337</v>
      </c>
      <c r="G160" s="94"/>
      <c r="H160" s="95">
        <v>0</v>
      </c>
      <c r="I160" s="95">
        <v>0</v>
      </c>
      <c r="J160" s="95"/>
      <c r="K160" s="65">
        <v>430</v>
      </c>
      <c r="L160" s="22">
        <v>0.7441860465116279</v>
      </c>
      <c r="M160" s="94"/>
      <c r="N160" s="95">
        <v>0</v>
      </c>
      <c r="O160" s="95">
        <v>0</v>
      </c>
      <c r="P160" s="95"/>
      <c r="Q160" s="49">
        <f t="shared" si="9"/>
        <v>335</v>
      </c>
      <c r="R160" s="49">
        <f t="shared" si="7"/>
        <v>0</v>
      </c>
      <c r="S160" s="226">
        <f>VAR(Q157:Q260)</f>
        <v>23585.330003734132</v>
      </c>
      <c r="T160" s="226">
        <f>VAR(R157:R260)</f>
        <v>1120.286384428678</v>
      </c>
      <c r="U160" t="s">
        <v>1639</v>
      </c>
      <c r="W160" s="49">
        <f t="shared" si="8"/>
        <v>0</v>
      </c>
    </row>
    <row r="161" spans="1:23" x14ac:dyDescent="0.25">
      <c r="A161" s="86" t="s">
        <v>228</v>
      </c>
      <c r="B161" s="16" t="s">
        <v>1535</v>
      </c>
      <c r="C161" s="16">
        <v>1</v>
      </c>
      <c r="D161" s="17" t="s">
        <v>1495</v>
      </c>
      <c r="E161" s="65">
        <v>8</v>
      </c>
      <c r="F161" s="94">
        <v>0.75</v>
      </c>
      <c r="G161" s="94"/>
      <c r="H161" s="95">
        <v>0</v>
      </c>
      <c r="I161" s="95">
        <v>0</v>
      </c>
      <c r="J161" s="95"/>
      <c r="K161" s="65">
        <v>3</v>
      </c>
      <c r="L161" s="22">
        <v>0.66666666666666663</v>
      </c>
      <c r="M161" s="94"/>
      <c r="N161" s="95">
        <v>0</v>
      </c>
      <c r="O161" s="95">
        <v>0</v>
      </c>
      <c r="P161" s="95"/>
      <c r="Q161" s="49">
        <f t="shared" si="9"/>
        <v>5.5</v>
      </c>
      <c r="R161" s="49">
        <f t="shared" si="7"/>
        <v>0</v>
      </c>
      <c r="S161" s="226">
        <f>STDEV(Q157:Q260)</f>
        <v>153.57516076414873</v>
      </c>
      <c r="T161" s="226">
        <f>STDEV(R157:R260)</f>
        <v>33.470679473662884</v>
      </c>
      <c r="U161" t="s">
        <v>1640</v>
      </c>
      <c r="W161" s="49">
        <f t="shared" si="8"/>
        <v>0</v>
      </c>
    </row>
    <row r="162" spans="1:23" x14ac:dyDescent="0.25">
      <c r="A162" s="86" t="s">
        <v>229</v>
      </c>
      <c r="B162" s="16" t="s">
        <v>1535</v>
      </c>
      <c r="C162" s="16">
        <v>1</v>
      </c>
      <c r="D162" s="17" t="s">
        <v>1496</v>
      </c>
      <c r="E162" s="65">
        <v>135</v>
      </c>
      <c r="F162" s="94">
        <v>0.94074074074074077</v>
      </c>
      <c r="G162" s="94"/>
      <c r="H162" s="95">
        <v>0</v>
      </c>
      <c r="I162" s="95">
        <v>0</v>
      </c>
      <c r="J162" s="95" t="s">
        <v>1</v>
      </c>
      <c r="K162" s="65">
        <v>24</v>
      </c>
      <c r="L162" s="22">
        <v>0.875</v>
      </c>
      <c r="M162" s="94"/>
      <c r="N162" s="95">
        <v>0</v>
      </c>
      <c r="O162" s="95">
        <v>0</v>
      </c>
      <c r="P162" s="95"/>
      <c r="Q162" s="49">
        <f t="shared" si="9"/>
        <v>79.5</v>
      </c>
      <c r="R162" s="49">
        <f t="shared" si="7"/>
        <v>0</v>
      </c>
      <c r="S162" s="49">
        <f>MIN(Q157:Q260)</f>
        <v>0</v>
      </c>
      <c r="T162" s="49">
        <f>MIN(R157:R260)</f>
        <v>0</v>
      </c>
      <c r="U162" t="s">
        <v>1641</v>
      </c>
      <c r="W162" s="49">
        <f t="shared" si="8"/>
        <v>0</v>
      </c>
    </row>
    <row r="163" spans="1:23" x14ac:dyDescent="0.25">
      <c r="A163" s="86" t="s">
        <v>230</v>
      </c>
      <c r="B163" s="16" t="s">
        <v>1535</v>
      </c>
      <c r="C163" s="16">
        <v>1</v>
      </c>
      <c r="D163" s="17" t="s">
        <v>1497</v>
      </c>
      <c r="E163" s="65">
        <v>3</v>
      </c>
      <c r="F163" s="94">
        <v>1</v>
      </c>
      <c r="G163" s="94"/>
      <c r="H163" s="95">
        <v>132</v>
      </c>
      <c r="I163" s="95">
        <v>33</v>
      </c>
      <c r="J163" s="95" t="s">
        <v>1</v>
      </c>
      <c r="K163" s="65">
        <v>1</v>
      </c>
      <c r="L163" s="22">
        <v>1</v>
      </c>
      <c r="M163" s="94"/>
      <c r="N163" s="95">
        <v>0</v>
      </c>
      <c r="O163" s="95">
        <v>0</v>
      </c>
      <c r="P163" s="95"/>
      <c r="Q163" s="49">
        <f t="shared" si="9"/>
        <v>2</v>
      </c>
      <c r="R163" s="49">
        <f t="shared" si="7"/>
        <v>41.25</v>
      </c>
      <c r="S163" s="49">
        <f>MAX(Q157:Q260)</f>
        <v>745</v>
      </c>
      <c r="T163" s="49">
        <f>MAX(R157:R260)</f>
        <v>280.5</v>
      </c>
      <c r="U163" t="s">
        <v>1642</v>
      </c>
      <c r="W163" s="49">
        <f t="shared" si="8"/>
        <v>1</v>
      </c>
    </row>
    <row r="164" spans="1:23" x14ac:dyDescent="0.25">
      <c r="A164" s="86" t="s">
        <v>231</v>
      </c>
      <c r="B164" s="16" t="s">
        <v>1535</v>
      </c>
      <c r="C164" s="16">
        <v>1</v>
      </c>
      <c r="D164" s="17" t="s">
        <v>1498</v>
      </c>
      <c r="E164" s="65">
        <v>420</v>
      </c>
      <c r="F164" s="94">
        <v>0.90476190476190477</v>
      </c>
      <c r="G164" s="94"/>
      <c r="H164" s="95">
        <v>0</v>
      </c>
      <c r="I164" s="95">
        <v>0</v>
      </c>
      <c r="J164" s="95"/>
      <c r="K164" s="65">
        <v>650</v>
      </c>
      <c r="L164" s="22">
        <v>0.7384615384615385</v>
      </c>
      <c r="M164" s="94"/>
      <c r="N164" s="95">
        <v>0</v>
      </c>
      <c r="O164" s="95">
        <v>0</v>
      </c>
      <c r="P164" s="95" t="s">
        <v>1</v>
      </c>
      <c r="Q164" s="49">
        <f t="shared" si="9"/>
        <v>535</v>
      </c>
      <c r="R164" s="49">
        <f t="shared" si="7"/>
        <v>0</v>
      </c>
      <c r="S164" s="49">
        <f>COUNT(Q157:Q260)</f>
        <v>104</v>
      </c>
      <c r="T164" s="49">
        <f>COUNT(R157:R260)</f>
        <v>104</v>
      </c>
      <c r="U164" t="s">
        <v>1643</v>
      </c>
      <c r="W164" s="49">
        <f t="shared" si="8"/>
        <v>0</v>
      </c>
    </row>
    <row r="165" spans="1:23" x14ac:dyDescent="0.25">
      <c r="A165" s="86" t="s">
        <v>232</v>
      </c>
      <c r="B165" s="16" t="s">
        <v>1535</v>
      </c>
      <c r="C165" s="16">
        <v>1</v>
      </c>
      <c r="D165" s="17" t="s">
        <v>1499</v>
      </c>
      <c r="E165" s="65">
        <v>49</v>
      </c>
      <c r="F165" s="94">
        <v>0.75510204081632648</v>
      </c>
      <c r="G165" s="94"/>
      <c r="H165" s="95">
        <v>33</v>
      </c>
      <c r="I165" s="95">
        <v>66</v>
      </c>
      <c r="J165" s="95"/>
      <c r="K165" s="65">
        <v>87</v>
      </c>
      <c r="L165" s="22">
        <v>0.8045977011494253</v>
      </c>
      <c r="M165" s="94"/>
      <c r="N165" s="95">
        <v>0</v>
      </c>
      <c r="O165" s="95">
        <v>0</v>
      </c>
      <c r="P165" s="95"/>
      <c r="Q165" s="49">
        <f t="shared" si="9"/>
        <v>68</v>
      </c>
      <c r="R165" s="49">
        <f t="shared" si="7"/>
        <v>24.75</v>
      </c>
      <c r="S165" s="49">
        <f>COUNTIF(Q157:Q260,"&gt;0")</f>
        <v>99</v>
      </c>
      <c r="T165" s="49">
        <f>COUNTIF(R157:R260,"&gt;0")</f>
        <v>9</v>
      </c>
      <c r="U165" t="s">
        <v>1645</v>
      </c>
      <c r="W165" s="49">
        <f t="shared" si="8"/>
        <v>1</v>
      </c>
    </row>
    <row r="166" spans="1:23" x14ac:dyDescent="0.25">
      <c r="A166" s="86" t="s">
        <v>233</v>
      </c>
      <c r="B166" s="16" t="s">
        <v>1535</v>
      </c>
      <c r="C166" s="16">
        <v>1</v>
      </c>
      <c r="D166" s="17" t="s">
        <v>1500</v>
      </c>
      <c r="E166" s="65">
        <v>3</v>
      </c>
      <c r="F166" s="94">
        <v>0.33333333333333331</v>
      </c>
      <c r="G166" s="94"/>
      <c r="H166" s="96">
        <v>0</v>
      </c>
      <c r="I166" s="96">
        <v>0</v>
      </c>
      <c r="J166" s="96"/>
      <c r="K166" s="70">
        <v>1</v>
      </c>
      <c r="L166" s="31">
        <v>1</v>
      </c>
      <c r="M166" s="97"/>
      <c r="N166" s="96">
        <v>0</v>
      </c>
      <c r="O166" s="96">
        <v>0</v>
      </c>
      <c r="P166" s="96"/>
      <c r="Q166" s="49">
        <f t="shared" si="9"/>
        <v>2</v>
      </c>
      <c r="R166" s="49">
        <f t="shared" si="7"/>
        <v>0</v>
      </c>
      <c r="S166" s="49">
        <f>COUNTIF(Q157:Q260,"=0")</f>
        <v>5</v>
      </c>
      <c r="T166" s="49">
        <f>COUNTIF(R157:R260,"=0")</f>
        <v>95</v>
      </c>
      <c r="U166" t="s">
        <v>1644</v>
      </c>
      <c r="W166" s="49">
        <f t="shared" si="8"/>
        <v>0</v>
      </c>
    </row>
    <row r="167" spans="1:23" x14ac:dyDescent="0.25">
      <c r="A167" s="86" t="s">
        <v>234</v>
      </c>
      <c r="B167" s="16" t="s">
        <v>1535</v>
      </c>
      <c r="C167" s="16">
        <v>1</v>
      </c>
      <c r="D167" s="17" t="s">
        <v>1501</v>
      </c>
      <c r="E167" s="65">
        <v>16</v>
      </c>
      <c r="F167" s="94">
        <v>0.4375</v>
      </c>
      <c r="G167" s="94"/>
      <c r="H167" s="95">
        <v>0</v>
      </c>
      <c r="I167" s="95">
        <v>0</v>
      </c>
      <c r="J167" s="95"/>
      <c r="K167" s="65">
        <v>22</v>
      </c>
      <c r="L167" s="22">
        <v>0.68181818181818177</v>
      </c>
      <c r="M167" s="94"/>
      <c r="N167" s="95">
        <v>0</v>
      </c>
      <c r="O167" s="95">
        <v>0</v>
      </c>
      <c r="P167" s="95"/>
      <c r="Q167" s="49">
        <f t="shared" si="9"/>
        <v>19</v>
      </c>
      <c r="R167" s="49">
        <f t="shared" si="7"/>
        <v>0</v>
      </c>
      <c r="S167" s="227">
        <f>S165/S164</f>
        <v>0.95192307692307687</v>
      </c>
      <c r="T167" s="227">
        <f>T165/T164</f>
        <v>8.6538461538461536E-2</v>
      </c>
      <c r="U167" t="s">
        <v>1646</v>
      </c>
      <c r="W167" s="49">
        <f t="shared" si="8"/>
        <v>0</v>
      </c>
    </row>
    <row r="168" spans="1:23" x14ac:dyDescent="0.25">
      <c r="A168" s="86" t="s">
        <v>235</v>
      </c>
      <c r="B168" s="16" t="s">
        <v>1535</v>
      </c>
      <c r="C168" s="16">
        <v>1</v>
      </c>
      <c r="D168" s="17" t="s">
        <v>1502</v>
      </c>
      <c r="E168" s="65">
        <v>0</v>
      </c>
      <c r="F168" s="93" t="s">
        <v>4</v>
      </c>
      <c r="G168" s="94"/>
      <c r="H168" s="95">
        <v>0</v>
      </c>
      <c r="I168" s="95">
        <v>0</v>
      </c>
      <c r="J168" s="95"/>
      <c r="K168" s="65">
        <v>3</v>
      </c>
      <c r="L168" s="22">
        <v>0.66666666666666663</v>
      </c>
      <c r="M168" s="94"/>
      <c r="N168" s="95">
        <v>0</v>
      </c>
      <c r="O168" s="95">
        <v>0</v>
      </c>
      <c r="P168" s="95"/>
      <c r="Q168" s="49">
        <f t="shared" si="9"/>
        <v>1.5</v>
      </c>
      <c r="R168" s="49">
        <f t="shared" si="7"/>
        <v>0</v>
      </c>
      <c r="S168" s="228">
        <f>S158*S158/(S160-S158)</f>
        <v>0.22041171356437217</v>
      </c>
      <c r="T168" s="228">
        <f>T158*T158/(T160-T158)</f>
        <v>3.09212644009653E-2</v>
      </c>
      <c r="U168" t="s">
        <v>1648</v>
      </c>
      <c r="W168" s="49">
        <f t="shared" si="8"/>
        <v>0</v>
      </c>
    </row>
    <row r="169" spans="1:23" x14ac:dyDescent="0.25">
      <c r="A169" s="86" t="s">
        <v>236</v>
      </c>
      <c r="B169" s="16" t="s">
        <v>1535</v>
      </c>
      <c r="C169" s="16">
        <v>1</v>
      </c>
      <c r="D169" s="17" t="s">
        <v>1504</v>
      </c>
      <c r="E169" s="65">
        <v>18</v>
      </c>
      <c r="F169" s="94">
        <v>0.61111111111111116</v>
      </c>
      <c r="G169" s="94"/>
      <c r="H169" s="95">
        <v>0</v>
      </c>
      <c r="I169" s="95">
        <v>0</v>
      </c>
      <c r="J169" s="95"/>
      <c r="K169" s="65">
        <v>15</v>
      </c>
      <c r="L169" s="22">
        <v>0.6</v>
      </c>
      <c r="M169" s="94"/>
      <c r="N169" s="95">
        <v>0</v>
      </c>
      <c r="O169" s="95">
        <v>0</v>
      </c>
      <c r="P169" s="95"/>
      <c r="Q169" s="49">
        <f t="shared" si="9"/>
        <v>16.5</v>
      </c>
      <c r="R169" s="49">
        <f t="shared" si="7"/>
        <v>0</v>
      </c>
      <c r="S169" s="49">
        <f>COUNTIF(W157:W260,"&gt;0")</f>
        <v>9</v>
      </c>
      <c r="T169" t="s">
        <v>1685</v>
      </c>
      <c r="W169" s="49">
        <f t="shared" si="8"/>
        <v>0</v>
      </c>
    </row>
    <row r="170" spans="1:23" x14ac:dyDescent="0.25">
      <c r="A170" s="86" t="s">
        <v>237</v>
      </c>
      <c r="B170" s="16" t="s">
        <v>1535</v>
      </c>
      <c r="C170" s="16">
        <v>1</v>
      </c>
      <c r="D170" s="17" t="s">
        <v>1505</v>
      </c>
      <c r="E170" s="65">
        <v>210</v>
      </c>
      <c r="F170" s="94">
        <v>0.80952380952380953</v>
      </c>
      <c r="G170" s="94"/>
      <c r="H170" s="95">
        <v>0</v>
      </c>
      <c r="I170" s="95">
        <v>0</v>
      </c>
      <c r="J170" s="95"/>
      <c r="K170" s="65">
        <v>420</v>
      </c>
      <c r="L170" s="22">
        <v>0.7857142857142857</v>
      </c>
      <c r="M170" s="94"/>
      <c r="N170" s="95">
        <v>0</v>
      </c>
      <c r="O170" s="95">
        <v>0</v>
      </c>
      <c r="P170" s="95"/>
      <c r="Q170" s="49">
        <f t="shared" si="9"/>
        <v>315</v>
      </c>
      <c r="R170" s="49">
        <f t="shared" si="7"/>
        <v>0</v>
      </c>
      <c r="W170" s="49">
        <f t="shared" si="8"/>
        <v>0</v>
      </c>
    </row>
    <row r="171" spans="1:23" x14ac:dyDescent="0.25">
      <c r="A171" s="86" t="s">
        <v>238</v>
      </c>
      <c r="B171" s="16" t="s">
        <v>1535</v>
      </c>
      <c r="C171" s="16">
        <v>1</v>
      </c>
      <c r="D171" s="17" t="s">
        <v>1506</v>
      </c>
      <c r="E171" s="65">
        <v>71</v>
      </c>
      <c r="F171" s="94">
        <v>0.81690140845070425</v>
      </c>
      <c r="G171" s="94"/>
      <c r="H171" s="95">
        <v>0</v>
      </c>
      <c r="I171" s="95">
        <v>0</v>
      </c>
      <c r="J171" s="95"/>
      <c r="K171" s="65">
        <v>145</v>
      </c>
      <c r="L171" s="22">
        <v>0.86896551724137927</v>
      </c>
      <c r="M171" s="94"/>
      <c r="N171" s="95">
        <v>0</v>
      </c>
      <c r="O171" s="95">
        <v>0</v>
      </c>
      <c r="P171" s="95"/>
      <c r="Q171" s="49">
        <f t="shared" si="9"/>
        <v>108</v>
      </c>
      <c r="R171" s="49">
        <f t="shared" si="7"/>
        <v>0</v>
      </c>
      <c r="W171" s="49">
        <f t="shared" si="8"/>
        <v>0</v>
      </c>
    </row>
    <row r="172" spans="1:23" x14ac:dyDescent="0.25">
      <c r="A172" s="86" t="s">
        <v>239</v>
      </c>
      <c r="B172" s="16" t="s">
        <v>1535</v>
      </c>
      <c r="C172" s="16">
        <v>1</v>
      </c>
      <c r="D172" s="17" t="s">
        <v>1507</v>
      </c>
      <c r="E172" s="65">
        <v>2</v>
      </c>
      <c r="F172" s="94">
        <v>0.5</v>
      </c>
      <c r="G172" s="94"/>
      <c r="H172" s="95">
        <v>0</v>
      </c>
      <c r="I172" s="95">
        <v>0</v>
      </c>
      <c r="J172" s="95"/>
      <c r="K172" s="65">
        <v>30</v>
      </c>
      <c r="L172" s="22">
        <v>0.6333333333333333</v>
      </c>
      <c r="M172" s="94"/>
      <c r="N172" s="95">
        <v>0</v>
      </c>
      <c r="O172" s="95">
        <v>0</v>
      </c>
      <c r="P172" s="95"/>
      <c r="Q172" s="49">
        <f t="shared" si="9"/>
        <v>16</v>
      </c>
      <c r="R172" s="49">
        <f t="shared" si="7"/>
        <v>0</v>
      </c>
      <c r="W172" s="49">
        <f t="shared" si="8"/>
        <v>0</v>
      </c>
    </row>
    <row r="173" spans="1:23" x14ac:dyDescent="0.25">
      <c r="A173" s="86" t="s">
        <v>240</v>
      </c>
      <c r="B173" s="16" t="s">
        <v>1535</v>
      </c>
      <c r="C173" s="16">
        <v>1</v>
      </c>
      <c r="D173" s="17" t="s">
        <v>1508</v>
      </c>
      <c r="E173" s="65">
        <v>3</v>
      </c>
      <c r="F173" s="94">
        <v>0.66666666666666663</v>
      </c>
      <c r="G173" s="94"/>
      <c r="H173" s="95">
        <v>0</v>
      </c>
      <c r="I173" s="95">
        <v>0</v>
      </c>
      <c r="J173" s="95"/>
      <c r="K173" s="65">
        <v>3</v>
      </c>
      <c r="L173" s="22">
        <v>1</v>
      </c>
      <c r="M173" s="94"/>
      <c r="N173" s="95">
        <v>0</v>
      </c>
      <c r="O173" s="95">
        <v>0</v>
      </c>
      <c r="P173" s="95"/>
      <c r="Q173" s="49">
        <f t="shared" si="9"/>
        <v>3</v>
      </c>
      <c r="R173" s="49">
        <f t="shared" si="7"/>
        <v>0</v>
      </c>
      <c r="W173" s="49">
        <f t="shared" si="8"/>
        <v>0</v>
      </c>
    </row>
    <row r="174" spans="1:23" x14ac:dyDescent="0.25">
      <c r="A174" s="86" t="s">
        <v>241</v>
      </c>
      <c r="B174" s="16" t="s">
        <v>1535</v>
      </c>
      <c r="C174" s="16">
        <v>1</v>
      </c>
      <c r="D174" s="17" t="s">
        <v>1509</v>
      </c>
      <c r="E174" s="65">
        <v>880</v>
      </c>
      <c r="F174" s="94">
        <v>0.75</v>
      </c>
      <c r="G174" s="94"/>
      <c r="H174" s="95">
        <v>0</v>
      </c>
      <c r="I174" s="95">
        <v>0</v>
      </c>
      <c r="J174" s="95"/>
      <c r="K174" s="65">
        <v>400</v>
      </c>
      <c r="L174" s="22">
        <v>0.8</v>
      </c>
      <c r="M174" s="94"/>
      <c r="N174" s="95">
        <v>0</v>
      </c>
      <c r="O174" s="95">
        <v>0</v>
      </c>
      <c r="P174" s="95"/>
      <c r="Q174" s="49">
        <f t="shared" si="9"/>
        <v>640</v>
      </c>
      <c r="R174" s="49">
        <f t="shared" si="7"/>
        <v>0</v>
      </c>
      <c r="W174" s="49">
        <f t="shared" si="8"/>
        <v>0</v>
      </c>
    </row>
    <row r="175" spans="1:23" x14ac:dyDescent="0.25">
      <c r="A175" s="86" t="s">
        <v>242</v>
      </c>
      <c r="B175" s="16" t="s">
        <v>1535</v>
      </c>
      <c r="C175" s="16">
        <v>1</v>
      </c>
      <c r="D175" s="17" t="s">
        <v>1510</v>
      </c>
      <c r="E175" s="65">
        <v>50</v>
      </c>
      <c r="F175" s="94">
        <v>0.06</v>
      </c>
      <c r="G175" s="94"/>
      <c r="H175" s="95">
        <v>0</v>
      </c>
      <c r="I175" s="95">
        <v>0</v>
      </c>
      <c r="J175" s="95"/>
      <c r="K175" s="65">
        <v>39</v>
      </c>
      <c r="L175" s="22">
        <v>5.128205128205128E-2</v>
      </c>
      <c r="M175" s="94"/>
      <c r="N175" s="95">
        <v>0</v>
      </c>
      <c r="O175" s="95">
        <v>0</v>
      </c>
      <c r="P175" s="95"/>
      <c r="Q175" s="49">
        <f t="shared" si="9"/>
        <v>44.5</v>
      </c>
      <c r="R175" s="49">
        <f t="shared" si="7"/>
        <v>0</v>
      </c>
      <c r="W175" s="49">
        <f t="shared" si="8"/>
        <v>0</v>
      </c>
    </row>
    <row r="176" spans="1:23" x14ac:dyDescent="0.25">
      <c r="A176" s="86" t="s">
        <v>243</v>
      </c>
      <c r="B176" s="16" t="s">
        <v>1535</v>
      </c>
      <c r="C176" s="16">
        <v>1</v>
      </c>
      <c r="D176" s="17" t="s">
        <v>1511</v>
      </c>
      <c r="E176" s="65">
        <v>4</v>
      </c>
      <c r="F176" s="94">
        <v>0.25</v>
      </c>
      <c r="G176" s="94"/>
      <c r="H176" s="95">
        <v>0</v>
      </c>
      <c r="I176" s="95">
        <v>0</v>
      </c>
      <c r="J176" s="95"/>
      <c r="K176" s="65">
        <v>3</v>
      </c>
      <c r="L176" s="22">
        <v>0</v>
      </c>
      <c r="M176" s="94"/>
      <c r="N176" s="95">
        <v>0</v>
      </c>
      <c r="O176" s="95">
        <v>0</v>
      </c>
      <c r="P176" s="95"/>
      <c r="Q176" s="49">
        <f t="shared" si="9"/>
        <v>3.5</v>
      </c>
      <c r="R176" s="49">
        <f t="shared" si="7"/>
        <v>0</v>
      </c>
      <c r="S176" s="318">
        <f>S169/S164</f>
        <v>8.6538461538461536E-2</v>
      </c>
      <c r="T176" t="s">
        <v>1683</v>
      </c>
      <c r="W176" s="49">
        <f t="shared" si="8"/>
        <v>0</v>
      </c>
    </row>
    <row r="177" spans="1:23" x14ac:dyDescent="0.25">
      <c r="A177" s="86" t="s">
        <v>244</v>
      </c>
      <c r="B177" s="16" t="s">
        <v>1535</v>
      </c>
      <c r="C177" s="16">
        <v>1</v>
      </c>
      <c r="D177" s="17" t="s">
        <v>1512</v>
      </c>
      <c r="E177" s="65">
        <v>2</v>
      </c>
      <c r="F177" s="94">
        <v>1</v>
      </c>
      <c r="G177" s="94"/>
      <c r="H177" s="95">
        <v>429</v>
      </c>
      <c r="I177" s="95">
        <v>330</v>
      </c>
      <c r="J177" s="95"/>
      <c r="K177" s="65">
        <v>2</v>
      </c>
      <c r="L177" s="22">
        <v>0.5</v>
      </c>
      <c r="M177" s="94"/>
      <c r="N177" s="95">
        <v>0</v>
      </c>
      <c r="O177" s="95">
        <v>0</v>
      </c>
      <c r="P177" s="95"/>
      <c r="Q177" s="49">
        <f t="shared" si="9"/>
        <v>2</v>
      </c>
      <c r="R177" s="49">
        <f t="shared" si="7"/>
        <v>189.75</v>
      </c>
      <c r="S177" s="317">
        <f>S169/S165</f>
        <v>9.0909090909090912E-2</v>
      </c>
      <c r="T177" t="s">
        <v>1686</v>
      </c>
      <c r="W177" s="49">
        <f t="shared" si="8"/>
        <v>1</v>
      </c>
    </row>
    <row r="178" spans="1:23" x14ac:dyDescent="0.25">
      <c r="A178" s="86" t="s">
        <v>245</v>
      </c>
      <c r="B178" s="16" t="s">
        <v>1535</v>
      </c>
      <c r="C178" s="16">
        <v>1</v>
      </c>
      <c r="D178" s="17" t="s">
        <v>1513</v>
      </c>
      <c r="E178" s="65">
        <v>3</v>
      </c>
      <c r="F178" s="94">
        <v>0</v>
      </c>
      <c r="G178" s="94"/>
      <c r="H178" s="95">
        <v>0</v>
      </c>
      <c r="I178" s="95">
        <v>0</v>
      </c>
      <c r="J178" s="95"/>
      <c r="K178" s="65">
        <v>6</v>
      </c>
      <c r="L178" s="22">
        <v>1</v>
      </c>
      <c r="M178" s="94"/>
      <c r="N178" s="95">
        <v>0</v>
      </c>
      <c r="O178" s="95">
        <v>0</v>
      </c>
      <c r="P178" s="95"/>
      <c r="Q178" s="49">
        <f t="shared" si="9"/>
        <v>4.5</v>
      </c>
      <c r="R178" s="49">
        <f t="shared" si="7"/>
        <v>0</v>
      </c>
      <c r="W178" s="49">
        <f t="shared" si="8"/>
        <v>0</v>
      </c>
    </row>
    <row r="179" spans="1:23" x14ac:dyDescent="0.25">
      <c r="A179" s="86" t="s">
        <v>246</v>
      </c>
      <c r="B179" s="16" t="s">
        <v>1535</v>
      </c>
      <c r="C179" s="16">
        <v>1</v>
      </c>
      <c r="D179" s="17" t="s">
        <v>1514</v>
      </c>
      <c r="E179" s="65">
        <v>550</v>
      </c>
      <c r="F179" s="94">
        <v>0.8</v>
      </c>
      <c r="G179" s="94"/>
      <c r="H179" s="95">
        <v>0</v>
      </c>
      <c r="I179" s="95">
        <v>0</v>
      </c>
      <c r="J179" s="95"/>
      <c r="K179" s="65">
        <v>250</v>
      </c>
      <c r="L179" s="22">
        <v>0.8</v>
      </c>
      <c r="M179" s="94"/>
      <c r="N179" s="95">
        <v>0</v>
      </c>
      <c r="O179" s="95">
        <v>0</v>
      </c>
      <c r="P179" s="95"/>
      <c r="Q179" s="49">
        <f t="shared" si="9"/>
        <v>400</v>
      </c>
      <c r="R179" s="49">
        <f t="shared" si="7"/>
        <v>0</v>
      </c>
      <c r="W179" s="49">
        <f t="shared" si="8"/>
        <v>0</v>
      </c>
    </row>
    <row r="180" spans="1:23" x14ac:dyDescent="0.25">
      <c r="A180" s="86" t="s">
        <v>247</v>
      </c>
      <c r="B180" s="16" t="s">
        <v>1535</v>
      </c>
      <c r="C180" s="16">
        <v>1</v>
      </c>
      <c r="D180" s="17" t="s">
        <v>1515</v>
      </c>
      <c r="E180" s="65">
        <v>3</v>
      </c>
      <c r="F180" s="94">
        <v>0.33333333333333331</v>
      </c>
      <c r="G180" s="94"/>
      <c r="H180" s="95">
        <v>0</v>
      </c>
      <c r="I180" s="95">
        <v>0</v>
      </c>
      <c r="J180" s="95"/>
      <c r="K180" s="65">
        <v>0</v>
      </c>
      <c r="L180" s="93" t="s">
        <v>4</v>
      </c>
      <c r="M180" s="94"/>
      <c r="N180" s="95">
        <v>0</v>
      </c>
      <c r="O180" s="95">
        <v>0</v>
      </c>
      <c r="P180" s="95"/>
      <c r="Q180" s="49">
        <f t="shared" si="9"/>
        <v>1.5</v>
      </c>
      <c r="R180" s="49">
        <f t="shared" si="7"/>
        <v>0</v>
      </c>
      <c r="W180" s="49">
        <f t="shared" si="8"/>
        <v>0</v>
      </c>
    </row>
    <row r="181" spans="1:23" x14ac:dyDescent="0.25">
      <c r="A181" s="86" t="s">
        <v>248</v>
      </c>
      <c r="B181" s="16" t="s">
        <v>1535</v>
      </c>
      <c r="C181" s="16">
        <v>1</v>
      </c>
      <c r="D181" s="17" t="s">
        <v>1516</v>
      </c>
      <c r="E181" s="65">
        <v>0</v>
      </c>
      <c r="F181" s="93" t="s">
        <v>4</v>
      </c>
      <c r="G181" s="94"/>
      <c r="H181" s="95">
        <v>0</v>
      </c>
      <c r="I181" s="95">
        <v>0</v>
      </c>
      <c r="J181" s="95"/>
      <c r="K181" s="65">
        <v>5</v>
      </c>
      <c r="L181" s="22">
        <v>0.8</v>
      </c>
      <c r="M181" s="94"/>
      <c r="N181" s="95">
        <v>0</v>
      </c>
      <c r="O181" s="95">
        <v>0</v>
      </c>
      <c r="P181" s="95"/>
      <c r="Q181" s="49">
        <f t="shared" si="9"/>
        <v>2.5</v>
      </c>
      <c r="R181" s="49">
        <f t="shared" si="7"/>
        <v>0</v>
      </c>
      <c r="W181" s="49">
        <f t="shared" si="8"/>
        <v>0</v>
      </c>
    </row>
    <row r="182" spans="1:23" x14ac:dyDescent="0.25">
      <c r="A182" s="86" t="s">
        <v>249</v>
      </c>
      <c r="B182" s="16" t="s">
        <v>1535</v>
      </c>
      <c r="C182" s="16">
        <v>1</v>
      </c>
      <c r="D182" s="17" t="s">
        <v>1517</v>
      </c>
      <c r="E182" s="65">
        <v>290</v>
      </c>
      <c r="F182" s="94">
        <v>0.86206896551724133</v>
      </c>
      <c r="G182" s="94"/>
      <c r="H182" s="95">
        <v>0</v>
      </c>
      <c r="I182" s="95">
        <v>0</v>
      </c>
      <c r="J182" s="95"/>
      <c r="K182" s="65">
        <v>640</v>
      </c>
      <c r="L182" s="22">
        <v>0.84375</v>
      </c>
      <c r="M182" s="94"/>
      <c r="N182" s="95">
        <v>0</v>
      </c>
      <c r="O182" s="95">
        <v>0</v>
      </c>
      <c r="P182" s="95"/>
      <c r="Q182" s="49">
        <f t="shared" si="9"/>
        <v>465</v>
      </c>
      <c r="R182" s="49">
        <f t="shared" si="7"/>
        <v>0</v>
      </c>
      <c r="W182" s="49">
        <f t="shared" si="8"/>
        <v>0</v>
      </c>
    </row>
    <row r="183" spans="1:23" x14ac:dyDescent="0.25">
      <c r="A183" s="86" t="s">
        <v>250</v>
      </c>
      <c r="B183" s="16" t="s">
        <v>1535</v>
      </c>
      <c r="C183" s="16">
        <v>1</v>
      </c>
      <c r="D183" s="17" t="s">
        <v>1518</v>
      </c>
      <c r="E183" s="65">
        <v>13</v>
      </c>
      <c r="F183" s="94">
        <v>0.23076923076923078</v>
      </c>
      <c r="G183" s="94"/>
      <c r="H183" s="95">
        <v>0</v>
      </c>
      <c r="I183" s="95">
        <v>0</v>
      </c>
      <c r="J183" s="95"/>
      <c r="K183" s="65">
        <v>6</v>
      </c>
      <c r="L183" s="22">
        <v>0.83333333333333337</v>
      </c>
      <c r="M183" s="94"/>
      <c r="N183" s="95">
        <v>0</v>
      </c>
      <c r="O183" s="95">
        <v>0</v>
      </c>
      <c r="P183" s="95"/>
      <c r="Q183" s="49">
        <f t="shared" si="9"/>
        <v>9.5</v>
      </c>
      <c r="R183" s="49">
        <f t="shared" si="7"/>
        <v>0</v>
      </c>
      <c r="W183" s="49">
        <f t="shared" si="8"/>
        <v>0</v>
      </c>
    </row>
    <row r="184" spans="1:23" x14ac:dyDescent="0.25">
      <c r="A184" s="86" t="s">
        <v>251</v>
      </c>
      <c r="B184" s="16" t="s">
        <v>1535</v>
      </c>
      <c r="C184" s="16">
        <v>1</v>
      </c>
      <c r="D184" s="17" t="s">
        <v>1519</v>
      </c>
      <c r="E184" s="65">
        <v>25</v>
      </c>
      <c r="F184" s="94">
        <v>0.04</v>
      </c>
      <c r="G184" s="94"/>
      <c r="H184" s="95">
        <v>0</v>
      </c>
      <c r="I184" s="95">
        <v>0</v>
      </c>
      <c r="J184" s="95"/>
      <c r="K184" s="65">
        <v>16</v>
      </c>
      <c r="L184" s="22">
        <v>0.25</v>
      </c>
      <c r="M184" s="94"/>
      <c r="N184" s="95">
        <v>0</v>
      </c>
      <c r="O184" s="95">
        <v>0</v>
      </c>
      <c r="P184" s="95"/>
      <c r="Q184" s="49">
        <f t="shared" si="9"/>
        <v>20.5</v>
      </c>
      <c r="R184" s="49">
        <f t="shared" si="7"/>
        <v>0</v>
      </c>
      <c r="W184" s="49">
        <f t="shared" si="8"/>
        <v>0</v>
      </c>
    </row>
    <row r="185" spans="1:23" x14ac:dyDescent="0.25">
      <c r="A185" s="86" t="s">
        <v>252</v>
      </c>
      <c r="B185" s="16" t="s">
        <v>1535</v>
      </c>
      <c r="C185" s="16">
        <v>1</v>
      </c>
      <c r="D185" s="17" t="s">
        <v>1520</v>
      </c>
      <c r="E185" s="65">
        <v>2</v>
      </c>
      <c r="F185" s="94">
        <v>0.5</v>
      </c>
      <c r="G185" s="94"/>
      <c r="H185" s="95">
        <v>0</v>
      </c>
      <c r="I185" s="95">
        <v>0</v>
      </c>
      <c r="J185" s="95"/>
      <c r="K185" s="65">
        <v>4</v>
      </c>
      <c r="L185" s="22">
        <v>0.75</v>
      </c>
      <c r="M185" s="94"/>
      <c r="N185" s="95">
        <v>0</v>
      </c>
      <c r="O185" s="95">
        <v>0</v>
      </c>
      <c r="P185" s="95"/>
      <c r="Q185" s="49">
        <f t="shared" si="9"/>
        <v>3</v>
      </c>
      <c r="R185" s="49">
        <f t="shared" si="7"/>
        <v>0</v>
      </c>
      <c r="W185" s="49">
        <f t="shared" si="8"/>
        <v>0</v>
      </c>
    </row>
    <row r="186" spans="1:23" x14ac:dyDescent="0.25">
      <c r="A186" s="86" t="s">
        <v>253</v>
      </c>
      <c r="B186" s="16" t="s">
        <v>1535</v>
      </c>
      <c r="C186" s="16">
        <v>1</v>
      </c>
      <c r="D186" s="17" t="s">
        <v>1521</v>
      </c>
      <c r="E186" s="16">
        <v>3</v>
      </c>
      <c r="F186" s="21">
        <v>0.33333333333333331</v>
      </c>
      <c r="G186" s="94"/>
      <c r="H186" s="95">
        <v>0</v>
      </c>
      <c r="I186" s="95">
        <v>0</v>
      </c>
      <c r="J186" s="15"/>
      <c r="K186" s="16">
        <v>4</v>
      </c>
      <c r="L186" s="22">
        <v>0.75</v>
      </c>
      <c r="M186" s="94"/>
      <c r="N186" s="95">
        <v>0</v>
      </c>
      <c r="O186" s="95">
        <v>0</v>
      </c>
      <c r="P186" s="15" t="s">
        <v>1</v>
      </c>
      <c r="Q186" s="49">
        <f t="shared" si="9"/>
        <v>3.5</v>
      </c>
      <c r="R186" s="49">
        <f t="shared" si="7"/>
        <v>0</v>
      </c>
      <c r="W186" s="49">
        <f t="shared" si="8"/>
        <v>0</v>
      </c>
    </row>
    <row r="187" spans="1:23" x14ac:dyDescent="0.25">
      <c r="A187" s="86" t="s">
        <v>254</v>
      </c>
      <c r="B187" s="16" t="s">
        <v>1535</v>
      </c>
      <c r="C187" s="16">
        <v>1</v>
      </c>
      <c r="D187" s="17" t="s">
        <v>1522</v>
      </c>
      <c r="E187" s="16">
        <v>6</v>
      </c>
      <c r="F187" s="21">
        <v>0.33333333333333331</v>
      </c>
      <c r="G187" s="94"/>
      <c r="H187" s="95">
        <v>0</v>
      </c>
      <c r="I187" s="95">
        <v>0</v>
      </c>
      <c r="J187" s="15"/>
      <c r="K187" s="16">
        <v>97</v>
      </c>
      <c r="L187" s="22">
        <v>0.46391752577319589</v>
      </c>
      <c r="M187" s="94"/>
      <c r="N187" s="95">
        <v>0</v>
      </c>
      <c r="O187" s="95">
        <v>0</v>
      </c>
      <c r="P187" s="15" t="s">
        <v>1</v>
      </c>
      <c r="Q187" s="49">
        <f t="shared" si="9"/>
        <v>51.5</v>
      </c>
      <c r="R187" s="49">
        <f t="shared" si="7"/>
        <v>0</v>
      </c>
      <c r="W187" s="49">
        <f t="shared" si="8"/>
        <v>0</v>
      </c>
    </row>
    <row r="188" spans="1:23" x14ac:dyDescent="0.25">
      <c r="A188" s="86" t="s">
        <v>255</v>
      </c>
      <c r="B188" s="16" t="s">
        <v>1535</v>
      </c>
      <c r="C188" s="16">
        <v>1</v>
      </c>
      <c r="D188" s="17" t="s">
        <v>1523</v>
      </c>
      <c r="E188" s="16">
        <v>28</v>
      </c>
      <c r="F188" s="21">
        <v>0.8214285714285714</v>
      </c>
      <c r="G188" s="94"/>
      <c r="H188" s="95">
        <v>0</v>
      </c>
      <c r="I188" s="95">
        <v>33</v>
      </c>
      <c r="J188" s="15"/>
      <c r="K188" s="16">
        <v>53</v>
      </c>
      <c r="L188" s="22">
        <v>0.86792452830188682</v>
      </c>
      <c r="M188" s="94"/>
      <c r="N188" s="95">
        <v>0</v>
      </c>
      <c r="O188" s="95">
        <v>0</v>
      </c>
      <c r="P188" s="15"/>
      <c r="Q188" s="49">
        <f t="shared" si="9"/>
        <v>40.5</v>
      </c>
      <c r="R188" s="49">
        <f t="shared" si="7"/>
        <v>8.25</v>
      </c>
      <c r="W188" s="49">
        <f t="shared" si="8"/>
        <v>1</v>
      </c>
    </row>
    <row r="189" spans="1:23" x14ac:dyDescent="0.25">
      <c r="A189" s="86" t="s">
        <v>256</v>
      </c>
      <c r="B189" s="16" t="s">
        <v>1535</v>
      </c>
      <c r="C189" s="16">
        <v>1</v>
      </c>
      <c r="D189" s="17" t="s">
        <v>1524</v>
      </c>
      <c r="E189" s="16">
        <v>300</v>
      </c>
      <c r="F189" s="21">
        <v>0.96666666666666667</v>
      </c>
      <c r="G189" s="94"/>
      <c r="H189" s="95">
        <v>0</v>
      </c>
      <c r="I189" s="95">
        <v>0</v>
      </c>
      <c r="J189" s="15"/>
      <c r="K189" s="16">
        <v>220</v>
      </c>
      <c r="L189" s="22">
        <v>0.86363636363636365</v>
      </c>
      <c r="M189" s="94"/>
      <c r="N189" s="95">
        <v>0</v>
      </c>
      <c r="O189" s="95">
        <v>0</v>
      </c>
      <c r="P189" s="15" t="s">
        <v>1</v>
      </c>
      <c r="Q189" s="49">
        <f t="shared" si="9"/>
        <v>260</v>
      </c>
      <c r="R189" s="49">
        <f t="shared" si="7"/>
        <v>0</v>
      </c>
      <c r="W189" s="49">
        <f t="shared" si="8"/>
        <v>0</v>
      </c>
    </row>
    <row r="190" spans="1:23" x14ac:dyDescent="0.25">
      <c r="A190" s="86" t="s">
        <v>257</v>
      </c>
      <c r="B190" s="16" t="s">
        <v>1535</v>
      </c>
      <c r="C190" s="16">
        <v>1</v>
      </c>
      <c r="D190" s="17" t="s">
        <v>1525</v>
      </c>
      <c r="E190" s="16">
        <v>490</v>
      </c>
      <c r="F190" s="21">
        <v>0.91836734693877553</v>
      </c>
      <c r="G190" s="94"/>
      <c r="H190" s="95">
        <v>0</v>
      </c>
      <c r="I190" s="95">
        <v>0</v>
      </c>
      <c r="J190" s="15"/>
      <c r="K190" s="16">
        <v>460</v>
      </c>
      <c r="L190" s="22">
        <v>0.93478260869565222</v>
      </c>
      <c r="M190" s="94"/>
      <c r="N190" s="95">
        <v>0</v>
      </c>
      <c r="O190" s="95">
        <v>0</v>
      </c>
      <c r="P190" s="15"/>
      <c r="Q190" s="49">
        <f t="shared" si="9"/>
        <v>475</v>
      </c>
      <c r="R190" s="49">
        <f t="shared" si="7"/>
        <v>0</v>
      </c>
      <c r="W190" s="49">
        <f t="shared" si="8"/>
        <v>0</v>
      </c>
    </row>
    <row r="191" spans="1:23" x14ac:dyDescent="0.25">
      <c r="A191" s="86" t="s">
        <v>258</v>
      </c>
      <c r="B191" s="16" t="s">
        <v>1535</v>
      </c>
      <c r="C191" s="16">
        <v>1</v>
      </c>
      <c r="D191" s="17" t="s">
        <v>1526</v>
      </c>
      <c r="E191" s="16">
        <v>890</v>
      </c>
      <c r="F191" s="21">
        <v>0.93258426966292129</v>
      </c>
      <c r="G191" s="94"/>
      <c r="H191" s="95">
        <v>0</v>
      </c>
      <c r="I191" s="95">
        <v>0</v>
      </c>
      <c r="J191" s="15" t="s">
        <v>1</v>
      </c>
      <c r="K191" s="16">
        <v>600</v>
      </c>
      <c r="L191" s="22">
        <v>0.8833333333333333</v>
      </c>
      <c r="M191" s="94"/>
      <c r="N191" s="95">
        <v>0</v>
      </c>
      <c r="O191" s="95">
        <v>0</v>
      </c>
      <c r="P191" s="15"/>
      <c r="Q191" s="49">
        <f t="shared" si="9"/>
        <v>745</v>
      </c>
      <c r="R191" s="49">
        <f t="shared" si="7"/>
        <v>0</v>
      </c>
      <c r="W191" s="49">
        <f t="shared" si="8"/>
        <v>0</v>
      </c>
    </row>
    <row r="192" spans="1:23" x14ac:dyDescent="0.25">
      <c r="A192" s="86" t="s">
        <v>259</v>
      </c>
      <c r="B192" s="16" t="s">
        <v>1535</v>
      </c>
      <c r="C192" s="16">
        <v>1</v>
      </c>
      <c r="D192" s="17" t="s">
        <v>1527</v>
      </c>
      <c r="E192" s="16">
        <v>37</v>
      </c>
      <c r="F192" s="21">
        <v>0.86486486486486491</v>
      </c>
      <c r="G192" s="94"/>
      <c r="H192" s="95">
        <v>0</v>
      </c>
      <c r="I192" s="95">
        <v>0</v>
      </c>
      <c r="J192" s="15"/>
      <c r="K192" s="16">
        <v>1</v>
      </c>
      <c r="L192" s="22">
        <v>1</v>
      </c>
      <c r="M192" s="94"/>
      <c r="N192" s="95">
        <v>0</v>
      </c>
      <c r="O192" s="95">
        <v>0</v>
      </c>
      <c r="P192" s="15"/>
      <c r="Q192" s="49">
        <f t="shared" si="9"/>
        <v>19</v>
      </c>
      <c r="R192" s="49">
        <f t="shared" si="7"/>
        <v>0</v>
      </c>
      <c r="W192" s="49">
        <f t="shared" si="8"/>
        <v>0</v>
      </c>
    </row>
    <row r="193" spans="1:23" x14ac:dyDescent="0.25">
      <c r="A193" s="86" t="s">
        <v>260</v>
      </c>
      <c r="B193" s="16" t="s">
        <v>1535</v>
      </c>
      <c r="C193" s="16">
        <v>1</v>
      </c>
      <c r="D193" s="17" t="s">
        <v>1528</v>
      </c>
      <c r="E193" s="16">
        <v>92</v>
      </c>
      <c r="F193" s="21">
        <v>0.88043478260869568</v>
      </c>
      <c r="G193" s="94"/>
      <c r="H193" s="95">
        <v>66</v>
      </c>
      <c r="I193" s="95">
        <v>99</v>
      </c>
      <c r="J193" s="15"/>
      <c r="K193" s="16">
        <v>82</v>
      </c>
      <c r="L193" s="22">
        <v>0.96341463414634143</v>
      </c>
      <c r="M193" s="94"/>
      <c r="N193" s="95">
        <v>0</v>
      </c>
      <c r="O193" s="95">
        <v>0</v>
      </c>
      <c r="P193" s="15" t="s">
        <v>1</v>
      </c>
      <c r="Q193" s="49">
        <f t="shared" si="9"/>
        <v>87</v>
      </c>
      <c r="R193" s="49">
        <f t="shared" si="7"/>
        <v>41.25</v>
      </c>
      <c r="W193" s="49">
        <f t="shared" si="8"/>
        <v>1</v>
      </c>
    </row>
    <row r="194" spans="1:23" x14ac:dyDescent="0.25">
      <c r="A194" s="86" t="s">
        <v>261</v>
      </c>
      <c r="B194" s="16" t="s">
        <v>1535</v>
      </c>
      <c r="C194" s="16">
        <v>1</v>
      </c>
      <c r="D194" s="17" t="s">
        <v>1529</v>
      </c>
      <c r="E194" s="16">
        <v>81</v>
      </c>
      <c r="F194" s="21">
        <v>0.88888888888888884</v>
      </c>
      <c r="G194" s="94"/>
      <c r="H194" s="95">
        <v>0</v>
      </c>
      <c r="I194" s="95">
        <v>33</v>
      </c>
      <c r="J194" s="15"/>
      <c r="K194" s="16">
        <v>36</v>
      </c>
      <c r="L194" s="22">
        <v>0.94444444444444442</v>
      </c>
      <c r="M194" s="94"/>
      <c r="N194" s="95">
        <v>0</v>
      </c>
      <c r="O194" s="95">
        <v>0</v>
      </c>
      <c r="P194" s="15"/>
      <c r="Q194" s="49">
        <f t="shared" si="9"/>
        <v>58.5</v>
      </c>
      <c r="R194" s="49">
        <f t="shared" si="7"/>
        <v>8.25</v>
      </c>
      <c r="W194" s="49">
        <f t="shared" si="8"/>
        <v>1</v>
      </c>
    </row>
    <row r="195" spans="1:23" x14ac:dyDescent="0.25">
      <c r="A195" s="86" t="s">
        <v>262</v>
      </c>
      <c r="B195" s="16" t="s">
        <v>1535</v>
      </c>
      <c r="C195" s="16">
        <v>3</v>
      </c>
      <c r="D195" s="17" t="s">
        <v>1491</v>
      </c>
      <c r="E195" s="95">
        <v>3</v>
      </c>
      <c r="F195" s="94">
        <v>1</v>
      </c>
      <c r="G195" s="95"/>
      <c r="H195" s="98">
        <v>0</v>
      </c>
      <c r="I195" s="98">
        <v>0</v>
      </c>
      <c r="J195" s="98"/>
      <c r="K195" s="98">
        <v>1</v>
      </c>
      <c r="L195" s="99">
        <v>1</v>
      </c>
      <c r="M195" s="98"/>
      <c r="N195" s="98">
        <v>0</v>
      </c>
      <c r="O195" s="98">
        <v>0</v>
      </c>
      <c r="P195" s="98"/>
      <c r="Q195" s="49">
        <f t="shared" si="9"/>
        <v>2</v>
      </c>
      <c r="R195" s="49">
        <f t="shared" ref="R195:R258" si="10">AVERAGE(H195:I195,N195:O195)</f>
        <v>0</v>
      </c>
      <c r="W195" s="49">
        <f t="shared" ref="W195:W258" si="11">(Q195&gt;0)*(R195&gt;0)</f>
        <v>0</v>
      </c>
    </row>
    <row r="196" spans="1:23" x14ac:dyDescent="0.25">
      <c r="A196" s="86" t="s">
        <v>263</v>
      </c>
      <c r="B196" s="16" t="s">
        <v>1535</v>
      </c>
      <c r="C196" s="16">
        <v>3</v>
      </c>
      <c r="D196" s="17" t="s">
        <v>1492</v>
      </c>
      <c r="E196" s="95">
        <v>3</v>
      </c>
      <c r="F196" s="94">
        <v>0.66666666666666663</v>
      </c>
      <c r="G196" s="95"/>
      <c r="H196" s="95">
        <v>0</v>
      </c>
      <c r="I196" s="95">
        <v>0</v>
      </c>
      <c r="J196" s="95"/>
      <c r="K196" s="95">
        <v>0</v>
      </c>
      <c r="L196" s="93" t="s">
        <v>4</v>
      </c>
      <c r="M196" s="95"/>
      <c r="N196" s="95">
        <v>0</v>
      </c>
      <c r="O196" s="95">
        <v>0</v>
      </c>
      <c r="P196" s="95"/>
      <c r="Q196" s="49">
        <f t="shared" si="9"/>
        <v>1.5</v>
      </c>
      <c r="R196" s="49">
        <f t="shared" si="10"/>
        <v>0</v>
      </c>
      <c r="W196" s="49">
        <f t="shared" si="11"/>
        <v>0</v>
      </c>
    </row>
    <row r="197" spans="1:23" x14ac:dyDescent="0.25">
      <c r="A197" s="86" t="s">
        <v>264</v>
      </c>
      <c r="B197" s="16" t="s">
        <v>1535</v>
      </c>
      <c r="C197" s="16">
        <v>3</v>
      </c>
      <c r="D197" s="17" t="s">
        <v>1493</v>
      </c>
      <c r="E197" s="95">
        <v>2</v>
      </c>
      <c r="F197" s="94">
        <v>0.5</v>
      </c>
      <c r="G197" s="95"/>
      <c r="H197" s="95">
        <v>0</v>
      </c>
      <c r="I197" s="95">
        <v>0</v>
      </c>
      <c r="J197" s="95"/>
      <c r="K197" s="95">
        <v>0</v>
      </c>
      <c r="L197" s="93" t="s">
        <v>4</v>
      </c>
      <c r="M197" s="95"/>
      <c r="N197" s="95">
        <v>0</v>
      </c>
      <c r="O197" s="95">
        <v>0</v>
      </c>
      <c r="P197" s="95"/>
      <c r="Q197" s="49">
        <f t="shared" si="9"/>
        <v>1</v>
      </c>
      <c r="R197" s="49">
        <f t="shared" si="10"/>
        <v>0</v>
      </c>
      <c r="W197" s="49">
        <f t="shared" si="11"/>
        <v>0</v>
      </c>
    </row>
    <row r="198" spans="1:23" x14ac:dyDescent="0.25">
      <c r="A198" s="86" t="s">
        <v>265</v>
      </c>
      <c r="B198" s="16" t="s">
        <v>1535</v>
      </c>
      <c r="C198" s="16">
        <v>3</v>
      </c>
      <c r="D198" s="17" t="s">
        <v>1495</v>
      </c>
      <c r="E198" s="95">
        <v>6</v>
      </c>
      <c r="F198" s="94">
        <v>0.5</v>
      </c>
      <c r="G198" s="95"/>
      <c r="H198" s="95">
        <v>0</v>
      </c>
      <c r="I198" s="95">
        <v>0</v>
      </c>
      <c r="J198" s="95"/>
      <c r="K198" s="95">
        <v>0</v>
      </c>
      <c r="L198" s="93" t="s">
        <v>4</v>
      </c>
      <c r="M198" s="95"/>
      <c r="N198" s="95">
        <v>0</v>
      </c>
      <c r="O198" s="95">
        <v>0</v>
      </c>
      <c r="P198" s="95"/>
      <c r="Q198" s="49">
        <f t="shared" si="9"/>
        <v>3</v>
      </c>
      <c r="R198" s="49">
        <f t="shared" si="10"/>
        <v>0</v>
      </c>
      <c r="W198" s="49">
        <f t="shared" si="11"/>
        <v>0</v>
      </c>
    </row>
    <row r="199" spans="1:23" x14ac:dyDescent="0.25">
      <c r="A199" s="86" t="s">
        <v>266</v>
      </c>
      <c r="B199" s="16" t="s">
        <v>1535</v>
      </c>
      <c r="C199" s="16">
        <v>3</v>
      </c>
      <c r="D199" s="17" t="s">
        <v>1496</v>
      </c>
      <c r="E199" s="95">
        <v>1</v>
      </c>
      <c r="F199" s="94">
        <v>0</v>
      </c>
      <c r="G199" s="95"/>
      <c r="H199" s="95">
        <v>0</v>
      </c>
      <c r="I199" s="95">
        <v>0</v>
      </c>
      <c r="J199" s="95"/>
      <c r="K199" s="95">
        <v>19</v>
      </c>
      <c r="L199" s="22">
        <v>1</v>
      </c>
      <c r="M199" s="95"/>
      <c r="N199" s="95">
        <v>0</v>
      </c>
      <c r="O199" s="95">
        <v>0</v>
      </c>
      <c r="P199" s="95"/>
      <c r="Q199" s="49">
        <f t="shared" si="9"/>
        <v>10</v>
      </c>
      <c r="R199" s="49">
        <f t="shared" si="10"/>
        <v>0</v>
      </c>
      <c r="W199" s="49">
        <f t="shared" si="11"/>
        <v>0</v>
      </c>
    </row>
    <row r="200" spans="1:23" x14ac:dyDescent="0.25">
      <c r="A200" s="86" t="s">
        <v>267</v>
      </c>
      <c r="B200" s="16" t="s">
        <v>1535</v>
      </c>
      <c r="C200" s="16">
        <v>3</v>
      </c>
      <c r="D200" s="17" t="s">
        <v>1497</v>
      </c>
      <c r="E200" s="95">
        <v>3</v>
      </c>
      <c r="F200" s="94">
        <v>0.66666666666666663</v>
      </c>
      <c r="G200" s="95"/>
      <c r="H200" s="95">
        <v>0</v>
      </c>
      <c r="I200" s="95">
        <v>0</v>
      </c>
      <c r="J200" s="95"/>
      <c r="K200" s="95">
        <v>1</v>
      </c>
      <c r="L200" s="22">
        <v>1</v>
      </c>
      <c r="M200" s="95"/>
      <c r="N200" s="95">
        <v>0</v>
      </c>
      <c r="O200" s="95">
        <v>0</v>
      </c>
      <c r="P200" s="95"/>
      <c r="Q200" s="49">
        <f t="shared" si="9"/>
        <v>2</v>
      </c>
      <c r="R200" s="49">
        <f t="shared" si="10"/>
        <v>0</v>
      </c>
      <c r="W200" s="49">
        <f t="shared" si="11"/>
        <v>0</v>
      </c>
    </row>
    <row r="201" spans="1:23" x14ac:dyDescent="0.25">
      <c r="A201" s="86" t="s">
        <v>268</v>
      </c>
      <c r="B201" s="16" t="s">
        <v>1535</v>
      </c>
      <c r="C201" s="16">
        <v>3</v>
      </c>
      <c r="D201" s="17" t="s">
        <v>1498</v>
      </c>
      <c r="E201" s="95">
        <v>1</v>
      </c>
      <c r="F201" s="94">
        <v>1</v>
      </c>
      <c r="G201" s="95"/>
      <c r="H201" s="95">
        <v>0</v>
      </c>
      <c r="I201" s="95">
        <v>0</v>
      </c>
      <c r="J201" s="95"/>
      <c r="K201" s="95">
        <v>0</v>
      </c>
      <c r="L201" s="93" t="s">
        <v>4</v>
      </c>
      <c r="M201" s="95"/>
      <c r="N201" s="95">
        <v>0</v>
      </c>
      <c r="O201" s="95">
        <v>0</v>
      </c>
      <c r="P201" s="95"/>
      <c r="Q201" s="49">
        <f t="shared" si="9"/>
        <v>0.5</v>
      </c>
      <c r="R201" s="49">
        <f t="shared" si="10"/>
        <v>0</v>
      </c>
      <c r="W201" s="49">
        <f t="shared" si="11"/>
        <v>0</v>
      </c>
    </row>
    <row r="202" spans="1:23" x14ac:dyDescent="0.25">
      <c r="A202" s="86" t="s">
        <v>269</v>
      </c>
      <c r="B202" s="16" t="s">
        <v>1535</v>
      </c>
      <c r="C202" s="16">
        <v>3</v>
      </c>
      <c r="D202" s="17" t="s">
        <v>1499</v>
      </c>
      <c r="E202" s="95">
        <v>17</v>
      </c>
      <c r="F202" s="94">
        <v>0.76470588235294112</v>
      </c>
      <c r="G202" s="95"/>
      <c r="H202" s="95">
        <v>0</v>
      </c>
      <c r="I202" s="95">
        <v>33</v>
      </c>
      <c r="J202" s="95"/>
      <c r="K202" s="95">
        <v>3</v>
      </c>
      <c r="L202" s="22">
        <v>0.66666666666666663</v>
      </c>
      <c r="M202" s="95"/>
      <c r="N202" s="95">
        <v>0</v>
      </c>
      <c r="O202" s="95">
        <v>0</v>
      </c>
      <c r="P202" s="95" t="s">
        <v>1</v>
      </c>
      <c r="Q202" s="49">
        <f t="shared" si="9"/>
        <v>10</v>
      </c>
      <c r="R202" s="49">
        <f t="shared" si="10"/>
        <v>8.25</v>
      </c>
      <c r="W202" s="49">
        <f t="shared" si="11"/>
        <v>1</v>
      </c>
    </row>
    <row r="203" spans="1:23" x14ac:dyDescent="0.25">
      <c r="A203" s="86" t="s">
        <v>270</v>
      </c>
      <c r="B203" s="16" t="s">
        <v>1535</v>
      </c>
      <c r="C203" s="16">
        <v>3</v>
      </c>
      <c r="D203" s="17" t="s">
        <v>1500</v>
      </c>
      <c r="E203" s="95">
        <v>84</v>
      </c>
      <c r="F203" s="94">
        <v>0.83333333333333337</v>
      </c>
      <c r="G203" s="95"/>
      <c r="H203" s="96">
        <v>0</v>
      </c>
      <c r="I203" s="96">
        <v>0</v>
      </c>
      <c r="J203" s="96"/>
      <c r="K203" s="96">
        <v>154</v>
      </c>
      <c r="L203" s="31">
        <v>0.94155844155844159</v>
      </c>
      <c r="M203" s="96"/>
      <c r="N203" s="96">
        <v>0</v>
      </c>
      <c r="O203" s="96">
        <v>0</v>
      </c>
      <c r="P203" s="96" t="s">
        <v>1</v>
      </c>
      <c r="Q203" s="49">
        <f t="shared" si="9"/>
        <v>119</v>
      </c>
      <c r="R203" s="49">
        <f t="shared" si="10"/>
        <v>0</v>
      </c>
      <c r="W203" s="49">
        <f t="shared" si="11"/>
        <v>0</v>
      </c>
    </row>
    <row r="204" spans="1:23" x14ac:dyDescent="0.25">
      <c r="A204" s="86" t="s">
        <v>271</v>
      </c>
      <c r="B204" s="16" t="s">
        <v>1535</v>
      </c>
      <c r="C204" s="16">
        <v>3</v>
      </c>
      <c r="D204" s="17" t="s">
        <v>1501</v>
      </c>
      <c r="E204" s="95">
        <v>1</v>
      </c>
      <c r="F204" s="94">
        <v>1</v>
      </c>
      <c r="G204" s="95"/>
      <c r="H204" s="95">
        <v>0</v>
      </c>
      <c r="I204" s="95">
        <v>0</v>
      </c>
      <c r="J204" s="95"/>
      <c r="K204" s="95">
        <v>0</v>
      </c>
      <c r="L204" s="93" t="s">
        <v>4</v>
      </c>
      <c r="M204" s="95"/>
      <c r="N204" s="95">
        <v>0</v>
      </c>
      <c r="O204" s="95">
        <v>0</v>
      </c>
      <c r="P204" s="95"/>
      <c r="Q204" s="49">
        <f t="shared" si="9"/>
        <v>0.5</v>
      </c>
      <c r="R204" s="49">
        <f t="shared" si="10"/>
        <v>0</v>
      </c>
      <c r="W204" s="49">
        <f t="shared" si="11"/>
        <v>0</v>
      </c>
    </row>
    <row r="205" spans="1:23" x14ac:dyDescent="0.25">
      <c r="A205" s="86" t="s">
        <v>272</v>
      </c>
      <c r="B205" s="16" t="s">
        <v>1535</v>
      </c>
      <c r="C205" s="16">
        <v>3</v>
      </c>
      <c r="D205" s="17" t="s">
        <v>1502</v>
      </c>
      <c r="E205" s="95">
        <v>5</v>
      </c>
      <c r="F205" s="94">
        <v>0.4</v>
      </c>
      <c r="G205" s="95"/>
      <c r="H205" s="95">
        <v>0</v>
      </c>
      <c r="I205" s="95">
        <v>0</v>
      </c>
      <c r="J205" s="95" t="s">
        <v>1</v>
      </c>
      <c r="K205" s="95">
        <v>0</v>
      </c>
      <c r="L205" s="93" t="s">
        <v>4</v>
      </c>
      <c r="M205" s="95"/>
      <c r="N205" s="95">
        <v>0</v>
      </c>
      <c r="O205" s="100">
        <v>0</v>
      </c>
      <c r="P205" s="95"/>
      <c r="Q205" s="49">
        <f t="shared" si="9"/>
        <v>2.5</v>
      </c>
      <c r="R205" s="49">
        <f t="shared" si="10"/>
        <v>0</v>
      </c>
      <c r="W205" s="49">
        <f t="shared" si="11"/>
        <v>0</v>
      </c>
    </row>
    <row r="206" spans="1:23" x14ac:dyDescent="0.25">
      <c r="A206" s="86" t="s">
        <v>273</v>
      </c>
      <c r="B206" s="16" t="s">
        <v>1535</v>
      </c>
      <c r="C206" s="16">
        <v>3</v>
      </c>
      <c r="D206" s="17" t="s">
        <v>1503</v>
      </c>
      <c r="E206" s="95">
        <v>139</v>
      </c>
      <c r="F206" s="94">
        <v>0.87050359712230219</v>
      </c>
      <c r="G206" s="95"/>
      <c r="H206" s="95">
        <v>0</v>
      </c>
      <c r="I206" s="95">
        <v>0</v>
      </c>
      <c r="J206" s="95"/>
      <c r="K206" s="95">
        <v>138</v>
      </c>
      <c r="L206" s="22">
        <v>0.90579710144927539</v>
      </c>
      <c r="M206" s="95"/>
      <c r="N206" s="95">
        <v>0</v>
      </c>
      <c r="O206" s="95">
        <v>0</v>
      </c>
      <c r="P206" s="95" t="s">
        <v>1</v>
      </c>
      <c r="Q206" s="49">
        <f t="shared" si="9"/>
        <v>138.5</v>
      </c>
      <c r="R206" s="49">
        <f t="shared" si="10"/>
        <v>0</v>
      </c>
      <c r="W206" s="49">
        <f t="shared" si="11"/>
        <v>0</v>
      </c>
    </row>
    <row r="207" spans="1:23" x14ac:dyDescent="0.25">
      <c r="A207" s="86" t="s">
        <v>274</v>
      </c>
      <c r="B207" s="16" t="s">
        <v>1535</v>
      </c>
      <c r="C207" s="16">
        <v>3</v>
      </c>
      <c r="D207" s="17" t="s">
        <v>1504</v>
      </c>
      <c r="E207" s="95">
        <v>163</v>
      </c>
      <c r="F207" s="94">
        <v>0.89570552147239269</v>
      </c>
      <c r="G207" s="95"/>
      <c r="H207" s="95">
        <v>0</v>
      </c>
      <c r="I207" s="95">
        <v>0</v>
      </c>
      <c r="J207" s="95"/>
      <c r="K207" s="95">
        <v>143</v>
      </c>
      <c r="L207" s="22">
        <v>0.94405594405594406</v>
      </c>
      <c r="M207" s="95"/>
      <c r="N207" s="95">
        <v>0</v>
      </c>
      <c r="O207" s="95">
        <v>0</v>
      </c>
      <c r="P207" s="95"/>
      <c r="Q207" s="49">
        <f t="shared" si="9"/>
        <v>153</v>
      </c>
      <c r="R207" s="49">
        <f t="shared" si="10"/>
        <v>0</v>
      </c>
      <c r="W207" s="49">
        <f t="shared" si="11"/>
        <v>0</v>
      </c>
    </row>
    <row r="208" spans="1:23" x14ac:dyDescent="0.25">
      <c r="A208" s="86" t="s">
        <v>275</v>
      </c>
      <c r="B208" s="16" t="s">
        <v>1535</v>
      </c>
      <c r="C208" s="16">
        <v>3</v>
      </c>
      <c r="D208" s="17" t="s">
        <v>1505</v>
      </c>
      <c r="E208" s="95">
        <v>10</v>
      </c>
      <c r="F208" s="94">
        <v>0.7</v>
      </c>
      <c r="G208" s="95"/>
      <c r="H208" s="95">
        <v>0</v>
      </c>
      <c r="I208" s="95">
        <v>0</v>
      </c>
      <c r="J208" s="95"/>
      <c r="K208" s="95">
        <v>7</v>
      </c>
      <c r="L208" s="22">
        <v>1</v>
      </c>
      <c r="M208" s="95"/>
      <c r="N208" s="95">
        <v>0</v>
      </c>
      <c r="O208" s="95">
        <v>0</v>
      </c>
      <c r="P208" s="95"/>
      <c r="Q208" s="49">
        <f t="shared" si="9"/>
        <v>8.5</v>
      </c>
      <c r="R208" s="49">
        <f t="shared" si="10"/>
        <v>0</v>
      </c>
      <c r="W208" s="49">
        <f t="shared" si="11"/>
        <v>0</v>
      </c>
    </row>
    <row r="209" spans="1:23" x14ac:dyDescent="0.25">
      <c r="A209" s="86" t="s">
        <v>276</v>
      </c>
      <c r="B209" s="16" t="s">
        <v>1535</v>
      </c>
      <c r="C209" s="16">
        <v>3</v>
      </c>
      <c r="D209" s="17" t="s">
        <v>1506</v>
      </c>
      <c r="E209" s="95">
        <v>58</v>
      </c>
      <c r="F209" s="94">
        <v>0.96551724137931039</v>
      </c>
      <c r="G209" s="95"/>
      <c r="H209" s="95">
        <v>0</v>
      </c>
      <c r="I209" s="95">
        <v>0</v>
      </c>
      <c r="J209" s="95"/>
      <c r="K209" s="95">
        <v>23</v>
      </c>
      <c r="L209" s="22">
        <v>0.91304347826086951</v>
      </c>
      <c r="M209" s="95"/>
      <c r="N209" s="95">
        <v>0</v>
      </c>
      <c r="O209" s="95">
        <v>0</v>
      </c>
      <c r="P209" s="95"/>
      <c r="Q209" s="49">
        <f t="shared" si="9"/>
        <v>40.5</v>
      </c>
      <c r="R209" s="49">
        <f t="shared" si="10"/>
        <v>0</v>
      </c>
      <c r="W209" s="49">
        <f t="shared" si="11"/>
        <v>0</v>
      </c>
    </row>
    <row r="210" spans="1:23" x14ac:dyDescent="0.25">
      <c r="A210" s="86" t="s">
        <v>277</v>
      </c>
      <c r="B210" s="16" t="s">
        <v>1535</v>
      </c>
      <c r="C210" s="16">
        <v>3</v>
      </c>
      <c r="D210" s="17" t="s">
        <v>1507</v>
      </c>
      <c r="E210" s="95">
        <v>0</v>
      </c>
      <c r="F210" s="93" t="s">
        <v>4</v>
      </c>
      <c r="G210" s="95"/>
      <c r="H210" s="95">
        <v>0</v>
      </c>
      <c r="I210" s="95">
        <v>0</v>
      </c>
      <c r="J210" s="95"/>
      <c r="K210" s="95">
        <v>0</v>
      </c>
      <c r="L210" s="93" t="s">
        <v>4</v>
      </c>
      <c r="M210" s="95"/>
      <c r="N210" s="95">
        <v>0</v>
      </c>
      <c r="O210" s="95">
        <v>0</v>
      </c>
      <c r="P210" s="95"/>
      <c r="Q210" s="49">
        <f t="shared" si="9"/>
        <v>0</v>
      </c>
      <c r="R210" s="49">
        <f t="shared" si="10"/>
        <v>0</v>
      </c>
      <c r="W210" s="49">
        <f t="shared" si="11"/>
        <v>0</v>
      </c>
    </row>
    <row r="211" spans="1:23" x14ac:dyDescent="0.25">
      <c r="A211" s="86" t="s">
        <v>278</v>
      </c>
      <c r="B211" s="16" t="s">
        <v>1535</v>
      </c>
      <c r="C211" s="16">
        <v>3</v>
      </c>
      <c r="D211" s="17" t="s">
        <v>1508</v>
      </c>
      <c r="E211" s="95">
        <v>1</v>
      </c>
      <c r="F211" s="94">
        <v>0</v>
      </c>
      <c r="G211" s="95"/>
      <c r="H211" s="95">
        <v>0</v>
      </c>
      <c r="I211" s="95">
        <v>0</v>
      </c>
      <c r="J211" s="95"/>
      <c r="K211" s="95">
        <v>1</v>
      </c>
      <c r="L211" s="22">
        <v>1</v>
      </c>
      <c r="M211" s="95"/>
      <c r="N211" s="95">
        <v>0</v>
      </c>
      <c r="O211" s="95">
        <v>0</v>
      </c>
      <c r="P211" s="95"/>
      <c r="Q211" s="49">
        <f t="shared" si="9"/>
        <v>1</v>
      </c>
      <c r="R211" s="49">
        <f t="shared" si="10"/>
        <v>0</v>
      </c>
      <c r="W211" s="49">
        <f t="shared" si="11"/>
        <v>0</v>
      </c>
    </row>
    <row r="212" spans="1:23" x14ac:dyDescent="0.25">
      <c r="A212" s="86" t="s">
        <v>279</v>
      </c>
      <c r="B212" s="16" t="s">
        <v>1535</v>
      </c>
      <c r="C212" s="16">
        <v>3</v>
      </c>
      <c r="D212" s="17" t="s">
        <v>1509</v>
      </c>
      <c r="E212" s="95">
        <v>13</v>
      </c>
      <c r="F212" s="94">
        <v>0.46153846153846156</v>
      </c>
      <c r="G212" s="95"/>
      <c r="H212" s="95">
        <v>0</v>
      </c>
      <c r="I212" s="95">
        <v>0</v>
      </c>
      <c r="J212" s="95"/>
      <c r="K212" s="95">
        <v>3</v>
      </c>
      <c r="L212" s="22">
        <v>0.66666666666666663</v>
      </c>
      <c r="M212" s="95"/>
      <c r="N212" s="95">
        <v>0</v>
      </c>
      <c r="O212" s="95">
        <v>0</v>
      </c>
      <c r="P212" s="95"/>
      <c r="Q212" s="49">
        <f t="shared" si="9"/>
        <v>8</v>
      </c>
      <c r="R212" s="49">
        <f t="shared" si="10"/>
        <v>0</v>
      </c>
      <c r="W212" s="49">
        <f t="shared" si="11"/>
        <v>0</v>
      </c>
    </row>
    <row r="213" spans="1:23" x14ac:dyDescent="0.25">
      <c r="A213" s="86" t="s">
        <v>280</v>
      </c>
      <c r="B213" s="16" t="s">
        <v>1535</v>
      </c>
      <c r="C213" s="16">
        <v>3</v>
      </c>
      <c r="D213" s="17" t="s">
        <v>1510</v>
      </c>
      <c r="E213" s="95">
        <v>66</v>
      </c>
      <c r="F213" s="94">
        <v>0.71212121212121215</v>
      </c>
      <c r="G213" s="95"/>
      <c r="H213" s="95">
        <v>0</v>
      </c>
      <c r="I213" s="95">
        <v>0</v>
      </c>
      <c r="J213" s="95"/>
      <c r="K213" s="95">
        <v>42</v>
      </c>
      <c r="L213" s="22">
        <v>0.66666666666666663</v>
      </c>
      <c r="M213" s="95"/>
      <c r="N213" s="95">
        <v>0</v>
      </c>
      <c r="O213" s="95">
        <v>0</v>
      </c>
      <c r="P213" s="95"/>
      <c r="Q213" s="49">
        <f t="shared" si="9"/>
        <v>54</v>
      </c>
      <c r="R213" s="49">
        <f t="shared" si="10"/>
        <v>0</v>
      </c>
      <c r="W213" s="49">
        <f t="shared" si="11"/>
        <v>0</v>
      </c>
    </row>
    <row r="214" spans="1:23" x14ac:dyDescent="0.25">
      <c r="A214" s="86" t="s">
        <v>281</v>
      </c>
      <c r="B214" s="16" t="s">
        <v>1535</v>
      </c>
      <c r="C214" s="16">
        <v>3</v>
      </c>
      <c r="D214" s="17" t="s">
        <v>1511</v>
      </c>
      <c r="E214" s="95">
        <v>0</v>
      </c>
      <c r="F214" s="93" t="s">
        <v>4</v>
      </c>
      <c r="G214" s="95"/>
      <c r="H214" s="95">
        <v>0</v>
      </c>
      <c r="I214" s="95">
        <v>0</v>
      </c>
      <c r="J214" s="95"/>
      <c r="K214" s="95">
        <v>0</v>
      </c>
      <c r="L214" s="93" t="s">
        <v>4</v>
      </c>
      <c r="M214" s="95"/>
      <c r="N214" s="95">
        <v>0</v>
      </c>
      <c r="O214" s="95">
        <v>0</v>
      </c>
      <c r="P214" s="95"/>
      <c r="Q214" s="49">
        <f t="shared" si="9"/>
        <v>0</v>
      </c>
      <c r="R214" s="49">
        <f t="shared" si="10"/>
        <v>0</v>
      </c>
      <c r="W214" s="49">
        <f t="shared" si="11"/>
        <v>0</v>
      </c>
    </row>
    <row r="215" spans="1:23" x14ac:dyDescent="0.25">
      <c r="A215" s="86" t="s">
        <v>282</v>
      </c>
      <c r="B215" s="16" t="s">
        <v>1535</v>
      </c>
      <c r="C215" s="16">
        <v>3</v>
      </c>
      <c r="D215" s="17" t="s">
        <v>1512</v>
      </c>
      <c r="E215" s="95">
        <v>3</v>
      </c>
      <c r="F215" s="94">
        <v>1</v>
      </c>
      <c r="G215" s="95"/>
      <c r="H215" s="95">
        <v>0</v>
      </c>
      <c r="I215" s="95">
        <v>0</v>
      </c>
      <c r="J215" s="95"/>
      <c r="K215" s="95">
        <v>3</v>
      </c>
      <c r="L215" s="22">
        <v>0.33333333333333331</v>
      </c>
      <c r="M215" s="95"/>
      <c r="N215" s="95">
        <v>0</v>
      </c>
      <c r="O215" s="95">
        <v>0</v>
      </c>
      <c r="P215" s="95"/>
      <c r="Q215" s="49">
        <f t="shared" si="9"/>
        <v>3</v>
      </c>
      <c r="R215" s="49">
        <f t="shared" si="10"/>
        <v>0</v>
      </c>
      <c r="W215" s="49">
        <f t="shared" si="11"/>
        <v>0</v>
      </c>
    </row>
    <row r="216" spans="1:23" x14ac:dyDescent="0.25">
      <c r="A216" s="86" t="s">
        <v>283</v>
      </c>
      <c r="B216" s="16" t="s">
        <v>1535</v>
      </c>
      <c r="C216" s="16">
        <v>3</v>
      </c>
      <c r="D216" s="17" t="s">
        <v>1513</v>
      </c>
      <c r="E216" s="95">
        <v>89</v>
      </c>
      <c r="F216" s="94">
        <v>0.8764044943820225</v>
      </c>
      <c r="G216" s="95"/>
      <c r="H216" s="95">
        <v>0</v>
      </c>
      <c r="I216" s="95">
        <v>0</v>
      </c>
      <c r="J216" s="95"/>
      <c r="K216" s="95">
        <v>92</v>
      </c>
      <c r="L216" s="22">
        <v>0.81521739130434778</v>
      </c>
      <c r="M216" s="95"/>
      <c r="N216" s="95">
        <v>0</v>
      </c>
      <c r="O216" s="95">
        <v>0</v>
      </c>
      <c r="P216" s="95"/>
      <c r="Q216" s="49">
        <f t="shared" si="9"/>
        <v>90.5</v>
      </c>
      <c r="R216" s="49">
        <f t="shared" si="10"/>
        <v>0</v>
      </c>
      <c r="W216" s="49">
        <f t="shared" si="11"/>
        <v>0</v>
      </c>
    </row>
    <row r="217" spans="1:23" x14ac:dyDescent="0.25">
      <c r="A217" s="86" t="s">
        <v>284</v>
      </c>
      <c r="B217" s="16" t="s">
        <v>1535</v>
      </c>
      <c r="C217" s="16">
        <v>3</v>
      </c>
      <c r="D217" s="17" t="s">
        <v>1514</v>
      </c>
      <c r="E217" s="95">
        <v>6</v>
      </c>
      <c r="F217" s="94">
        <v>0.16666666666666666</v>
      </c>
      <c r="G217" s="95"/>
      <c r="H217" s="95">
        <v>132</v>
      </c>
      <c r="I217" s="95">
        <v>132</v>
      </c>
      <c r="J217" s="95"/>
      <c r="K217" s="95">
        <v>0</v>
      </c>
      <c r="L217" s="93" t="s">
        <v>4</v>
      </c>
      <c r="M217" s="95"/>
      <c r="N217" s="95">
        <v>396</v>
      </c>
      <c r="O217" s="100">
        <v>462</v>
      </c>
      <c r="P217" s="95"/>
      <c r="Q217" s="49">
        <f t="shared" si="9"/>
        <v>3</v>
      </c>
      <c r="R217" s="49">
        <f t="shared" si="10"/>
        <v>280.5</v>
      </c>
      <c r="W217" s="49">
        <f t="shared" si="11"/>
        <v>1</v>
      </c>
    </row>
    <row r="218" spans="1:23" x14ac:dyDescent="0.25">
      <c r="A218" s="86" t="s">
        <v>285</v>
      </c>
      <c r="B218" s="16" t="s">
        <v>1535</v>
      </c>
      <c r="C218" s="16">
        <v>3</v>
      </c>
      <c r="D218" s="17" t="s">
        <v>1516</v>
      </c>
      <c r="E218" s="95">
        <v>4</v>
      </c>
      <c r="F218" s="94">
        <v>1</v>
      </c>
      <c r="G218" s="95"/>
      <c r="H218" s="95">
        <v>0</v>
      </c>
      <c r="I218" s="95">
        <v>0</v>
      </c>
      <c r="J218" s="95"/>
      <c r="K218" s="95">
        <v>0</v>
      </c>
      <c r="L218" s="93" t="s">
        <v>4</v>
      </c>
      <c r="M218" s="95"/>
      <c r="N218" s="95">
        <v>0</v>
      </c>
      <c r="O218" s="95">
        <v>0</v>
      </c>
      <c r="P218" s="95"/>
      <c r="Q218" s="49">
        <f t="shared" si="9"/>
        <v>2</v>
      </c>
      <c r="R218" s="49">
        <f t="shared" si="10"/>
        <v>0</v>
      </c>
      <c r="W218" s="49">
        <f t="shared" si="11"/>
        <v>0</v>
      </c>
    </row>
    <row r="219" spans="1:23" x14ac:dyDescent="0.25">
      <c r="A219" s="86" t="s">
        <v>286</v>
      </c>
      <c r="B219" s="16" t="s">
        <v>1535</v>
      </c>
      <c r="C219" s="16">
        <v>3</v>
      </c>
      <c r="D219" s="17" t="s">
        <v>1517</v>
      </c>
      <c r="E219" s="95">
        <v>4</v>
      </c>
      <c r="F219" s="94">
        <v>0.75</v>
      </c>
      <c r="G219" s="95"/>
      <c r="H219" s="95">
        <v>0</v>
      </c>
      <c r="I219" s="95">
        <v>0</v>
      </c>
      <c r="J219" s="95"/>
      <c r="K219" s="95">
        <v>3</v>
      </c>
      <c r="L219" s="22">
        <v>1</v>
      </c>
      <c r="M219" s="95"/>
      <c r="N219" s="95">
        <v>0</v>
      </c>
      <c r="O219" s="95">
        <v>0</v>
      </c>
      <c r="P219" s="95"/>
      <c r="Q219" s="49">
        <f t="shared" si="9"/>
        <v>3.5</v>
      </c>
      <c r="R219" s="49">
        <f t="shared" si="10"/>
        <v>0</v>
      </c>
      <c r="W219" s="49">
        <f t="shared" si="11"/>
        <v>0</v>
      </c>
    </row>
    <row r="220" spans="1:23" x14ac:dyDescent="0.25">
      <c r="A220" s="86" t="s">
        <v>287</v>
      </c>
      <c r="B220" s="16" t="s">
        <v>1535</v>
      </c>
      <c r="C220" s="16">
        <v>3</v>
      </c>
      <c r="D220" s="17" t="s">
        <v>1518</v>
      </c>
      <c r="E220" s="95">
        <v>7</v>
      </c>
      <c r="F220" s="94">
        <v>0.5714285714285714</v>
      </c>
      <c r="G220" s="95"/>
      <c r="H220" s="95">
        <v>0</v>
      </c>
      <c r="I220" s="95">
        <v>0</v>
      </c>
      <c r="J220" s="95"/>
      <c r="K220" s="95">
        <v>7</v>
      </c>
      <c r="L220" s="22">
        <v>0.8571428571428571</v>
      </c>
      <c r="M220" s="95"/>
      <c r="N220" s="95">
        <v>0</v>
      </c>
      <c r="O220" s="95">
        <v>0</v>
      </c>
      <c r="P220" s="95"/>
      <c r="Q220" s="49">
        <f t="shared" si="9"/>
        <v>7</v>
      </c>
      <c r="R220" s="49">
        <f t="shared" si="10"/>
        <v>0</v>
      </c>
      <c r="W220" s="49">
        <f t="shared" si="11"/>
        <v>0</v>
      </c>
    </row>
    <row r="221" spans="1:23" x14ac:dyDescent="0.25">
      <c r="A221" s="86" t="s">
        <v>288</v>
      </c>
      <c r="B221" s="16" t="s">
        <v>1535</v>
      </c>
      <c r="C221" s="16">
        <v>3</v>
      </c>
      <c r="D221" s="17" t="s">
        <v>1519</v>
      </c>
      <c r="E221" s="95">
        <v>17</v>
      </c>
      <c r="F221" s="94">
        <v>1</v>
      </c>
      <c r="G221" s="15"/>
      <c r="H221" s="15">
        <v>0</v>
      </c>
      <c r="I221" s="15">
        <v>0</v>
      </c>
      <c r="J221" s="95"/>
      <c r="K221" s="95">
        <v>20</v>
      </c>
      <c r="L221" s="22">
        <v>0.9</v>
      </c>
      <c r="M221" s="15"/>
      <c r="N221" s="95">
        <v>0</v>
      </c>
      <c r="O221" s="95">
        <v>0</v>
      </c>
      <c r="P221" s="95"/>
      <c r="Q221" s="49">
        <f t="shared" ref="Q221:Q284" si="12">AVERAGE(E221,K221)</f>
        <v>18.5</v>
      </c>
      <c r="R221" s="49">
        <f t="shared" si="10"/>
        <v>0</v>
      </c>
      <c r="W221" s="49">
        <f t="shared" si="11"/>
        <v>0</v>
      </c>
    </row>
    <row r="222" spans="1:23" x14ac:dyDescent="0.25">
      <c r="A222" s="86" t="s">
        <v>289</v>
      </c>
      <c r="B222" s="16" t="s">
        <v>1535</v>
      </c>
      <c r="C222" s="16">
        <v>3</v>
      </c>
      <c r="D222" s="17" t="s">
        <v>1520</v>
      </c>
      <c r="E222" s="95">
        <v>121</v>
      </c>
      <c r="F222" s="94">
        <v>0.90909090909090906</v>
      </c>
      <c r="G222" s="15"/>
      <c r="H222" s="15">
        <v>0</v>
      </c>
      <c r="I222" s="15">
        <v>0</v>
      </c>
      <c r="J222" s="95"/>
      <c r="K222" s="95">
        <v>39</v>
      </c>
      <c r="L222" s="22">
        <v>0.87179487179487181</v>
      </c>
      <c r="M222" s="15"/>
      <c r="N222" s="95">
        <v>0</v>
      </c>
      <c r="O222" s="95">
        <v>0</v>
      </c>
      <c r="P222" s="95"/>
      <c r="Q222" s="49">
        <f t="shared" si="12"/>
        <v>80</v>
      </c>
      <c r="R222" s="49">
        <f t="shared" si="10"/>
        <v>0</v>
      </c>
      <c r="W222" s="49">
        <f t="shared" si="11"/>
        <v>0</v>
      </c>
    </row>
    <row r="223" spans="1:23" x14ac:dyDescent="0.25">
      <c r="A223" s="86" t="s">
        <v>290</v>
      </c>
      <c r="B223" s="16" t="s">
        <v>1535</v>
      </c>
      <c r="C223" s="16">
        <v>3</v>
      </c>
      <c r="D223" s="17" t="s">
        <v>1522</v>
      </c>
      <c r="E223" s="15">
        <v>30</v>
      </c>
      <c r="F223" s="94">
        <v>0.97</v>
      </c>
      <c r="G223" s="15"/>
      <c r="H223" s="15">
        <v>0</v>
      </c>
      <c r="I223" s="15">
        <v>0</v>
      </c>
      <c r="J223" s="15"/>
      <c r="K223" s="101" t="s">
        <v>8</v>
      </c>
      <c r="L223" s="66" t="s">
        <v>8</v>
      </c>
      <c r="M223" s="65"/>
      <c r="N223" s="101" t="s">
        <v>8</v>
      </c>
      <c r="O223" s="101" t="s">
        <v>8</v>
      </c>
      <c r="P223" s="15"/>
      <c r="Q223" s="49">
        <f t="shared" si="12"/>
        <v>30</v>
      </c>
      <c r="R223" s="49">
        <f t="shared" si="10"/>
        <v>0</v>
      </c>
      <c r="W223" s="49">
        <f t="shared" si="11"/>
        <v>0</v>
      </c>
    </row>
    <row r="224" spans="1:23" x14ac:dyDescent="0.25">
      <c r="A224" s="86" t="s">
        <v>291</v>
      </c>
      <c r="B224" s="16" t="s">
        <v>1535</v>
      </c>
      <c r="C224" s="16">
        <v>3</v>
      </c>
      <c r="D224" s="17" t="s">
        <v>1523</v>
      </c>
      <c r="E224" s="101" t="s">
        <v>8</v>
      </c>
      <c r="F224" s="66" t="s">
        <v>8</v>
      </c>
      <c r="G224" s="65"/>
      <c r="H224" s="101" t="s">
        <v>8</v>
      </c>
      <c r="I224" s="101" t="s">
        <v>8</v>
      </c>
      <c r="J224" s="15"/>
      <c r="K224" s="15">
        <v>188</v>
      </c>
      <c r="L224" s="22">
        <v>0.92553191489361697</v>
      </c>
      <c r="M224" s="15"/>
      <c r="N224" s="95">
        <v>0</v>
      </c>
      <c r="O224" s="95">
        <v>0</v>
      </c>
      <c r="P224" s="15"/>
      <c r="Q224" s="49">
        <f t="shared" si="12"/>
        <v>188</v>
      </c>
      <c r="R224" s="49">
        <f t="shared" si="10"/>
        <v>0</v>
      </c>
      <c r="W224" s="49">
        <f t="shared" si="11"/>
        <v>0</v>
      </c>
    </row>
    <row r="225" spans="1:23" x14ac:dyDescent="0.25">
      <c r="A225" s="86" t="s">
        <v>292</v>
      </c>
      <c r="B225" s="16" t="s">
        <v>1535</v>
      </c>
      <c r="C225" s="16">
        <v>3</v>
      </c>
      <c r="D225" s="17" t="s">
        <v>1524</v>
      </c>
      <c r="E225" s="15">
        <v>1</v>
      </c>
      <c r="F225" s="94">
        <v>0</v>
      </c>
      <c r="G225" s="15"/>
      <c r="H225" s="15">
        <v>0</v>
      </c>
      <c r="I225" s="15">
        <v>0</v>
      </c>
      <c r="J225" s="15"/>
      <c r="K225" s="15">
        <v>0</v>
      </c>
      <c r="L225" s="93" t="s">
        <v>4</v>
      </c>
      <c r="M225" s="15"/>
      <c r="N225" s="95">
        <v>0</v>
      </c>
      <c r="O225" s="95">
        <v>0</v>
      </c>
      <c r="P225" s="15"/>
      <c r="Q225" s="49">
        <f t="shared" si="12"/>
        <v>0.5</v>
      </c>
      <c r="R225" s="49">
        <f t="shared" si="10"/>
        <v>0</v>
      </c>
      <c r="W225" s="49">
        <f t="shared" si="11"/>
        <v>0</v>
      </c>
    </row>
    <row r="226" spans="1:23" x14ac:dyDescent="0.25">
      <c r="A226" s="86" t="s">
        <v>293</v>
      </c>
      <c r="B226" s="16" t="s">
        <v>1535</v>
      </c>
      <c r="C226" s="16">
        <v>3</v>
      </c>
      <c r="D226" s="17" t="s">
        <v>1525</v>
      </c>
      <c r="E226" s="15">
        <v>2</v>
      </c>
      <c r="F226" s="94">
        <v>0</v>
      </c>
      <c r="G226" s="15"/>
      <c r="H226" s="15">
        <v>0</v>
      </c>
      <c r="I226" s="15">
        <v>0</v>
      </c>
      <c r="J226" s="15"/>
      <c r="K226" s="15">
        <v>0</v>
      </c>
      <c r="L226" s="93" t="s">
        <v>4</v>
      </c>
      <c r="M226" s="15"/>
      <c r="N226" s="95">
        <v>0</v>
      </c>
      <c r="O226" s="95">
        <v>0</v>
      </c>
      <c r="P226" s="15"/>
      <c r="Q226" s="49">
        <f t="shared" si="12"/>
        <v>1</v>
      </c>
      <c r="R226" s="49">
        <f t="shared" si="10"/>
        <v>0</v>
      </c>
      <c r="W226" s="49">
        <f t="shared" si="11"/>
        <v>0</v>
      </c>
    </row>
    <row r="227" spans="1:23" x14ac:dyDescent="0.25">
      <c r="A227" s="86" t="s">
        <v>294</v>
      </c>
      <c r="B227" s="16" t="s">
        <v>1535</v>
      </c>
      <c r="C227" s="16">
        <v>3</v>
      </c>
      <c r="D227" s="17" t="s">
        <v>1526</v>
      </c>
      <c r="E227" s="15">
        <v>1</v>
      </c>
      <c r="F227" s="21">
        <v>0</v>
      </c>
      <c r="G227" s="15"/>
      <c r="H227" s="15">
        <v>0</v>
      </c>
      <c r="I227" s="15">
        <v>0</v>
      </c>
      <c r="J227" s="15"/>
      <c r="K227" s="15">
        <v>2</v>
      </c>
      <c r="L227" s="22">
        <v>0</v>
      </c>
      <c r="M227" s="15"/>
      <c r="N227" s="15">
        <v>0</v>
      </c>
      <c r="O227" s="15">
        <v>0</v>
      </c>
      <c r="P227" s="15"/>
      <c r="Q227" s="49">
        <f t="shared" si="12"/>
        <v>1.5</v>
      </c>
      <c r="R227" s="49">
        <f t="shared" si="10"/>
        <v>0</v>
      </c>
      <c r="W227" s="49">
        <f t="shared" si="11"/>
        <v>0</v>
      </c>
    </row>
    <row r="228" spans="1:23" x14ac:dyDescent="0.25">
      <c r="A228" s="86" t="s">
        <v>295</v>
      </c>
      <c r="B228" s="16" t="s">
        <v>1535</v>
      </c>
      <c r="C228" s="16">
        <v>3</v>
      </c>
      <c r="D228" s="17" t="s">
        <v>1527</v>
      </c>
      <c r="E228" s="15">
        <v>43</v>
      </c>
      <c r="F228" s="21">
        <v>0.91</v>
      </c>
      <c r="G228" s="15"/>
      <c r="H228" s="15">
        <v>0</v>
      </c>
      <c r="I228" s="15">
        <v>0</v>
      </c>
      <c r="J228" s="15"/>
      <c r="K228" s="15">
        <v>0</v>
      </c>
      <c r="L228" s="93" t="s">
        <v>4</v>
      </c>
      <c r="M228" s="15"/>
      <c r="N228" s="15">
        <v>0</v>
      </c>
      <c r="O228" s="15">
        <v>0</v>
      </c>
      <c r="P228" s="15"/>
      <c r="Q228" s="49">
        <f t="shared" si="12"/>
        <v>21.5</v>
      </c>
      <c r="R228" s="49">
        <f t="shared" si="10"/>
        <v>0</v>
      </c>
      <c r="W228" s="49">
        <f t="shared" si="11"/>
        <v>0</v>
      </c>
    </row>
    <row r="229" spans="1:23" x14ac:dyDescent="0.25">
      <c r="A229" s="86" t="s">
        <v>296</v>
      </c>
      <c r="B229" s="16" t="s">
        <v>1535</v>
      </c>
      <c r="C229" s="16">
        <v>3</v>
      </c>
      <c r="D229" s="17" t="s">
        <v>1528</v>
      </c>
      <c r="E229" s="16">
        <v>5</v>
      </c>
      <c r="F229" s="21">
        <v>0.8</v>
      </c>
      <c r="G229" s="15"/>
      <c r="H229" s="65">
        <v>0</v>
      </c>
      <c r="I229" s="65">
        <v>0</v>
      </c>
      <c r="J229" s="15"/>
      <c r="K229" s="15">
        <v>1</v>
      </c>
      <c r="L229" s="22">
        <v>1</v>
      </c>
      <c r="M229" s="15"/>
      <c r="N229" s="15">
        <v>0</v>
      </c>
      <c r="O229" s="15">
        <v>0</v>
      </c>
      <c r="P229" s="15"/>
      <c r="Q229" s="49">
        <f t="shared" si="12"/>
        <v>3</v>
      </c>
      <c r="R229" s="49">
        <f t="shared" si="10"/>
        <v>0</v>
      </c>
      <c r="W229" s="49">
        <f t="shared" si="11"/>
        <v>0</v>
      </c>
    </row>
    <row r="230" spans="1:23" x14ac:dyDescent="0.25">
      <c r="A230" s="86" t="s">
        <v>297</v>
      </c>
      <c r="B230" s="16" t="s">
        <v>1535</v>
      </c>
      <c r="C230" s="16">
        <v>3</v>
      </c>
      <c r="D230" s="17" t="s">
        <v>1529</v>
      </c>
      <c r="E230" s="16">
        <v>0</v>
      </c>
      <c r="F230" s="93" t="s">
        <v>4</v>
      </c>
      <c r="G230" s="15"/>
      <c r="H230" s="65">
        <v>0</v>
      </c>
      <c r="I230" s="65">
        <v>0</v>
      </c>
      <c r="J230" s="15"/>
      <c r="K230" s="15">
        <v>0</v>
      </c>
      <c r="L230" s="93" t="s">
        <v>4</v>
      </c>
      <c r="M230" s="15"/>
      <c r="N230" s="15">
        <v>0</v>
      </c>
      <c r="O230" s="15">
        <v>0</v>
      </c>
      <c r="P230" s="15"/>
      <c r="Q230" s="49">
        <f t="shared" si="12"/>
        <v>0</v>
      </c>
      <c r="R230" s="49">
        <f t="shared" si="10"/>
        <v>0</v>
      </c>
      <c r="W230" s="49">
        <f t="shared" si="11"/>
        <v>0</v>
      </c>
    </row>
    <row r="231" spans="1:23" x14ac:dyDescent="0.25">
      <c r="A231" s="86" t="s">
        <v>298</v>
      </c>
      <c r="B231" s="16" t="s">
        <v>1535</v>
      </c>
      <c r="C231" s="16">
        <v>3</v>
      </c>
      <c r="D231" s="17" t="s">
        <v>1530</v>
      </c>
      <c r="E231" s="16">
        <v>1</v>
      </c>
      <c r="F231" s="21">
        <v>1</v>
      </c>
      <c r="G231" s="15"/>
      <c r="H231" s="70">
        <v>0</v>
      </c>
      <c r="I231" s="70">
        <v>0</v>
      </c>
      <c r="J231" s="18" t="s">
        <v>1</v>
      </c>
      <c r="K231" s="30">
        <v>1</v>
      </c>
      <c r="L231" s="31">
        <v>1</v>
      </c>
      <c r="M231" s="30"/>
      <c r="N231" s="30">
        <v>0</v>
      </c>
      <c r="O231" s="30">
        <v>0</v>
      </c>
      <c r="P231" s="30"/>
      <c r="Q231" s="49">
        <f t="shared" si="12"/>
        <v>1</v>
      </c>
      <c r="R231" s="49">
        <f t="shared" si="10"/>
        <v>0</v>
      </c>
      <c r="W231" s="49">
        <f t="shared" si="11"/>
        <v>0</v>
      </c>
    </row>
    <row r="232" spans="1:23" x14ac:dyDescent="0.25">
      <c r="A232" s="86" t="s">
        <v>299</v>
      </c>
      <c r="B232" s="16" t="s">
        <v>1535</v>
      </c>
      <c r="C232" s="16">
        <v>3</v>
      </c>
      <c r="D232" s="17" t="s">
        <v>1531</v>
      </c>
      <c r="E232" s="15">
        <v>2</v>
      </c>
      <c r="F232" s="21">
        <v>0.5</v>
      </c>
      <c r="G232" s="15"/>
      <c r="H232" s="15">
        <v>0</v>
      </c>
      <c r="I232" s="15">
        <v>0</v>
      </c>
      <c r="J232" s="15" t="s">
        <v>1</v>
      </c>
      <c r="K232" s="15">
        <v>3</v>
      </c>
      <c r="L232" s="22">
        <v>0.66666666666666663</v>
      </c>
      <c r="M232" s="15"/>
      <c r="N232" s="15">
        <v>0</v>
      </c>
      <c r="O232" s="15">
        <v>0</v>
      </c>
      <c r="P232" s="15"/>
      <c r="Q232" s="49">
        <f t="shared" si="12"/>
        <v>2.5</v>
      </c>
      <c r="R232" s="49">
        <f t="shared" si="10"/>
        <v>0</v>
      </c>
      <c r="W232" s="49">
        <f t="shared" si="11"/>
        <v>0</v>
      </c>
    </row>
    <row r="233" spans="1:23" x14ac:dyDescent="0.25">
      <c r="A233" s="86" t="s">
        <v>300</v>
      </c>
      <c r="B233" s="16" t="s">
        <v>1535</v>
      </c>
      <c r="C233" s="16">
        <v>3</v>
      </c>
      <c r="D233" s="17" t="s">
        <v>1532</v>
      </c>
      <c r="E233" s="15">
        <v>0</v>
      </c>
      <c r="F233" s="93" t="s">
        <v>4</v>
      </c>
      <c r="G233" s="15"/>
      <c r="H233" s="15">
        <v>0</v>
      </c>
      <c r="I233" s="15">
        <v>0</v>
      </c>
      <c r="J233" s="15"/>
      <c r="K233" s="15">
        <v>3</v>
      </c>
      <c r="L233" s="22">
        <v>1</v>
      </c>
      <c r="M233" s="15"/>
      <c r="N233" s="15">
        <v>0</v>
      </c>
      <c r="O233" s="15">
        <v>0</v>
      </c>
      <c r="P233" s="15"/>
      <c r="Q233" s="49">
        <f t="shared" si="12"/>
        <v>1.5</v>
      </c>
      <c r="R233" s="49">
        <f t="shared" si="10"/>
        <v>0</v>
      </c>
      <c r="W233" s="49">
        <f t="shared" si="11"/>
        <v>0</v>
      </c>
    </row>
    <row r="234" spans="1:23" x14ac:dyDescent="0.25">
      <c r="A234" s="86" t="s">
        <v>301</v>
      </c>
      <c r="B234" s="16" t="s">
        <v>1535</v>
      </c>
      <c r="C234" s="16">
        <v>3</v>
      </c>
      <c r="D234" s="17" t="s">
        <v>1536</v>
      </c>
      <c r="E234" s="15">
        <v>35</v>
      </c>
      <c r="F234" s="21">
        <v>0.82857142857142863</v>
      </c>
      <c r="G234" s="15"/>
      <c r="H234" s="15">
        <v>0</v>
      </c>
      <c r="I234" s="15">
        <v>0</v>
      </c>
      <c r="J234" s="15"/>
      <c r="K234" s="15">
        <v>19</v>
      </c>
      <c r="L234" s="22">
        <v>0.78947368421052633</v>
      </c>
      <c r="M234" s="15"/>
      <c r="N234" s="101" t="s">
        <v>8</v>
      </c>
      <c r="O234" s="101" t="s">
        <v>8</v>
      </c>
      <c r="P234" s="15"/>
      <c r="Q234" s="49">
        <f t="shared" si="12"/>
        <v>27</v>
      </c>
      <c r="R234" s="49">
        <f t="shared" si="10"/>
        <v>0</v>
      </c>
      <c r="W234" s="49">
        <f t="shared" si="11"/>
        <v>0</v>
      </c>
    </row>
    <row r="235" spans="1:23" x14ac:dyDescent="0.25">
      <c r="A235" s="86" t="s">
        <v>302</v>
      </c>
      <c r="B235" s="16" t="s">
        <v>1535</v>
      </c>
      <c r="C235" s="16">
        <v>4</v>
      </c>
      <c r="D235" s="17" t="s">
        <v>1491</v>
      </c>
      <c r="E235" s="95">
        <v>0</v>
      </c>
      <c r="F235" s="93" t="s">
        <v>4</v>
      </c>
      <c r="G235" s="15"/>
      <c r="H235" s="95">
        <v>0</v>
      </c>
      <c r="I235" s="95">
        <v>0</v>
      </c>
      <c r="J235" s="95"/>
      <c r="K235" s="65">
        <v>3</v>
      </c>
      <c r="L235" s="22">
        <v>1</v>
      </c>
      <c r="M235" s="15"/>
      <c r="N235" s="95">
        <v>0</v>
      </c>
      <c r="O235" s="95">
        <v>0</v>
      </c>
      <c r="P235" s="15"/>
      <c r="Q235" s="49">
        <f t="shared" si="12"/>
        <v>1.5</v>
      </c>
      <c r="R235" s="49">
        <f t="shared" si="10"/>
        <v>0</v>
      </c>
      <c r="W235" s="49">
        <f t="shared" si="11"/>
        <v>0</v>
      </c>
    </row>
    <row r="236" spans="1:23" x14ac:dyDescent="0.25">
      <c r="A236" s="86" t="s">
        <v>303</v>
      </c>
      <c r="B236" s="16" t="s">
        <v>1535</v>
      </c>
      <c r="C236" s="16">
        <v>4</v>
      </c>
      <c r="D236" s="17" t="s">
        <v>1492</v>
      </c>
      <c r="E236" s="95">
        <v>0</v>
      </c>
      <c r="F236" s="93" t="s">
        <v>4</v>
      </c>
      <c r="G236" s="15"/>
      <c r="H236" s="95">
        <v>0</v>
      </c>
      <c r="I236" s="95">
        <v>0</v>
      </c>
      <c r="J236" s="95"/>
      <c r="K236" s="65">
        <v>2</v>
      </c>
      <c r="L236" s="22">
        <v>1</v>
      </c>
      <c r="M236" s="15"/>
      <c r="N236" s="95">
        <v>0</v>
      </c>
      <c r="O236" s="95">
        <v>0</v>
      </c>
      <c r="P236" s="15"/>
      <c r="Q236" s="49">
        <f t="shared" si="12"/>
        <v>1</v>
      </c>
      <c r="R236" s="49">
        <f t="shared" si="10"/>
        <v>0</v>
      </c>
      <c r="W236" s="49">
        <f t="shared" si="11"/>
        <v>0</v>
      </c>
    </row>
    <row r="237" spans="1:23" x14ac:dyDescent="0.25">
      <c r="A237" s="86" t="s">
        <v>304</v>
      </c>
      <c r="B237" s="16" t="s">
        <v>1535</v>
      </c>
      <c r="C237" s="16">
        <v>4</v>
      </c>
      <c r="D237" s="17" t="s">
        <v>1493</v>
      </c>
      <c r="E237" s="95">
        <v>31</v>
      </c>
      <c r="F237" s="15">
        <v>94</v>
      </c>
      <c r="G237" s="15"/>
      <c r="H237" s="95">
        <v>0</v>
      </c>
      <c r="I237" s="95">
        <v>0</v>
      </c>
      <c r="J237" s="95"/>
      <c r="K237" s="65">
        <v>4</v>
      </c>
      <c r="L237" s="22">
        <v>1</v>
      </c>
      <c r="M237" s="15"/>
      <c r="N237" s="95">
        <v>0</v>
      </c>
      <c r="O237" s="95">
        <v>0</v>
      </c>
      <c r="P237" s="15"/>
      <c r="Q237" s="49">
        <f t="shared" si="12"/>
        <v>17.5</v>
      </c>
      <c r="R237" s="49">
        <f t="shared" si="10"/>
        <v>0</v>
      </c>
      <c r="W237" s="49">
        <f t="shared" si="11"/>
        <v>0</v>
      </c>
    </row>
    <row r="238" spans="1:23" x14ac:dyDescent="0.25">
      <c r="A238" s="86" t="s">
        <v>305</v>
      </c>
      <c r="B238" s="16" t="s">
        <v>1535</v>
      </c>
      <c r="C238" s="16">
        <v>4</v>
      </c>
      <c r="D238" s="17" t="s">
        <v>1494</v>
      </c>
      <c r="E238" s="95">
        <v>115</v>
      </c>
      <c r="F238" s="15">
        <v>97</v>
      </c>
      <c r="G238" s="15"/>
      <c r="H238" s="95">
        <v>0</v>
      </c>
      <c r="I238" s="95">
        <v>0</v>
      </c>
      <c r="J238" s="95" t="s">
        <v>1</v>
      </c>
      <c r="K238" s="65">
        <v>164</v>
      </c>
      <c r="L238" s="22">
        <v>0.8597560975609756</v>
      </c>
      <c r="M238" s="15"/>
      <c r="N238" s="95">
        <v>0</v>
      </c>
      <c r="O238" s="95">
        <v>0</v>
      </c>
      <c r="P238" s="15"/>
      <c r="Q238" s="49">
        <f t="shared" si="12"/>
        <v>139.5</v>
      </c>
      <c r="R238" s="49">
        <f t="shared" si="10"/>
        <v>0</v>
      </c>
      <c r="W238" s="49">
        <f t="shared" si="11"/>
        <v>0</v>
      </c>
    </row>
    <row r="239" spans="1:23" x14ac:dyDescent="0.25">
      <c r="A239" s="86" t="s">
        <v>306</v>
      </c>
      <c r="B239" s="16" t="s">
        <v>1535</v>
      </c>
      <c r="C239" s="16">
        <v>4</v>
      </c>
      <c r="D239" s="17" t="s">
        <v>1495</v>
      </c>
      <c r="E239" s="95">
        <v>2</v>
      </c>
      <c r="F239" s="15">
        <v>50</v>
      </c>
      <c r="G239" s="15"/>
      <c r="H239" s="95">
        <v>0</v>
      </c>
      <c r="I239" s="95">
        <v>0</v>
      </c>
      <c r="J239" s="95" t="s">
        <v>1</v>
      </c>
      <c r="K239" s="65">
        <v>14</v>
      </c>
      <c r="L239" s="22">
        <v>0.8571428571428571</v>
      </c>
      <c r="M239" s="15"/>
      <c r="N239" s="95">
        <v>0</v>
      </c>
      <c r="O239" s="95">
        <v>0</v>
      </c>
      <c r="P239" s="15"/>
      <c r="Q239" s="49">
        <f t="shared" si="12"/>
        <v>8</v>
      </c>
      <c r="R239" s="49">
        <f t="shared" si="10"/>
        <v>0</v>
      </c>
      <c r="W239" s="49">
        <f t="shared" si="11"/>
        <v>0</v>
      </c>
    </row>
    <row r="240" spans="1:23" x14ac:dyDescent="0.25">
      <c r="A240" s="86" t="s">
        <v>307</v>
      </c>
      <c r="B240" s="16" t="s">
        <v>1535</v>
      </c>
      <c r="C240" s="16">
        <v>4</v>
      </c>
      <c r="D240" s="17" t="s">
        <v>1496</v>
      </c>
      <c r="E240" s="95">
        <v>79</v>
      </c>
      <c r="F240" s="15">
        <v>95</v>
      </c>
      <c r="G240" s="15"/>
      <c r="H240" s="95">
        <v>0</v>
      </c>
      <c r="I240" s="95">
        <v>0</v>
      </c>
      <c r="J240" s="95"/>
      <c r="K240" s="65">
        <v>110</v>
      </c>
      <c r="L240" s="22">
        <v>0.92727272727272725</v>
      </c>
      <c r="M240" s="15"/>
      <c r="N240" s="95">
        <v>0</v>
      </c>
      <c r="O240" s="95">
        <v>0</v>
      </c>
      <c r="P240" s="15"/>
      <c r="Q240" s="49">
        <f t="shared" si="12"/>
        <v>94.5</v>
      </c>
      <c r="R240" s="49">
        <f t="shared" si="10"/>
        <v>0</v>
      </c>
      <c r="W240" s="49">
        <f t="shared" si="11"/>
        <v>0</v>
      </c>
    </row>
    <row r="241" spans="1:23" x14ac:dyDescent="0.25">
      <c r="A241" s="86" t="s">
        <v>308</v>
      </c>
      <c r="B241" s="16" t="s">
        <v>1535</v>
      </c>
      <c r="C241" s="16">
        <v>4</v>
      </c>
      <c r="D241" s="17" t="s">
        <v>1497</v>
      </c>
      <c r="E241" s="95">
        <v>1</v>
      </c>
      <c r="F241" s="15">
        <v>100</v>
      </c>
      <c r="G241" s="15"/>
      <c r="H241" s="95">
        <v>0</v>
      </c>
      <c r="I241" s="95">
        <v>0</v>
      </c>
      <c r="J241" s="95"/>
      <c r="K241" s="65">
        <v>3</v>
      </c>
      <c r="L241" s="22">
        <v>0.33333333333333331</v>
      </c>
      <c r="M241" s="15"/>
      <c r="N241" s="95">
        <v>0</v>
      </c>
      <c r="O241" s="95">
        <v>0</v>
      </c>
      <c r="P241" s="15"/>
      <c r="Q241" s="49">
        <f t="shared" si="12"/>
        <v>2</v>
      </c>
      <c r="R241" s="49">
        <f t="shared" si="10"/>
        <v>0</v>
      </c>
      <c r="W241" s="49">
        <f t="shared" si="11"/>
        <v>0</v>
      </c>
    </row>
    <row r="242" spans="1:23" x14ac:dyDescent="0.25">
      <c r="A242" s="86" t="s">
        <v>309</v>
      </c>
      <c r="B242" s="16" t="s">
        <v>1535</v>
      </c>
      <c r="C242" s="16">
        <v>4</v>
      </c>
      <c r="D242" s="17" t="s">
        <v>1498</v>
      </c>
      <c r="E242" s="95">
        <v>1</v>
      </c>
      <c r="F242" s="15">
        <v>100</v>
      </c>
      <c r="G242" s="15"/>
      <c r="H242" s="95">
        <v>0</v>
      </c>
      <c r="I242" s="95">
        <v>0</v>
      </c>
      <c r="J242" s="95"/>
      <c r="K242" s="65">
        <v>1</v>
      </c>
      <c r="L242" s="22">
        <v>1</v>
      </c>
      <c r="M242" s="15"/>
      <c r="N242" s="95">
        <v>0</v>
      </c>
      <c r="O242" s="95">
        <v>0</v>
      </c>
      <c r="P242" s="15"/>
      <c r="Q242" s="49">
        <f t="shared" si="12"/>
        <v>1</v>
      </c>
      <c r="R242" s="49">
        <f t="shared" si="10"/>
        <v>0</v>
      </c>
      <c r="W242" s="49">
        <f t="shared" si="11"/>
        <v>0</v>
      </c>
    </row>
    <row r="243" spans="1:23" x14ac:dyDescent="0.25">
      <c r="A243" s="86" t="s">
        <v>310</v>
      </c>
      <c r="B243" s="16" t="s">
        <v>1535</v>
      </c>
      <c r="C243" s="16">
        <v>4</v>
      </c>
      <c r="D243" s="17" t="s">
        <v>1499</v>
      </c>
      <c r="E243" s="95">
        <v>0</v>
      </c>
      <c r="F243" s="93" t="s">
        <v>4</v>
      </c>
      <c r="G243" s="15"/>
      <c r="H243" s="95">
        <v>0</v>
      </c>
      <c r="I243" s="95">
        <v>0</v>
      </c>
      <c r="J243" s="95"/>
      <c r="K243" s="65">
        <v>0</v>
      </c>
      <c r="L243" s="93" t="s">
        <v>4</v>
      </c>
      <c r="M243" s="15"/>
      <c r="N243" s="95">
        <v>0</v>
      </c>
      <c r="O243" s="95">
        <v>0</v>
      </c>
      <c r="P243" s="15"/>
      <c r="Q243" s="49">
        <f t="shared" si="12"/>
        <v>0</v>
      </c>
      <c r="R243" s="49">
        <f t="shared" si="10"/>
        <v>0</v>
      </c>
      <c r="W243" s="49">
        <f t="shared" si="11"/>
        <v>0</v>
      </c>
    </row>
    <row r="244" spans="1:23" x14ac:dyDescent="0.25">
      <c r="A244" s="86" t="s">
        <v>311</v>
      </c>
      <c r="B244" s="16" t="s">
        <v>1535</v>
      </c>
      <c r="C244" s="16">
        <v>4</v>
      </c>
      <c r="D244" s="17" t="s">
        <v>1500</v>
      </c>
      <c r="E244" s="95">
        <v>0</v>
      </c>
      <c r="F244" s="93" t="s">
        <v>4</v>
      </c>
      <c r="G244" s="15"/>
      <c r="H244" s="95">
        <v>0</v>
      </c>
      <c r="I244" s="95">
        <v>0</v>
      </c>
      <c r="J244" s="95"/>
      <c r="K244" s="65">
        <v>0</v>
      </c>
      <c r="L244" s="93" t="s">
        <v>4</v>
      </c>
      <c r="M244" s="15"/>
      <c r="N244" s="95">
        <v>0</v>
      </c>
      <c r="O244" s="95">
        <v>0</v>
      </c>
      <c r="P244" s="15"/>
      <c r="Q244" s="49">
        <f t="shared" si="12"/>
        <v>0</v>
      </c>
      <c r="R244" s="49">
        <f t="shared" si="10"/>
        <v>0</v>
      </c>
      <c r="W244" s="49">
        <f t="shared" si="11"/>
        <v>0</v>
      </c>
    </row>
    <row r="245" spans="1:23" x14ac:dyDescent="0.25">
      <c r="A245" s="86" t="s">
        <v>312</v>
      </c>
      <c r="B245" s="16" t="s">
        <v>1535</v>
      </c>
      <c r="C245" s="16">
        <v>4</v>
      </c>
      <c r="D245" s="17" t="s">
        <v>1502</v>
      </c>
      <c r="E245" s="95">
        <v>20</v>
      </c>
      <c r="F245" s="15">
        <v>85</v>
      </c>
      <c r="G245" s="15"/>
      <c r="H245" s="95">
        <v>0</v>
      </c>
      <c r="I245" s="95">
        <v>0</v>
      </c>
      <c r="J245" s="95"/>
      <c r="K245" s="65">
        <v>23</v>
      </c>
      <c r="L245" s="22">
        <v>0.86956521739130432</v>
      </c>
      <c r="M245" s="15"/>
      <c r="N245" s="95">
        <v>0</v>
      </c>
      <c r="O245" s="95">
        <v>0</v>
      </c>
      <c r="P245" s="15"/>
      <c r="Q245" s="49">
        <f t="shared" si="12"/>
        <v>21.5</v>
      </c>
      <c r="R245" s="49">
        <f t="shared" si="10"/>
        <v>0</v>
      </c>
      <c r="W245" s="49">
        <f t="shared" si="11"/>
        <v>0</v>
      </c>
    </row>
    <row r="246" spans="1:23" x14ac:dyDescent="0.25">
      <c r="A246" s="86" t="s">
        <v>313</v>
      </c>
      <c r="B246" s="16" t="s">
        <v>1535</v>
      </c>
      <c r="C246" s="16">
        <v>4</v>
      </c>
      <c r="D246" s="17" t="s">
        <v>1503</v>
      </c>
      <c r="E246" s="95">
        <v>1</v>
      </c>
      <c r="F246" s="15">
        <v>100</v>
      </c>
      <c r="G246" s="15"/>
      <c r="H246" s="95">
        <v>0</v>
      </c>
      <c r="I246" s="95">
        <v>0</v>
      </c>
      <c r="J246" s="95"/>
      <c r="K246" s="65">
        <v>3</v>
      </c>
      <c r="L246" s="22">
        <v>1</v>
      </c>
      <c r="M246" s="15"/>
      <c r="N246" s="95">
        <v>0</v>
      </c>
      <c r="O246" s="95">
        <v>0</v>
      </c>
      <c r="P246" s="15"/>
      <c r="Q246" s="49">
        <f t="shared" si="12"/>
        <v>2</v>
      </c>
      <c r="R246" s="49">
        <f t="shared" si="10"/>
        <v>0</v>
      </c>
      <c r="W246" s="49">
        <f t="shared" si="11"/>
        <v>0</v>
      </c>
    </row>
    <row r="247" spans="1:23" x14ac:dyDescent="0.25">
      <c r="A247" s="86" t="s">
        <v>314</v>
      </c>
      <c r="B247" s="16" t="s">
        <v>1535</v>
      </c>
      <c r="C247" s="16">
        <v>4</v>
      </c>
      <c r="D247" s="17" t="s">
        <v>1504</v>
      </c>
      <c r="E247" s="95">
        <v>1</v>
      </c>
      <c r="F247" s="15">
        <v>0</v>
      </c>
      <c r="G247" s="15"/>
      <c r="H247" s="95">
        <v>0</v>
      </c>
      <c r="I247" s="95">
        <v>0</v>
      </c>
      <c r="J247" s="95"/>
      <c r="K247" s="65">
        <v>2</v>
      </c>
      <c r="L247" s="22">
        <v>1</v>
      </c>
      <c r="M247" s="15"/>
      <c r="N247" s="95">
        <v>0</v>
      </c>
      <c r="O247" s="95">
        <v>0</v>
      </c>
      <c r="P247" s="15"/>
      <c r="Q247" s="49">
        <f t="shared" si="12"/>
        <v>1.5</v>
      </c>
      <c r="R247" s="49">
        <f t="shared" si="10"/>
        <v>0</v>
      </c>
      <c r="W247" s="49">
        <f t="shared" si="11"/>
        <v>0</v>
      </c>
    </row>
    <row r="248" spans="1:23" x14ac:dyDescent="0.25">
      <c r="A248" s="86" t="s">
        <v>315</v>
      </c>
      <c r="B248" s="16" t="s">
        <v>1535</v>
      </c>
      <c r="C248" s="16">
        <v>4</v>
      </c>
      <c r="D248" s="17" t="s">
        <v>1505</v>
      </c>
      <c r="E248" s="95">
        <v>13</v>
      </c>
      <c r="F248" s="15">
        <v>85</v>
      </c>
      <c r="G248" s="15"/>
      <c r="H248" s="95">
        <v>0</v>
      </c>
      <c r="I248" s="95">
        <v>0</v>
      </c>
      <c r="J248" s="95"/>
      <c r="K248" s="65">
        <v>15</v>
      </c>
      <c r="L248" s="22">
        <v>0.8</v>
      </c>
      <c r="M248" s="15"/>
      <c r="N248" s="95">
        <v>0</v>
      </c>
      <c r="O248" s="95">
        <v>0</v>
      </c>
      <c r="P248" s="15"/>
      <c r="Q248" s="49">
        <f t="shared" si="12"/>
        <v>14</v>
      </c>
      <c r="R248" s="49">
        <f t="shared" si="10"/>
        <v>0</v>
      </c>
      <c r="W248" s="49">
        <f t="shared" si="11"/>
        <v>0</v>
      </c>
    </row>
    <row r="249" spans="1:23" x14ac:dyDescent="0.25">
      <c r="A249" s="86" t="s">
        <v>316</v>
      </c>
      <c r="B249" s="16" t="s">
        <v>1535</v>
      </c>
      <c r="C249" s="16">
        <v>4</v>
      </c>
      <c r="D249" s="17" t="s">
        <v>1507</v>
      </c>
      <c r="E249" s="95">
        <v>153</v>
      </c>
      <c r="F249" s="15">
        <v>89</v>
      </c>
      <c r="G249" s="15"/>
      <c r="H249" s="95">
        <v>0</v>
      </c>
      <c r="I249" s="95">
        <v>0</v>
      </c>
      <c r="J249" s="95"/>
      <c r="K249" s="65">
        <v>1230</v>
      </c>
      <c r="L249" s="22">
        <v>0.91056910569105687</v>
      </c>
      <c r="M249" s="15"/>
      <c r="N249" s="95">
        <v>0</v>
      </c>
      <c r="O249" s="95">
        <v>0</v>
      </c>
      <c r="P249" s="15"/>
      <c r="Q249" s="49">
        <f t="shared" si="12"/>
        <v>691.5</v>
      </c>
      <c r="R249" s="49">
        <f t="shared" si="10"/>
        <v>0</v>
      </c>
      <c r="W249" s="49">
        <f t="shared" si="11"/>
        <v>0</v>
      </c>
    </row>
    <row r="250" spans="1:23" x14ac:dyDescent="0.25">
      <c r="A250" s="86" t="s">
        <v>317</v>
      </c>
      <c r="B250" s="16" t="s">
        <v>1535</v>
      </c>
      <c r="C250" s="16">
        <v>4</v>
      </c>
      <c r="D250" s="17" t="s">
        <v>1508</v>
      </c>
      <c r="E250" s="95">
        <v>500</v>
      </c>
      <c r="F250" s="15">
        <v>84</v>
      </c>
      <c r="G250" s="15"/>
      <c r="H250" s="95">
        <v>0</v>
      </c>
      <c r="I250" s="95">
        <v>0</v>
      </c>
      <c r="J250" s="95"/>
      <c r="K250" s="65">
        <v>290</v>
      </c>
      <c r="L250" s="22">
        <v>0.86206896551724133</v>
      </c>
      <c r="M250" s="15"/>
      <c r="N250" s="95">
        <v>0</v>
      </c>
      <c r="O250" s="95">
        <v>0</v>
      </c>
      <c r="P250" s="15"/>
      <c r="Q250" s="49">
        <f t="shared" si="12"/>
        <v>395</v>
      </c>
      <c r="R250" s="49">
        <f t="shared" si="10"/>
        <v>0</v>
      </c>
      <c r="W250" s="49">
        <f t="shared" si="11"/>
        <v>0</v>
      </c>
    </row>
    <row r="251" spans="1:23" x14ac:dyDescent="0.25">
      <c r="A251" s="86" t="s">
        <v>318</v>
      </c>
      <c r="B251" s="16" t="s">
        <v>1535</v>
      </c>
      <c r="C251" s="16">
        <v>4</v>
      </c>
      <c r="D251" s="17" t="s">
        <v>1509</v>
      </c>
      <c r="E251" s="95">
        <v>7</v>
      </c>
      <c r="F251" s="15">
        <v>100</v>
      </c>
      <c r="G251" s="15"/>
      <c r="H251" s="95">
        <v>0</v>
      </c>
      <c r="I251" s="95">
        <v>0</v>
      </c>
      <c r="J251" s="95"/>
      <c r="K251" s="65">
        <v>23</v>
      </c>
      <c r="L251" s="22">
        <v>0.95652173913043481</v>
      </c>
      <c r="M251" s="15"/>
      <c r="N251" s="95">
        <v>0</v>
      </c>
      <c r="O251" s="95">
        <v>0</v>
      </c>
      <c r="P251" s="15"/>
      <c r="Q251" s="49">
        <f t="shared" si="12"/>
        <v>15</v>
      </c>
      <c r="R251" s="49">
        <f t="shared" si="10"/>
        <v>0</v>
      </c>
      <c r="W251" s="49">
        <f t="shared" si="11"/>
        <v>0</v>
      </c>
    </row>
    <row r="252" spans="1:23" x14ac:dyDescent="0.25">
      <c r="A252" s="86" t="s">
        <v>319</v>
      </c>
      <c r="B252" s="16" t="s">
        <v>1535</v>
      </c>
      <c r="C252" s="16">
        <v>4</v>
      </c>
      <c r="D252" s="17" t="s">
        <v>1510</v>
      </c>
      <c r="E252" s="95">
        <v>24</v>
      </c>
      <c r="F252" s="15">
        <v>88</v>
      </c>
      <c r="G252" s="15"/>
      <c r="H252" s="95">
        <v>0</v>
      </c>
      <c r="I252" s="95">
        <v>0</v>
      </c>
      <c r="J252" s="95" t="s">
        <v>1</v>
      </c>
      <c r="K252" s="65">
        <v>38</v>
      </c>
      <c r="L252" s="22">
        <v>0.89473684210526316</v>
      </c>
      <c r="M252" s="15"/>
      <c r="N252" s="95">
        <v>0</v>
      </c>
      <c r="O252" s="95">
        <v>0</v>
      </c>
      <c r="P252" s="15"/>
      <c r="Q252" s="49">
        <f t="shared" si="12"/>
        <v>31</v>
      </c>
      <c r="R252" s="49">
        <f t="shared" si="10"/>
        <v>0</v>
      </c>
      <c r="W252" s="49">
        <f t="shared" si="11"/>
        <v>0</v>
      </c>
    </row>
    <row r="253" spans="1:23" x14ac:dyDescent="0.25">
      <c r="A253" s="86" t="s">
        <v>320</v>
      </c>
      <c r="B253" s="16" t="s">
        <v>1535</v>
      </c>
      <c r="C253" s="16">
        <v>4</v>
      </c>
      <c r="D253" s="17" t="s">
        <v>1512</v>
      </c>
      <c r="E253" s="95">
        <v>21</v>
      </c>
      <c r="F253" s="15">
        <v>86</v>
      </c>
      <c r="G253" s="15"/>
      <c r="H253" s="95">
        <v>0</v>
      </c>
      <c r="I253" s="95">
        <v>0</v>
      </c>
      <c r="J253" s="95"/>
      <c r="K253" s="65">
        <v>10</v>
      </c>
      <c r="L253" s="22">
        <v>0.9</v>
      </c>
      <c r="M253" s="15"/>
      <c r="N253" s="95">
        <v>0</v>
      </c>
      <c r="O253" s="95">
        <v>0</v>
      </c>
      <c r="P253" s="15"/>
      <c r="Q253" s="49">
        <f t="shared" si="12"/>
        <v>15.5</v>
      </c>
      <c r="R253" s="49">
        <f t="shared" si="10"/>
        <v>0</v>
      </c>
      <c r="W253" s="49">
        <f t="shared" si="11"/>
        <v>0</v>
      </c>
    </row>
    <row r="254" spans="1:23" x14ac:dyDescent="0.25">
      <c r="A254" s="86" t="s">
        <v>321</v>
      </c>
      <c r="B254" s="16" t="s">
        <v>1535</v>
      </c>
      <c r="C254" s="16">
        <v>4</v>
      </c>
      <c r="D254" s="17" t="s">
        <v>1514</v>
      </c>
      <c r="E254" s="95">
        <v>7</v>
      </c>
      <c r="F254" s="15">
        <v>86</v>
      </c>
      <c r="G254" s="15"/>
      <c r="H254" s="95">
        <v>0</v>
      </c>
      <c r="I254" s="95">
        <v>0</v>
      </c>
      <c r="J254" s="95"/>
      <c r="K254" s="65">
        <v>16</v>
      </c>
      <c r="L254" s="22">
        <v>0.875</v>
      </c>
      <c r="M254" s="15"/>
      <c r="N254" s="95">
        <v>0</v>
      </c>
      <c r="O254" s="95">
        <v>0</v>
      </c>
      <c r="P254" s="15"/>
      <c r="Q254" s="49">
        <f t="shared" si="12"/>
        <v>11.5</v>
      </c>
      <c r="R254" s="49">
        <f t="shared" si="10"/>
        <v>0</v>
      </c>
      <c r="W254" s="49">
        <f t="shared" si="11"/>
        <v>0</v>
      </c>
    </row>
    <row r="255" spans="1:23" x14ac:dyDescent="0.25">
      <c r="A255" s="86" t="s">
        <v>322</v>
      </c>
      <c r="B255" s="16" t="s">
        <v>1535</v>
      </c>
      <c r="C255" s="16">
        <v>4</v>
      </c>
      <c r="D255" s="17" t="s">
        <v>1515</v>
      </c>
      <c r="E255" s="95">
        <v>1</v>
      </c>
      <c r="F255" s="15">
        <v>100</v>
      </c>
      <c r="G255" s="15"/>
      <c r="H255" s="95">
        <v>0</v>
      </c>
      <c r="I255" s="95">
        <v>0</v>
      </c>
      <c r="J255" s="95"/>
      <c r="K255" s="65">
        <v>4</v>
      </c>
      <c r="L255" s="22">
        <v>0.75</v>
      </c>
      <c r="M255" s="15"/>
      <c r="N255" s="95">
        <v>0</v>
      </c>
      <c r="O255" s="95">
        <v>0</v>
      </c>
      <c r="P255" s="15"/>
      <c r="Q255" s="49">
        <f t="shared" si="12"/>
        <v>2.5</v>
      </c>
      <c r="R255" s="49">
        <f t="shared" si="10"/>
        <v>0</v>
      </c>
      <c r="W255" s="49">
        <f t="shared" si="11"/>
        <v>0</v>
      </c>
    </row>
    <row r="256" spans="1:23" x14ac:dyDescent="0.25">
      <c r="A256" s="86" t="s">
        <v>323</v>
      </c>
      <c r="B256" s="16" t="s">
        <v>1535</v>
      </c>
      <c r="C256" s="16">
        <v>4</v>
      </c>
      <c r="D256" s="17" t="s">
        <v>1516</v>
      </c>
      <c r="E256" s="95">
        <v>1</v>
      </c>
      <c r="F256" s="15">
        <v>100</v>
      </c>
      <c r="G256" s="15"/>
      <c r="H256" s="95">
        <v>0</v>
      </c>
      <c r="I256" s="95">
        <v>0</v>
      </c>
      <c r="J256" s="95"/>
      <c r="K256" s="65">
        <v>1</v>
      </c>
      <c r="L256" s="22">
        <v>1</v>
      </c>
      <c r="M256" s="15"/>
      <c r="N256" s="95">
        <v>0</v>
      </c>
      <c r="O256" s="95">
        <v>0</v>
      </c>
      <c r="P256" s="15"/>
      <c r="Q256" s="49">
        <f t="shared" si="12"/>
        <v>1</v>
      </c>
      <c r="R256" s="49">
        <f t="shared" si="10"/>
        <v>0</v>
      </c>
      <c r="W256" s="49">
        <f t="shared" si="11"/>
        <v>0</v>
      </c>
    </row>
    <row r="257" spans="1:23" x14ac:dyDescent="0.25">
      <c r="A257" s="86" t="s">
        <v>324</v>
      </c>
      <c r="B257" s="16" t="s">
        <v>1535</v>
      </c>
      <c r="C257" s="16">
        <v>4</v>
      </c>
      <c r="D257" s="17" t="s">
        <v>1517</v>
      </c>
      <c r="E257" s="95">
        <v>5</v>
      </c>
      <c r="F257" s="15">
        <v>100</v>
      </c>
      <c r="G257" s="15"/>
      <c r="H257" s="95">
        <v>0</v>
      </c>
      <c r="I257" s="95">
        <v>0</v>
      </c>
      <c r="J257" s="95"/>
      <c r="K257" s="65">
        <v>10</v>
      </c>
      <c r="L257" s="22">
        <v>0.8</v>
      </c>
      <c r="M257" s="15"/>
      <c r="N257" s="95">
        <v>0</v>
      </c>
      <c r="O257" s="95">
        <v>0</v>
      </c>
      <c r="P257" s="15"/>
      <c r="Q257" s="49">
        <f t="shared" si="12"/>
        <v>7.5</v>
      </c>
      <c r="R257" s="49">
        <f t="shared" si="10"/>
        <v>0</v>
      </c>
      <c r="W257" s="49">
        <f t="shared" si="11"/>
        <v>0</v>
      </c>
    </row>
    <row r="258" spans="1:23" x14ac:dyDescent="0.25">
      <c r="A258" s="86" t="s">
        <v>325</v>
      </c>
      <c r="B258" s="16" t="s">
        <v>1535</v>
      </c>
      <c r="C258" s="16">
        <v>4</v>
      </c>
      <c r="D258" s="17" t="s">
        <v>1518</v>
      </c>
      <c r="E258" s="95">
        <v>0</v>
      </c>
      <c r="F258" s="93" t="s">
        <v>4</v>
      </c>
      <c r="G258" s="15"/>
      <c r="H258" s="95">
        <v>0</v>
      </c>
      <c r="I258" s="95">
        <v>0</v>
      </c>
      <c r="J258" s="95"/>
      <c r="K258" s="65">
        <v>4</v>
      </c>
      <c r="L258" s="22">
        <v>0.75</v>
      </c>
      <c r="M258" s="15"/>
      <c r="N258" s="95">
        <v>0</v>
      </c>
      <c r="O258" s="95">
        <v>0</v>
      </c>
      <c r="P258" s="15"/>
      <c r="Q258" s="49">
        <f t="shared" si="12"/>
        <v>2</v>
      </c>
      <c r="R258" s="49">
        <f t="shared" si="10"/>
        <v>0</v>
      </c>
      <c r="W258" s="49">
        <f t="shared" si="11"/>
        <v>0</v>
      </c>
    </row>
    <row r="259" spans="1:23" x14ac:dyDescent="0.25">
      <c r="A259" s="86" t="s">
        <v>326</v>
      </c>
      <c r="B259" s="16" t="s">
        <v>1535</v>
      </c>
      <c r="C259" s="16">
        <v>4</v>
      </c>
      <c r="D259" s="17" t="s">
        <v>1520</v>
      </c>
      <c r="E259" s="95">
        <v>0</v>
      </c>
      <c r="F259" s="93" t="s">
        <v>4</v>
      </c>
      <c r="G259" s="15"/>
      <c r="H259" s="95">
        <v>0</v>
      </c>
      <c r="I259" s="95">
        <v>0</v>
      </c>
      <c r="J259" s="95"/>
      <c r="K259" s="65">
        <v>2</v>
      </c>
      <c r="L259" s="22">
        <v>1</v>
      </c>
      <c r="M259" s="15"/>
      <c r="N259" s="95">
        <v>0</v>
      </c>
      <c r="O259" s="95">
        <v>0</v>
      </c>
      <c r="P259" s="15"/>
      <c r="Q259" s="49">
        <f t="shared" si="12"/>
        <v>1</v>
      </c>
      <c r="R259" s="49">
        <f t="shared" ref="R259:R322" si="13">AVERAGE(H259:I259,N259:O259)</f>
        <v>0</v>
      </c>
      <c r="W259" s="49">
        <f t="shared" ref="W259:W322" si="14">(Q259&gt;0)*(R259&gt;0)</f>
        <v>0</v>
      </c>
    </row>
    <row r="260" spans="1:23" ht="16.5" thickBot="1" x14ac:dyDescent="0.3">
      <c r="A260" s="88" t="s">
        <v>327</v>
      </c>
      <c r="B260" s="27" t="s">
        <v>1535</v>
      </c>
      <c r="C260" s="27">
        <v>4</v>
      </c>
      <c r="D260" s="28" t="s">
        <v>1522</v>
      </c>
      <c r="E260" s="32">
        <v>0</v>
      </c>
      <c r="F260" s="102" t="s">
        <v>4</v>
      </c>
      <c r="G260" s="32"/>
      <c r="H260" s="103">
        <v>0</v>
      </c>
      <c r="I260" s="103">
        <v>0</v>
      </c>
      <c r="J260" s="32"/>
      <c r="K260" s="27">
        <v>1</v>
      </c>
      <c r="L260" s="33">
        <v>0</v>
      </c>
      <c r="M260" s="32"/>
      <c r="N260" s="103">
        <v>0</v>
      </c>
      <c r="O260" s="103">
        <v>0</v>
      </c>
      <c r="P260" s="32"/>
      <c r="Q260" s="49">
        <f t="shared" si="12"/>
        <v>0.5</v>
      </c>
      <c r="R260" s="49">
        <f t="shared" si="13"/>
        <v>0</v>
      </c>
      <c r="W260" s="49">
        <f t="shared" si="14"/>
        <v>0</v>
      </c>
    </row>
    <row r="261" spans="1:23" s="229" customFormat="1" ht="16.5" thickBot="1" x14ac:dyDescent="0.3">
      <c r="B261" s="230"/>
      <c r="C261" s="230"/>
      <c r="D261" s="231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0"/>
      <c r="P261" s="230"/>
    </row>
    <row r="262" spans="1:23" x14ac:dyDescent="0.25">
      <c r="A262" s="104" t="s">
        <v>328</v>
      </c>
      <c r="B262" s="37" t="s">
        <v>1537</v>
      </c>
      <c r="C262" s="37">
        <v>1</v>
      </c>
      <c r="D262" s="38" t="s">
        <v>1491</v>
      </c>
      <c r="E262" s="85">
        <v>0</v>
      </c>
      <c r="F262" s="105" t="s">
        <v>4</v>
      </c>
      <c r="G262" s="85"/>
      <c r="H262" s="85">
        <v>0</v>
      </c>
      <c r="I262" s="85">
        <v>0</v>
      </c>
      <c r="J262" s="85"/>
      <c r="K262" s="85">
        <v>0</v>
      </c>
      <c r="L262" s="105" t="s">
        <v>4</v>
      </c>
      <c r="M262" s="85"/>
      <c r="N262" s="85">
        <v>0</v>
      </c>
      <c r="O262" s="85">
        <v>0</v>
      </c>
      <c r="P262" s="85"/>
      <c r="Q262" s="49">
        <f t="shared" si="12"/>
        <v>0</v>
      </c>
      <c r="R262" s="49">
        <f t="shared" si="13"/>
        <v>0</v>
      </c>
      <c r="S262" s="226">
        <f>AVERAGE(Q262:Q364)-1</f>
        <v>90.009708737864074</v>
      </c>
      <c r="T262" s="226">
        <f>AVERAGE(R262:R364)</f>
        <v>6.4878640776699026</v>
      </c>
      <c r="U262" t="s">
        <v>1638</v>
      </c>
      <c r="W262" s="49">
        <f t="shared" si="14"/>
        <v>0</v>
      </c>
    </row>
    <row r="263" spans="1:23" x14ac:dyDescent="0.25">
      <c r="A263" s="106" t="s">
        <v>329</v>
      </c>
      <c r="B263" s="15" t="s">
        <v>1537</v>
      </c>
      <c r="C263" s="15">
        <v>1</v>
      </c>
      <c r="D263" s="39" t="s">
        <v>1492</v>
      </c>
      <c r="E263" s="65">
        <v>11</v>
      </c>
      <c r="F263" s="64">
        <v>0.63636363636363635</v>
      </c>
      <c r="G263" s="65"/>
      <c r="H263" s="65">
        <v>0</v>
      </c>
      <c r="I263" s="65">
        <v>0</v>
      </c>
      <c r="J263" s="65"/>
      <c r="K263" s="65">
        <v>5</v>
      </c>
      <c r="L263" s="64">
        <v>1</v>
      </c>
      <c r="M263" s="65"/>
      <c r="N263" s="65">
        <v>0</v>
      </c>
      <c r="O263" s="65">
        <v>0</v>
      </c>
      <c r="P263" s="65"/>
      <c r="Q263" s="49">
        <f t="shared" si="12"/>
        <v>8</v>
      </c>
      <c r="R263" s="49">
        <f t="shared" si="13"/>
        <v>0</v>
      </c>
      <c r="S263" s="49">
        <f>MEDIAN(Q262:Q364)</f>
        <v>12</v>
      </c>
      <c r="T263" s="49">
        <f>MEDIAN(R262:R364)</f>
        <v>0</v>
      </c>
      <c r="U263" t="s">
        <v>1647</v>
      </c>
      <c r="W263" s="49">
        <f t="shared" si="14"/>
        <v>0</v>
      </c>
    </row>
    <row r="264" spans="1:23" x14ac:dyDescent="0.25">
      <c r="A264" s="106" t="s">
        <v>330</v>
      </c>
      <c r="B264" s="15" t="s">
        <v>1537</v>
      </c>
      <c r="C264" s="15">
        <v>1</v>
      </c>
      <c r="D264" s="39" t="s">
        <v>1493</v>
      </c>
      <c r="E264" s="65">
        <v>14</v>
      </c>
      <c r="F264" s="64">
        <v>0.9285714285714286</v>
      </c>
      <c r="G264" s="65"/>
      <c r="H264" s="65">
        <v>0</v>
      </c>
      <c r="I264" s="65">
        <v>0</v>
      </c>
      <c r="J264" s="65"/>
      <c r="K264" s="65">
        <v>11</v>
      </c>
      <c r="L264" s="64">
        <v>0.90909090909090906</v>
      </c>
      <c r="M264" s="65"/>
      <c r="N264" s="65">
        <v>0</v>
      </c>
      <c r="O264" s="65">
        <v>0</v>
      </c>
      <c r="P264" s="65"/>
      <c r="Q264" s="49">
        <f t="shared" si="12"/>
        <v>12.5</v>
      </c>
      <c r="R264" s="49">
        <f t="shared" si="13"/>
        <v>0</v>
      </c>
      <c r="S264" s="226">
        <f>VAR(Q262:Q364)</f>
        <v>31524.24500285551</v>
      </c>
      <c r="T264" s="226">
        <f>VAR(R262:R364)</f>
        <v>1503.581346373501</v>
      </c>
      <c r="U264" t="s">
        <v>1639</v>
      </c>
      <c r="W264" s="49">
        <f t="shared" si="14"/>
        <v>0</v>
      </c>
    </row>
    <row r="265" spans="1:23" x14ac:dyDescent="0.25">
      <c r="A265" s="106" t="s">
        <v>331</v>
      </c>
      <c r="B265" s="15" t="s">
        <v>1537</v>
      </c>
      <c r="C265" s="15">
        <v>1</v>
      </c>
      <c r="D265" s="39" t="s">
        <v>1494</v>
      </c>
      <c r="E265" s="65">
        <v>0</v>
      </c>
      <c r="F265" s="66" t="s">
        <v>4</v>
      </c>
      <c r="G265" s="65"/>
      <c r="H265" s="65">
        <v>0</v>
      </c>
      <c r="I265" s="65">
        <v>0</v>
      </c>
      <c r="J265" s="65"/>
      <c r="K265" s="65">
        <v>0</v>
      </c>
      <c r="L265" s="66" t="s">
        <v>4</v>
      </c>
      <c r="M265" s="65"/>
      <c r="N265" s="65">
        <v>0</v>
      </c>
      <c r="O265" s="65">
        <v>0</v>
      </c>
      <c r="P265" s="65"/>
      <c r="Q265" s="49">
        <f t="shared" si="12"/>
        <v>0</v>
      </c>
      <c r="R265" s="49">
        <f t="shared" si="13"/>
        <v>0</v>
      </c>
      <c r="S265" s="226">
        <f>STDEV(Q262:Q364)</f>
        <v>177.55068291295169</v>
      </c>
      <c r="T265" s="226">
        <f>STDEV(R262:R364)</f>
        <v>38.776040880594053</v>
      </c>
      <c r="U265" t="s">
        <v>1640</v>
      </c>
      <c r="W265" s="49">
        <f t="shared" si="14"/>
        <v>0</v>
      </c>
    </row>
    <row r="266" spans="1:23" x14ac:dyDescent="0.25">
      <c r="A266" s="106" t="s">
        <v>332</v>
      </c>
      <c r="B266" s="15" t="s">
        <v>1537</v>
      </c>
      <c r="C266" s="15">
        <v>1</v>
      </c>
      <c r="D266" s="39" t="s">
        <v>1495</v>
      </c>
      <c r="E266" s="65">
        <v>2</v>
      </c>
      <c r="F266" s="64">
        <v>0.5</v>
      </c>
      <c r="G266" s="65"/>
      <c r="H266" s="65">
        <v>0</v>
      </c>
      <c r="I266" s="65">
        <v>0</v>
      </c>
      <c r="J266" s="65"/>
      <c r="K266" s="65">
        <v>2</v>
      </c>
      <c r="L266" s="64">
        <v>0.5</v>
      </c>
      <c r="M266" s="65"/>
      <c r="N266" s="65">
        <v>0</v>
      </c>
      <c r="O266" s="65">
        <v>0</v>
      </c>
      <c r="P266" s="65"/>
      <c r="Q266" s="49">
        <f t="shared" si="12"/>
        <v>2</v>
      </c>
      <c r="R266" s="49">
        <f t="shared" si="13"/>
        <v>0</v>
      </c>
      <c r="S266" s="49">
        <f>MIN(Q262:Q364)</f>
        <v>0</v>
      </c>
      <c r="T266" s="49">
        <f>MIN(R262:R364)</f>
        <v>0</v>
      </c>
      <c r="U266" t="s">
        <v>1641</v>
      </c>
      <c r="W266" s="49">
        <f t="shared" si="14"/>
        <v>0</v>
      </c>
    </row>
    <row r="267" spans="1:23" x14ac:dyDescent="0.25">
      <c r="A267" s="106" t="s">
        <v>333</v>
      </c>
      <c r="B267" s="15" t="s">
        <v>1537</v>
      </c>
      <c r="C267" s="15">
        <v>1</v>
      </c>
      <c r="D267" s="39" t="s">
        <v>1496</v>
      </c>
      <c r="E267" s="65">
        <v>1</v>
      </c>
      <c r="F267" s="64">
        <v>1</v>
      </c>
      <c r="G267" s="65"/>
      <c r="H267" s="65">
        <v>0</v>
      </c>
      <c r="I267" s="65">
        <v>0</v>
      </c>
      <c r="J267" s="65"/>
      <c r="K267" s="65">
        <v>1</v>
      </c>
      <c r="L267" s="64">
        <v>1</v>
      </c>
      <c r="M267" s="65"/>
      <c r="N267" s="65">
        <v>0</v>
      </c>
      <c r="O267" s="65">
        <v>0</v>
      </c>
      <c r="P267" s="65"/>
      <c r="Q267" s="49">
        <f t="shared" si="12"/>
        <v>1</v>
      </c>
      <c r="R267" s="49">
        <f t="shared" si="13"/>
        <v>0</v>
      </c>
      <c r="S267" s="49">
        <f>MAX(Q262:Q364)</f>
        <v>1055</v>
      </c>
      <c r="T267" s="49">
        <f>MAX(R262:R364)</f>
        <v>387.75</v>
      </c>
      <c r="U267" t="s">
        <v>1642</v>
      </c>
      <c r="W267" s="49">
        <f t="shared" si="14"/>
        <v>0</v>
      </c>
    </row>
    <row r="268" spans="1:23" x14ac:dyDescent="0.25">
      <c r="A268" s="106" t="s">
        <v>334</v>
      </c>
      <c r="B268" s="15" t="s">
        <v>1537</v>
      </c>
      <c r="C268" s="15">
        <v>1</v>
      </c>
      <c r="D268" s="39" t="s">
        <v>1497</v>
      </c>
      <c r="E268" s="65">
        <v>7</v>
      </c>
      <c r="F268" s="64">
        <v>0.14285714285714285</v>
      </c>
      <c r="G268" s="65"/>
      <c r="H268" s="101" t="s">
        <v>8</v>
      </c>
      <c r="I268" s="101" t="s">
        <v>8</v>
      </c>
      <c r="J268" s="65"/>
      <c r="K268" s="65">
        <v>1</v>
      </c>
      <c r="L268" s="64">
        <v>0</v>
      </c>
      <c r="M268" s="65"/>
      <c r="N268" s="65">
        <v>0</v>
      </c>
      <c r="O268" s="65">
        <v>0</v>
      </c>
      <c r="P268" s="65"/>
      <c r="Q268" s="49">
        <f t="shared" si="12"/>
        <v>4</v>
      </c>
      <c r="R268" s="49">
        <f t="shared" si="13"/>
        <v>0</v>
      </c>
      <c r="S268" s="49">
        <f>COUNT(Q262:Q364)</f>
        <v>103</v>
      </c>
      <c r="T268" s="49">
        <f>COUNT(R262:R364)</f>
        <v>103</v>
      </c>
      <c r="U268" t="s">
        <v>1643</v>
      </c>
      <c r="W268" s="49">
        <f t="shared" si="14"/>
        <v>0</v>
      </c>
    </row>
    <row r="269" spans="1:23" x14ac:dyDescent="0.25">
      <c r="A269" s="106" t="s">
        <v>335</v>
      </c>
      <c r="B269" s="15" t="s">
        <v>1537</v>
      </c>
      <c r="C269" s="15">
        <v>1</v>
      </c>
      <c r="D269" s="39" t="s">
        <v>1498</v>
      </c>
      <c r="E269" s="65">
        <v>0</v>
      </c>
      <c r="F269" s="66" t="s">
        <v>4</v>
      </c>
      <c r="G269" s="65"/>
      <c r="H269" s="65">
        <v>0</v>
      </c>
      <c r="I269" s="65">
        <v>0</v>
      </c>
      <c r="J269" s="65"/>
      <c r="K269" s="65">
        <v>0</v>
      </c>
      <c r="L269" s="66" t="s">
        <v>4</v>
      </c>
      <c r="M269" s="65"/>
      <c r="N269" s="65">
        <v>0</v>
      </c>
      <c r="O269" s="65">
        <v>0</v>
      </c>
      <c r="P269" s="65"/>
      <c r="Q269" s="49">
        <f t="shared" si="12"/>
        <v>0</v>
      </c>
      <c r="R269" s="49">
        <f t="shared" si="13"/>
        <v>0</v>
      </c>
      <c r="S269" s="49">
        <f>COUNTIF(Q262:Q364,"&gt;0")</f>
        <v>88</v>
      </c>
      <c r="T269" s="49">
        <f>COUNTIF(R262:R364,"&gt;0")</f>
        <v>18</v>
      </c>
      <c r="U269" t="s">
        <v>1645</v>
      </c>
      <c r="W269" s="49">
        <f t="shared" si="14"/>
        <v>0</v>
      </c>
    </row>
    <row r="270" spans="1:23" x14ac:dyDescent="0.25">
      <c r="A270" s="106" t="s">
        <v>336</v>
      </c>
      <c r="B270" s="15" t="s">
        <v>1537</v>
      </c>
      <c r="C270" s="15">
        <v>1</v>
      </c>
      <c r="D270" s="39" t="s">
        <v>1499</v>
      </c>
      <c r="E270" s="65">
        <v>260</v>
      </c>
      <c r="F270" s="64">
        <v>0.42307692307692307</v>
      </c>
      <c r="G270" s="65"/>
      <c r="H270" s="65">
        <v>0</v>
      </c>
      <c r="I270" s="65">
        <v>0</v>
      </c>
      <c r="J270" s="65"/>
      <c r="K270" s="65">
        <v>920</v>
      </c>
      <c r="L270" s="64">
        <v>0.91304347826086951</v>
      </c>
      <c r="M270" s="65"/>
      <c r="N270" s="65">
        <v>0</v>
      </c>
      <c r="O270" s="65">
        <v>0</v>
      </c>
      <c r="P270" s="65"/>
      <c r="Q270" s="49">
        <f t="shared" si="12"/>
        <v>590</v>
      </c>
      <c r="R270" s="49">
        <f t="shared" si="13"/>
        <v>0</v>
      </c>
      <c r="S270" s="49">
        <f>COUNTIF(Q262:Q293,"=0")</f>
        <v>10</v>
      </c>
      <c r="T270" s="49">
        <f>COUNTIF(R262:R293,"=0")</f>
        <v>30</v>
      </c>
      <c r="U270" t="s">
        <v>1644</v>
      </c>
      <c r="W270" s="49">
        <f t="shared" si="14"/>
        <v>0</v>
      </c>
    </row>
    <row r="271" spans="1:23" x14ac:dyDescent="0.25">
      <c r="A271" s="106" t="s">
        <v>337</v>
      </c>
      <c r="B271" s="15" t="s">
        <v>1537</v>
      </c>
      <c r="C271" s="15">
        <v>1</v>
      </c>
      <c r="D271" s="39" t="s">
        <v>1500</v>
      </c>
      <c r="E271" s="65">
        <v>8</v>
      </c>
      <c r="F271" s="64">
        <v>0.75</v>
      </c>
      <c r="G271" s="65"/>
      <c r="H271" s="65">
        <v>0</v>
      </c>
      <c r="I271" s="65">
        <v>0</v>
      </c>
      <c r="J271" s="65"/>
      <c r="K271" s="65">
        <v>13</v>
      </c>
      <c r="L271" s="64">
        <v>0.84615384615384615</v>
      </c>
      <c r="M271" s="65"/>
      <c r="N271" s="65">
        <v>0</v>
      </c>
      <c r="O271" s="65">
        <v>0</v>
      </c>
      <c r="P271" s="70"/>
      <c r="Q271" s="49">
        <f t="shared" si="12"/>
        <v>10.5</v>
      </c>
      <c r="R271" s="49">
        <f t="shared" si="13"/>
        <v>0</v>
      </c>
      <c r="S271" s="227">
        <f>S269/S268</f>
        <v>0.85436893203883491</v>
      </c>
      <c r="T271" s="227">
        <f>T269/T268</f>
        <v>0.17475728155339806</v>
      </c>
      <c r="U271" t="s">
        <v>1646</v>
      </c>
      <c r="W271" s="49">
        <f t="shared" si="14"/>
        <v>0</v>
      </c>
    </row>
    <row r="272" spans="1:23" x14ac:dyDescent="0.25">
      <c r="A272" s="106" t="s">
        <v>338</v>
      </c>
      <c r="B272" s="15" t="s">
        <v>1537</v>
      </c>
      <c r="C272" s="15">
        <v>1</v>
      </c>
      <c r="D272" s="39" t="s">
        <v>1501</v>
      </c>
      <c r="E272" s="65">
        <v>156</v>
      </c>
      <c r="F272" s="64">
        <v>0.90384615384615385</v>
      </c>
      <c r="G272" s="65" t="s">
        <v>1</v>
      </c>
      <c r="H272" s="65">
        <v>0</v>
      </c>
      <c r="I272" s="65">
        <v>0</v>
      </c>
      <c r="J272" s="65" t="s">
        <v>1</v>
      </c>
      <c r="K272" s="65">
        <v>185</v>
      </c>
      <c r="L272" s="64">
        <v>0.94594594594594594</v>
      </c>
      <c r="M272" s="65"/>
      <c r="N272" s="65">
        <v>0</v>
      </c>
      <c r="O272" s="65">
        <v>0</v>
      </c>
      <c r="P272" s="65"/>
      <c r="Q272" s="49">
        <f t="shared" si="12"/>
        <v>170.5</v>
      </c>
      <c r="R272" s="49">
        <f t="shared" si="13"/>
        <v>0</v>
      </c>
      <c r="S272" s="228">
        <f>S262*S262/(S264-S262)</f>
        <v>0.25773643262736601</v>
      </c>
      <c r="T272" s="228">
        <f>T262*T262/(T264-T262)</f>
        <v>2.8116066757414369E-2</v>
      </c>
      <c r="U272" t="s">
        <v>1648</v>
      </c>
      <c r="W272" s="49">
        <f t="shared" si="14"/>
        <v>0</v>
      </c>
    </row>
    <row r="273" spans="1:23" x14ac:dyDescent="0.25">
      <c r="A273" s="106" t="s">
        <v>339</v>
      </c>
      <c r="B273" s="15" t="s">
        <v>1537</v>
      </c>
      <c r="C273" s="15">
        <v>1</v>
      </c>
      <c r="D273" s="39" t="s">
        <v>1502</v>
      </c>
      <c r="E273" s="65">
        <v>0</v>
      </c>
      <c r="F273" s="66" t="s">
        <v>4</v>
      </c>
      <c r="G273" s="65"/>
      <c r="H273" s="65">
        <v>0</v>
      </c>
      <c r="I273" s="65">
        <v>0</v>
      </c>
      <c r="J273" s="65"/>
      <c r="K273" s="65">
        <v>2</v>
      </c>
      <c r="L273" s="64">
        <v>1</v>
      </c>
      <c r="M273" s="65"/>
      <c r="N273" s="65">
        <v>0</v>
      </c>
      <c r="O273" s="107">
        <v>0</v>
      </c>
      <c r="P273" s="65"/>
      <c r="Q273" s="49">
        <f t="shared" si="12"/>
        <v>1</v>
      </c>
      <c r="R273" s="49">
        <f t="shared" si="13"/>
        <v>0</v>
      </c>
      <c r="S273" s="49">
        <f>COUNTIF(W262:W364,"&gt;0")</f>
        <v>17</v>
      </c>
      <c r="T273" t="s">
        <v>1685</v>
      </c>
      <c r="W273" s="49">
        <f t="shared" si="14"/>
        <v>0</v>
      </c>
    </row>
    <row r="274" spans="1:23" x14ac:dyDescent="0.25">
      <c r="A274" s="106" t="s">
        <v>340</v>
      </c>
      <c r="B274" s="15" t="s">
        <v>1537</v>
      </c>
      <c r="C274" s="15">
        <v>1</v>
      </c>
      <c r="D274" s="39" t="s">
        <v>1503</v>
      </c>
      <c r="E274" s="65">
        <v>200</v>
      </c>
      <c r="F274" s="64">
        <v>0.95</v>
      </c>
      <c r="G274" s="65"/>
      <c r="H274" s="65">
        <v>0</v>
      </c>
      <c r="I274" s="65">
        <v>0</v>
      </c>
      <c r="J274" s="65"/>
      <c r="K274" s="65">
        <v>137</v>
      </c>
      <c r="L274" s="64">
        <v>0.91970802919708028</v>
      </c>
      <c r="M274" s="65"/>
      <c r="N274" s="65">
        <v>0</v>
      </c>
      <c r="O274" s="65">
        <v>0</v>
      </c>
      <c r="P274" s="65"/>
      <c r="Q274" s="49">
        <f t="shared" si="12"/>
        <v>168.5</v>
      </c>
      <c r="R274" s="49">
        <f t="shared" si="13"/>
        <v>0</v>
      </c>
      <c r="W274" s="49">
        <f t="shared" si="14"/>
        <v>0</v>
      </c>
    </row>
    <row r="275" spans="1:23" x14ac:dyDescent="0.25">
      <c r="A275" s="106" t="s">
        <v>341</v>
      </c>
      <c r="B275" s="15" t="s">
        <v>1537</v>
      </c>
      <c r="C275" s="15">
        <v>1</v>
      </c>
      <c r="D275" s="39" t="s">
        <v>1504</v>
      </c>
      <c r="E275" s="65">
        <v>0</v>
      </c>
      <c r="F275" s="66" t="s">
        <v>4</v>
      </c>
      <c r="G275" s="65"/>
      <c r="H275" s="65">
        <v>0</v>
      </c>
      <c r="I275" s="65">
        <v>0</v>
      </c>
      <c r="J275" s="65"/>
      <c r="K275" s="65">
        <v>11</v>
      </c>
      <c r="L275" s="64">
        <v>0.90909090909090906</v>
      </c>
      <c r="M275" s="65"/>
      <c r="N275" s="65">
        <v>0</v>
      </c>
      <c r="O275" s="65">
        <v>0</v>
      </c>
      <c r="P275" s="65"/>
      <c r="Q275" s="49">
        <f t="shared" si="12"/>
        <v>5.5</v>
      </c>
      <c r="R275" s="49">
        <f t="shared" si="13"/>
        <v>0</v>
      </c>
      <c r="W275" s="49">
        <f t="shared" si="14"/>
        <v>0</v>
      </c>
    </row>
    <row r="276" spans="1:23" x14ac:dyDescent="0.25">
      <c r="A276" s="106" t="s">
        <v>342</v>
      </c>
      <c r="B276" s="15" t="s">
        <v>1537</v>
      </c>
      <c r="C276" s="15">
        <v>1</v>
      </c>
      <c r="D276" s="39" t="s">
        <v>1505</v>
      </c>
      <c r="E276" s="65">
        <v>0</v>
      </c>
      <c r="F276" s="66" t="s">
        <v>4</v>
      </c>
      <c r="G276" s="65"/>
      <c r="H276" s="65">
        <v>0</v>
      </c>
      <c r="I276" s="65">
        <v>0</v>
      </c>
      <c r="J276" s="65"/>
      <c r="K276" s="65">
        <v>0</v>
      </c>
      <c r="L276" s="66" t="s">
        <v>4</v>
      </c>
      <c r="M276" s="65"/>
      <c r="N276" s="65">
        <v>0</v>
      </c>
      <c r="O276" s="65">
        <v>0</v>
      </c>
      <c r="P276" s="65"/>
      <c r="Q276" s="49">
        <f t="shared" si="12"/>
        <v>0</v>
      </c>
      <c r="R276" s="49">
        <f t="shared" si="13"/>
        <v>0</v>
      </c>
      <c r="W276" s="49">
        <f t="shared" si="14"/>
        <v>0</v>
      </c>
    </row>
    <row r="277" spans="1:23" x14ac:dyDescent="0.25">
      <c r="A277" s="106" t="s">
        <v>343</v>
      </c>
      <c r="B277" s="15" t="s">
        <v>1537</v>
      </c>
      <c r="C277" s="15">
        <v>1</v>
      </c>
      <c r="D277" s="39" t="s">
        <v>1506</v>
      </c>
      <c r="E277" s="65">
        <v>0</v>
      </c>
      <c r="F277" s="66" t="s">
        <v>4</v>
      </c>
      <c r="G277" s="65"/>
      <c r="H277" s="65">
        <v>0</v>
      </c>
      <c r="I277" s="65">
        <v>0</v>
      </c>
      <c r="J277" s="65"/>
      <c r="K277" s="65">
        <v>0</v>
      </c>
      <c r="L277" s="66" t="s">
        <v>4</v>
      </c>
      <c r="M277" s="65"/>
      <c r="N277" s="65">
        <v>0</v>
      </c>
      <c r="O277" s="65">
        <v>0</v>
      </c>
      <c r="P277" s="65"/>
      <c r="Q277" s="49">
        <f t="shared" si="12"/>
        <v>0</v>
      </c>
      <c r="R277" s="49">
        <f t="shared" si="13"/>
        <v>0</v>
      </c>
      <c r="W277" s="49">
        <f t="shared" si="14"/>
        <v>0</v>
      </c>
    </row>
    <row r="278" spans="1:23" x14ac:dyDescent="0.25">
      <c r="A278" s="106" t="s">
        <v>344</v>
      </c>
      <c r="B278" s="15" t="s">
        <v>1537</v>
      </c>
      <c r="C278" s="15">
        <v>1</v>
      </c>
      <c r="D278" s="39" t="s">
        <v>1507</v>
      </c>
      <c r="E278" s="65">
        <v>1000</v>
      </c>
      <c r="F278" s="64">
        <v>0.88</v>
      </c>
      <c r="G278" s="65" t="s">
        <v>1</v>
      </c>
      <c r="H278" s="65">
        <v>0</v>
      </c>
      <c r="I278" s="65">
        <v>0</v>
      </c>
      <c r="J278" s="65"/>
      <c r="K278" s="65">
        <v>187</v>
      </c>
      <c r="L278" s="64">
        <v>0.946524064171123</v>
      </c>
      <c r="M278" s="65"/>
      <c r="N278" s="65">
        <v>0</v>
      </c>
      <c r="O278" s="65">
        <v>33</v>
      </c>
      <c r="P278" s="65"/>
      <c r="Q278" s="49">
        <f t="shared" si="12"/>
        <v>593.5</v>
      </c>
      <c r="R278" s="49">
        <f t="shared" si="13"/>
        <v>8.25</v>
      </c>
      <c r="W278" s="49">
        <f t="shared" si="14"/>
        <v>1</v>
      </c>
    </row>
    <row r="279" spans="1:23" x14ac:dyDescent="0.25">
      <c r="A279" s="106" t="s">
        <v>345</v>
      </c>
      <c r="B279" s="15" t="s">
        <v>1537</v>
      </c>
      <c r="C279" s="15">
        <v>1</v>
      </c>
      <c r="D279" s="39" t="s">
        <v>1508</v>
      </c>
      <c r="E279" s="65">
        <v>11</v>
      </c>
      <c r="F279" s="64">
        <v>0.90909090909090906</v>
      </c>
      <c r="G279" s="65"/>
      <c r="H279" s="65">
        <v>0</v>
      </c>
      <c r="I279" s="65">
        <v>0</v>
      </c>
      <c r="J279" s="65"/>
      <c r="K279" s="65">
        <v>5</v>
      </c>
      <c r="L279" s="64">
        <v>0.8</v>
      </c>
      <c r="M279" s="65"/>
      <c r="N279" s="65">
        <v>0</v>
      </c>
      <c r="O279" s="65">
        <v>0</v>
      </c>
      <c r="P279" s="65"/>
      <c r="Q279" s="49">
        <f t="shared" si="12"/>
        <v>8</v>
      </c>
      <c r="R279" s="49">
        <f t="shared" si="13"/>
        <v>0</v>
      </c>
      <c r="W279" s="49">
        <f t="shared" si="14"/>
        <v>0</v>
      </c>
    </row>
    <row r="280" spans="1:23" x14ac:dyDescent="0.25">
      <c r="A280" s="106" t="s">
        <v>346</v>
      </c>
      <c r="B280" s="15" t="s">
        <v>1537</v>
      </c>
      <c r="C280" s="15">
        <v>1</v>
      </c>
      <c r="D280" s="39" t="s">
        <v>1509</v>
      </c>
      <c r="E280" s="65">
        <v>23</v>
      </c>
      <c r="F280" s="64">
        <v>0.82608695652173914</v>
      </c>
      <c r="G280" s="65"/>
      <c r="H280" s="65">
        <v>0</v>
      </c>
      <c r="I280" s="65">
        <v>0</v>
      </c>
      <c r="J280" s="65"/>
      <c r="K280" s="65">
        <v>10</v>
      </c>
      <c r="L280" s="64">
        <v>0.7</v>
      </c>
      <c r="M280" s="65"/>
      <c r="N280" s="65">
        <v>0</v>
      </c>
      <c r="O280" s="65">
        <v>0</v>
      </c>
      <c r="P280" s="65"/>
      <c r="Q280" s="49">
        <f t="shared" si="12"/>
        <v>16.5</v>
      </c>
      <c r="R280" s="49">
        <f t="shared" si="13"/>
        <v>0</v>
      </c>
      <c r="W280" s="49">
        <f t="shared" si="14"/>
        <v>0</v>
      </c>
    </row>
    <row r="281" spans="1:23" x14ac:dyDescent="0.25">
      <c r="A281" s="106" t="s">
        <v>347</v>
      </c>
      <c r="B281" s="15" t="s">
        <v>1537</v>
      </c>
      <c r="C281" s="15">
        <v>1</v>
      </c>
      <c r="D281" s="39" t="s">
        <v>1510</v>
      </c>
      <c r="E281" s="65">
        <v>1</v>
      </c>
      <c r="F281" s="64">
        <v>1</v>
      </c>
      <c r="G281" s="65"/>
      <c r="H281" s="65">
        <v>0</v>
      </c>
      <c r="I281" s="65">
        <v>0</v>
      </c>
      <c r="J281" s="65"/>
      <c r="K281" s="65">
        <v>0</v>
      </c>
      <c r="L281" s="66" t="s">
        <v>4</v>
      </c>
      <c r="M281" s="65"/>
      <c r="N281" s="65">
        <v>0</v>
      </c>
      <c r="O281" s="65">
        <v>0</v>
      </c>
      <c r="P281" s="65"/>
      <c r="Q281" s="49">
        <f t="shared" si="12"/>
        <v>0.5</v>
      </c>
      <c r="R281" s="49">
        <f t="shared" si="13"/>
        <v>0</v>
      </c>
      <c r="S281" s="318">
        <f>S273/S268</f>
        <v>0.1650485436893204</v>
      </c>
      <c r="T281" t="s">
        <v>1683</v>
      </c>
      <c r="W281" s="49">
        <f t="shared" si="14"/>
        <v>0</v>
      </c>
    </row>
    <row r="282" spans="1:23" x14ac:dyDescent="0.25">
      <c r="A282" s="106" t="s">
        <v>348</v>
      </c>
      <c r="B282" s="15" t="s">
        <v>1537</v>
      </c>
      <c r="C282" s="15">
        <v>1</v>
      </c>
      <c r="D282" s="39" t="s">
        <v>1511</v>
      </c>
      <c r="E282" s="65">
        <v>10</v>
      </c>
      <c r="F282" s="64">
        <v>0.4</v>
      </c>
      <c r="G282" s="65"/>
      <c r="H282" s="65">
        <v>0</v>
      </c>
      <c r="I282" s="65">
        <v>0</v>
      </c>
      <c r="J282" s="65"/>
      <c r="K282" s="65">
        <v>6</v>
      </c>
      <c r="L282" s="64">
        <v>0</v>
      </c>
      <c r="M282" s="65"/>
      <c r="N282" s="65">
        <v>0</v>
      </c>
      <c r="O282" s="65">
        <v>0</v>
      </c>
      <c r="P282" s="60"/>
      <c r="Q282" s="49">
        <f t="shared" si="12"/>
        <v>8</v>
      </c>
      <c r="R282" s="49">
        <f t="shared" si="13"/>
        <v>0</v>
      </c>
      <c r="S282" s="317">
        <f>S273/S269</f>
        <v>0.19318181818181818</v>
      </c>
      <c r="T282" t="s">
        <v>1686</v>
      </c>
      <c r="W282" s="49">
        <f t="shared" si="14"/>
        <v>0</v>
      </c>
    </row>
    <row r="283" spans="1:23" x14ac:dyDescent="0.25">
      <c r="A283" s="106" t="s">
        <v>349</v>
      </c>
      <c r="B283" s="15" t="s">
        <v>1537</v>
      </c>
      <c r="C283" s="15">
        <v>1</v>
      </c>
      <c r="D283" s="39" t="s">
        <v>1512</v>
      </c>
      <c r="E283" s="65">
        <v>0</v>
      </c>
      <c r="F283" s="66" t="s">
        <v>4</v>
      </c>
      <c r="G283" s="65"/>
      <c r="H283" s="65">
        <v>0</v>
      </c>
      <c r="I283" s="65">
        <v>0</v>
      </c>
      <c r="J283" s="65"/>
      <c r="K283" s="65">
        <v>0</v>
      </c>
      <c r="L283" s="66" t="s">
        <v>4</v>
      </c>
      <c r="M283" s="65"/>
      <c r="N283" s="65">
        <v>0</v>
      </c>
      <c r="O283" s="65">
        <v>0</v>
      </c>
      <c r="P283" s="65"/>
      <c r="Q283" s="49">
        <f t="shared" si="12"/>
        <v>0</v>
      </c>
      <c r="R283" s="49">
        <f t="shared" si="13"/>
        <v>0</v>
      </c>
      <c r="W283" s="49">
        <f t="shared" si="14"/>
        <v>0</v>
      </c>
    </row>
    <row r="284" spans="1:23" x14ac:dyDescent="0.25">
      <c r="A284" s="106" t="s">
        <v>350</v>
      </c>
      <c r="B284" s="15" t="s">
        <v>1537</v>
      </c>
      <c r="C284" s="15">
        <v>1</v>
      </c>
      <c r="D284" s="39" t="s">
        <v>1513</v>
      </c>
      <c r="E284" s="65">
        <v>420</v>
      </c>
      <c r="F284" s="64">
        <v>0.6428571428571429</v>
      </c>
      <c r="G284" s="65"/>
      <c r="H284" s="65">
        <v>0</v>
      </c>
      <c r="I284" s="65">
        <v>0</v>
      </c>
      <c r="J284" s="65"/>
      <c r="K284" s="65">
        <v>1</v>
      </c>
      <c r="L284" s="64">
        <v>1</v>
      </c>
      <c r="M284" s="65"/>
      <c r="N284" s="65">
        <v>0</v>
      </c>
      <c r="O284" s="65">
        <v>0</v>
      </c>
      <c r="P284" s="65"/>
      <c r="Q284" s="49">
        <f t="shared" si="12"/>
        <v>210.5</v>
      </c>
      <c r="R284" s="49">
        <f t="shared" si="13"/>
        <v>0</v>
      </c>
      <c r="W284" s="49">
        <f t="shared" si="14"/>
        <v>0</v>
      </c>
    </row>
    <row r="285" spans="1:23" x14ac:dyDescent="0.25">
      <c r="A285" s="106" t="s">
        <v>351</v>
      </c>
      <c r="B285" s="15" t="s">
        <v>1537</v>
      </c>
      <c r="C285" s="15">
        <v>1</v>
      </c>
      <c r="D285" s="39" t="s">
        <v>1514</v>
      </c>
      <c r="E285" s="65">
        <v>1</v>
      </c>
      <c r="F285" s="64">
        <v>0</v>
      </c>
      <c r="G285" s="65"/>
      <c r="H285" s="65">
        <v>0</v>
      </c>
      <c r="I285" s="65">
        <v>0</v>
      </c>
      <c r="J285" s="65"/>
      <c r="K285" s="65">
        <v>0</v>
      </c>
      <c r="L285" s="66" t="s">
        <v>4</v>
      </c>
      <c r="M285" s="65"/>
      <c r="N285" s="65">
        <v>0</v>
      </c>
      <c r="O285" s="65">
        <v>0</v>
      </c>
      <c r="P285" s="65"/>
      <c r="Q285" s="49">
        <f t="shared" ref="Q285:Q348" si="15">AVERAGE(E285,K285)</f>
        <v>0.5</v>
      </c>
      <c r="R285" s="49">
        <f t="shared" si="13"/>
        <v>0</v>
      </c>
      <c r="W285" s="49">
        <f t="shared" si="14"/>
        <v>0</v>
      </c>
    </row>
    <row r="286" spans="1:23" x14ac:dyDescent="0.25">
      <c r="A286" s="106" t="s">
        <v>352</v>
      </c>
      <c r="B286" s="15" t="s">
        <v>1537</v>
      </c>
      <c r="C286" s="15">
        <v>1</v>
      </c>
      <c r="D286" s="39" t="s">
        <v>1515</v>
      </c>
      <c r="E286" s="65">
        <v>0</v>
      </c>
      <c r="F286" s="66" t="s">
        <v>4</v>
      </c>
      <c r="G286" s="65"/>
      <c r="H286" s="65">
        <v>0</v>
      </c>
      <c r="I286" s="65">
        <v>0</v>
      </c>
      <c r="J286" s="65"/>
      <c r="K286" s="65">
        <v>0</v>
      </c>
      <c r="L286" s="66" t="s">
        <v>4</v>
      </c>
      <c r="M286" s="65"/>
      <c r="N286" s="65">
        <v>0</v>
      </c>
      <c r="O286" s="65">
        <v>0</v>
      </c>
      <c r="P286" s="65"/>
      <c r="Q286" s="49">
        <f t="shared" si="15"/>
        <v>0</v>
      </c>
      <c r="R286" s="49">
        <f t="shared" si="13"/>
        <v>0</v>
      </c>
      <c r="W286" s="49">
        <f t="shared" si="14"/>
        <v>0</v>
      </c>
    </row>
    <row r="287" spans="1:23" x14ac:dyDescent="0.25">
      <c r="A287" s="106" t="s">
        <v>353</v>
      </c>
      <c r="B287" s="15" t="s">
        <v>1537</v>
      </c>
      <c r="C287" s="15">
        <v>1</v>
      </c>
      <c r="D287" s="39" t="s">
        <v>1516</v>
      </c>
      <c r="E287" s="65">
        <v>0</v>
      </c>
      <c r="F287" s="66" t="s">
        <v>4</v>
      </c>
      <c r="G287" s="65"/>
      <c r="H287" s="65">
        <v>0</v>
      </c>
      <c r="I287" s="65">
        <v>0</v>
      </c>
      <c r="J287" s="65"/>
      <c r="K287" s="65">
        <v>0</v>
      </c>
      <c r="L287" s="66" t="s">
        <v>4</v>
      </c>
      <c r="M287" s="65"/>
      <c r="N287" s="65">
        <v>0</v>
      </c>
      <c r="O287" s="65">
        <v>0</v>
      </c>
      <c r="P287" s="65"/>
      <c r="Q287" s="49">
        <f t="shared" si="15"/>
        <v>0</v>
      </c>
      <c r="R287" s="49">
        <f t="shared" si="13"/>
        <v>0</v>
      </c>
      <c r="W287" s="49">
        <f t="shared" si="14"/>
        <v>0</v>
      </c>
    </row>
    <row r="288" spans="1:23" x14ac:dyDescent="0.25">
      <c r="A288" s="106" t="s">
        <v>354</v>
      </c>
      <c r="B288" s="15" t="s">
        <v>1537</v>
      </c>
      <c r="C288" s="15">
        <v>1</v>
      </c>
      <c r="D288" s="39" t="s">
        <v>1517</v>
      </c>
      <c r="E288" s="65">
        <v>0</v>
      </c>
      <c r="F288" s="66" t="s">
        <v>4</v>
      </c>
      <c r="G288" s="65"/>
      <c r="H288" s="101" t="s">
        <v>8</v>
      </c>
      <c r="I288" s="101" t="s">
        <v>8</v>
      </c>
      <c r="J288" s="65"/>
      <c r="K288" s="65">
        <v>1</v>
      </c>
      <c r="L288" s="64">
        <v>0</v>
      </c>
      <c r="M288" s="65"/>
      <c r="N288" s="65">
        <v>0</v>
      </c>
      <c r="O288" s="65">
        <v>0</v>
      </c>
      <c r="P288" s="65"/>
      <c r="Q288" s="49">
        <f t="shared" si="15"/>
        <v>0.5</v>
      </c>
      <c r="R288" s="49">
        <f t="shared" si="13"/>
        <v>0</v>
      </c>
      <c r="W288" s="49">
        <f t="shared" si="14"/>
        <v>0</v>
      </c>
    </row>
    <row r="289" spans="1:23" x14ac:dyDescent="0.25">
      <c r="A289" s="106" t="s">
        <v>355</v>
      </c>
      <c r="B289" s="15" t="s">
        <v>1537</v>
      </c>
      <c r="C289" s="15">
        <v>1</v>
      </c>
      <c r="D289" s="39" t="s">
        <v>1518</v>
      </c>
      <c r="E289" s="65">
        <v>0</v>
      </c>
      <c r="F289" s="66" t="s">
        <v>4</v>
      </c>
      <c r="G289" s="65"/>
      <c r="H289" s="65">
        <v>0</v>
      </c>
      <c r="I289" s="65">
        <v>0</v>
      </c>
      <c r="J289" s="65"/>
      <c r="K289" s="65">
        <v>0</v>
      </c>
      <c r="L289" s="66" t="s">
        <v>4</v>
      </c>
      <c r="M289" s="65"/>
      <c r="N289" s="65">
        <v>0</v>
      </c>
      <c r="O289" s="65">
        <v>0</v>
      </c>
      <c r="P289" s="65"/>
      <c r="Q289" s="49">
        <f t="shared" si="15"/>
        <v>0</v>
      </c>
      <c r="R289" s="49">
        <f t="shared" si="13"/>
        <v>0</v>
      </c>
      <c r="W289" s="49">
        <f t="shared" si="14"/>
        <v>0</v>
      </c>
    </row>
    <row r="290" spans="1:23" x14ac:dyDescent="0.25">
      <c r="A290" s="106" t="s">
        <v>356</v>
      </c>
      <c r="B290" s="15" t="s">
        <v>1537</v>
      </c>
      <c r="C290" s="15">
        <v>1</v>
      </c>
      <c r="D290" s="39" t="s">
        <v>1519</v>
      </c>
      <c r="E290" s="65">
        <v>2</v>
      </c>
      <c r="F290" s="64">
        <v>0</v>
      </c>
      <c r="G290" s="65"/>
      <c r="H290" s="65">
        <v>0</v>
      </c>
      <c r="I290" s="65">
        <v>0</v>
      </c>
      <c r="J290" s="65"/>
      <c r="K290" s="65">
        <v>0</v>
      </c>
      <c r="L290" s="66" t="s">
        <v>4</v>
      </c>
      <c r="M290" s="65"/>
      <c r="N290" s="65">
        <v>0</v>
      </c>
      <c r="O290" s="65">
        <v>0</v>
      </c>
      <c r="P290" s="65"/>
      <c r="Q290" s="49">
        <f t="shared" si="15"/>
        <v>1</v>
      </c>
      <c r="R290" s="49">
        <f t="shared" si="13"/>
        <v>0</v>
      </c>
      <c r="W290" s="49">
        <f t="shared" si="14"/>
        <v>0</v>
      </c>
    </row>
    <row r="291" spans="1:23" x14ac:dyDescent="0.25">
      <c r="A291" s="106" t="s">
        <v>357</v>
      </c>
      <c r="B291" s="15" t="s">
        <v>1537</v>
      </c>
      <c r="C291" s="15">
        <v>1</v>
      </c>
      <c r="D291" s="39" t="s">
        <v>1520</v>
      </c>
      <c r="E291" s="70">
        <v>55</v>
      </c>
      <c r="F291" s="69">
        <v>0.87272727272727268</v>
      </c>
      <c r="G291" s="70"/>
      <c r="H291" s="70">
        <v>0</v>
      </c>
      <c r="I291" s="70">
        <v>0</v>
      </c>
      <c r="J291" s="70"/>
      <c r="K291" s="70">
        <v>124</v>
      </c>
      <c r="L291" s="69">
        <v>0.92741935483870963</v>
      </c>
      <c r="M291" s="70"/>
      <c r="N291" s="70">
        <v>0</v>
      </c>
      <c r="O291" s="70">
        <v>0</v>
      </c>
      <c r="P291" s="70"/>
      <c r="Q291" s="49">
        <f t="shared" si="15"/>
        <v>89.5</v>
      </c>
      <c r="R291" s="49">
        <f t="shared" si="13"/>
        <v>0</v>
      </c>
      <c r="W291" s="49">
        <f t="shared" si="14"/>
        <v>0</v>
      </c>
    </row>
    <row r="292" spans="1:23" x14ac:dyDescent="0.25">
      <c r="A292" s="106" t="s">
        <v>358</v>
      </c>
      <c r="B292" s="15" t="s">
        <v>1537</v>
      </c>
      <c r="C292" s="15">
        <v>1</v>
      </c>
      <c r="D292" s="39" t="s">
        <v>1521</v>
      </c>
      <c r="E292" s="65">
        <v>0</v>
      </c>
      <c r="F292" s="66" t="s">
        <v>4</v>
      </c>
      <c r="G292" s="16"/>
      <c r="H292" s="65">
        <v>0</v>
      </c>
      <c r="I292" s="65">
        <v>0</v>
      </c>
      <c r="J292" s="16"/>
      <c r="K292" s="65">
        <v>1</v>
      </c>
      <c r="L292" s="64">
        <v>1</v>
      </c>
      <c r="M292" s="65"/>
      <c r="N292" s="65">
        <v>0</v>
      </c>
      <c r="O292" s="65">
        <v>0</v>
      </c>
      <c r="P292" s="65"/>
      <c r="Q292" s="49">
        <f t="shared" si="15"/>
        <v>0.5</v>
      </c>
      <c r="R292" s="49">
        <f t="shared" si="13"/>
        <v>0</v>
      </c>
      <c r="W292" s="49">
        <f t="shared" si="14"/>
        <v>0</v>
      </c>
    </row>
    <row r="293" spans="1:23" x14ac:dyDescent="0.25">
      <c r="A293" s="106" t="s">
        <v>359</v>
      </c>
      <c r="B293" s="15" t="s">
        <v>1537</v>
      </c>
      <c r="C293" s="15">
        <v>1</v>
      </c>
      <c r="D293" s="39" t="s">
        <v>1522</v>
      </c>
      <c r="E293" s="65">
        <v>0</v>
      </c>
      <c r="F293" s="66" t="s">
        <v>4</v>
      </c>
      <c r="G293" s="16"/>
      <c r="H293" s="65">
        <v>33</v>
      </c>
      <c r="I293" s="65">
        <v>66</v>
      </c>
      <c r="J293" s="16"/>
      <c r="K293" s="65">
        <v>0</v>
      </c>
      <c r="L293" s="66" t="s">
        <v>4</v>
      </c>
      <c r="M293" s="65"/>
      <c r="N293" s="65">
        <v>0</v>
      </c>
      <c r="O293" s="107">
        <v>0</v>
      </c>
      <c r="P293" s="65"/>
      <c r="Q293" s="49">
        <f t="shared" si="15"/>
        <v>0</v>
      </c>
      <c r="R293" s="49">
        <f t="shared" si="13"/>
        <v>24.75</v>
      </c>
      <c r="W293" s="49">
        <f t="shared" si="14"/>
        <v>0</v>
      </c>
    </row>
    <row r="294" spans="1:23" x14ac:dyDescent="0.25">
      <c r="A294" s="106" t="s">
        <v>360</v>
      </c>
      <c r="B294" s="15" t="s">
        <v>1537</v>
      </c>
      <c r="C294" s="15">
        <v>1</v>
      </c>
      <c r="D294" s="39" t="s">
        <v>1523</v>
      </c>
      <c r="E294" s="65">
        <v>0</v>
      </c>
      <c r="F294" s="66" t="s">
        <v>4</v>
      </c>
      <c r="G294" s="16"/>
      <c r="H294" s="65">
        <v>0</v>
      </c>
      <c r="I294" s="65">
        <v>0</v>
      </c>
      <c r="J294" s="16"/>
      <c r="K294" s="65">
        <v>0</v>
      </c>
      <c r="L294" s="66" t="s">
        <v>4</v>
      </c>
      <c r="M294" s="65"/>
      <c r="N294" s="65">
        <v>0</v>
      </c>
      <c r="O294" s="65">
        <v>0</v>
      </c>
      <c r="P294" s="65"/>
      <c r="Q294" s="49">
        <f t="shared" si="15"/>
        <v>0</v>
      </c>
      <c r="R294" s="49">
        <f t="shared" si="13"/>
        <v>0</v>
      </c>
      <c r="W294" s="49">
        <f t="shared" si="14"/>
        <v>0</v>
      </c>
    </row>
    <row r="295" spans="1:23" x14ac:dyDescent="0.25">
      <c r="A295" s="106" t="s">
        <v>361</v>
      </c>
      <c r="B295" s="15" t="s">
        <v>1537</v>
      </c>
      <c r="C295" s="15">
        <v>1</v>
      </c>
      <c r="D295" s="39" t="s">
        <v>1524</v>
      </c>
      <c r="E295" s="65">
        <v>132</v>
      </c>
      <c r="F295" s="64">
        <v>0.87121212121212122</v>
      </c>
      <c r="G295" s="16"/>
      <c r="H295" s="65">
        <v>0</v>
      </c>
      <c r="I295" s="65">
        <v>0</v>
      </c>
      <c r="J295" s="16" t="s">
        <v>1</v>
      </c>
      <c r="K295" s="65">
        <v>124</v>
      </c>
      <c r="L295" s="64">
        <v>0.85483870967741937</v>
      </c>
      <c r="M295" s="65"/>
      <c r="N295" s="65">
        <v>0</v>
      </c>
      <c r="O295" s="65">
        <v>0</v>
      </c>
      <c r="P295" s="65"/>
      <c r="Q295" s="49">
        <f t="shared" si="15"/>
        <v>128</v>
      </c>
      <c r="R295" s="49">
        <f t="shared" si="13"/>
        <v>0</v>
      </c>
      <c r="W295" s="49">
        <f t="shared" si="14"/>
        <v>0</v>
      </c>
    </row>
    <row r="296" spans="1:23" x14ac:dyDescent="0.25">
      <c r="A296" s="106" t="s">
        <v>362</v>
      </c>
      <c r="B296" s="15" t="s">
        <v>1537</v>
      </c>
      <c r="C296" s="15">
        <v>1</v>
      </c>
      <c r="D296" s="39" t="s">
        <v>1525</v>
      </c>
      <c r="E296" s="65">
        <v>25</v>
      </c>
      <c r="F296" s="64">
        <v>0.52</v>
      </c>
      <c r="G296" s="16"/>
      <c r="H296" s="65">
        <v>0</v>
      </c>
      <c r="I296" s="65">
        <v>0</v>
      </c>
      <c r="J296" s="16"/>
      <c r="K296" s="65">
        <v>82</v>
      </c>
      <c r="L296" s="64">
        <v>0.91463414634146345</v>
      </c>
      <c r="M296" s="65"/>
      <c r="N296" s="65">
        <v>0</v>
      </c>
      <c r="O296" s="65">
        <v>0</v>
      </c>
      <c r="P296" s="65"/>
      <c r="Q296" s="49">
        <f t="shared" si="15"/>
        <v>53.5</v>
      </c>
      <c r="R296" s="49">
        <f t="shared" si="13"/>
        <v>0</v>
      </c>
      <c r="W296" s="49">
        <f t="shared" si="14"/>
        <v>0</v>
      </c>
    </row>
    <row r="297" spans="1:23" x14ac:dyDescent="0.25">
      <c r="A297" s="106" t="s">
        <v>363</v>
      </c>
      <c r="B297" s="15" t="s">
        <v>1537</v>
      </c>
      <c r="C297" s="15">
        <v>1</v>
      </c>
      <c r="D297" s="39" t="s">
        <v>1526</v>
      </c>
      <c r="E297" s="65">
        <v>98</v>
      </c>
      <c r="F297" s="64">
        <v>0.79591836734693877</v>
      </c>
      <c r="G297" s="16" t="s">
        <v>1</v>
      </c>
      <c r="H297" s="65">
        <v>0</v>
      </c>
      <c r="I297" s="65">
        <v>0</v>
      </c>
      <c r="J297" s="16"/>
      <c r="K297" s="65">
        <v>300</v>
      </c>
      <c r="L297" s="64">
        <v>0.8666666666666667</v>
      </c>
      <c r="M297" s="65"/>
      <c r="N297" s="65">
        <v>0</v>
      </c>
      <c r="O297" s="65">
        <v>0</v>
      </c>
      <c r="P297" s="65"/>
      <c r="Q297" s="49">
        <f t="shared" si="15"/>
        <v>199</v>
      </c>
      <c r="R297" s="49">
        <f t="shared" si="13"/>
        <v>0</v>
      </c>
      <c r="W297" s="49">
        <f t="shared" si="14"/>
        <v>0</v>
      </c>
    </row>
    <row r="298" spans="1:23" x14ac:dyDescent="0.25">
      <c r="A298" s="106" t="s">
        <v>364</v>
      </c>
      <c r="B298" s="15" t="s">
        <v>1537</v>
      </c>
      <c r="C298" s="15">
        <v>1</v>
      </c>
      <c r="D298" s="39" t="s">
        <v>1527</v>
      </c>
      <c r="E298" s="65">
        <v>340</v>
      </c>
      <c r="F298" s="64">
        <v>0.88235294117647056</v>
      </c>
      <c r="G298" s="16"/>
      <c r="H298" s="65">
        <v>0</v>
      </c>
      <c r="I298" s="65">
        <v>0</v>
      </c>
      <c r="J298" s="16" t="s">
        <v>1</v>
      </c>
      <c r="K298" s="65">
        <v>380</v>
      </c>
      <c r="L298" s="64">
        <v>0.92105263157894735</v>
      </c>
      <c r="M298" s="65"/>
      <c r="N298" s="65">
        <v>0</v>
      </c>
      <c r="O298" s="65">
        <v>0</v>
      </c>
      <c r="P298" s="65"/>
      <c r="Q298" s="49">
        <f t="shared" si="15"/>
        <v>360</v>
      </c>
      <c r="R298" s="49">
        <f t="shared" si="13"/>
        <v>0</v>
      </c>
      <c r="W298" s="49">
        <f t="shared" si="14"/>
        <v>0</v>
      </c>
    </row>
    <row r="299" spans="1:23" x14ac:dyDescent="0.25">
      <c r="A299" s="106" t="s">
        <v>365</v>
      </c>
      <c r="B299" s="15" t="s">
        <v>1537</v>
      </c>
      <c r="C299" s="15">
        <v>2</v>
      </c>
      <c r="D299" s="39" t="s">
        <v>1491</v>
      </c>
      <c r="E299" s="65">
        <v>2</v>
      </c>
      <c r="F299" s="64">
        <v>1</v>
      </c>
      <c r="G299" s="65"/>
      <c r="H299" s="65">
        <v>0</v>
      </c>
      <c r="I299" s="65">
        <v>0</v>
      </c>
      <c r="J299" s="65"/>
      <c r="K299" s="65">
        <v>0</v>
      </c>
      <c r="L299" s="66" t="s">
        <v>4</v>
      </c>
      <c r="M299" s="65"/>
      <c r="N299" s="65">
        <v>0</v>
      </c>
      <c r="O299" s="65">
        <v>0</v>
      </c>
      <c r="P299" s="65"/>
      <c r="Q299" s="49">
        <f t="shared" si="15"/>
        <v>1</v>
      </c>
      <c r="R299" s="49">
        <f t="shared" si="13"/>
        <v>0</v>
      </c>
      <c r="W299" s="49">
        <f t="shared" si="14"/>
        <v>0</v>
      </c>
    </row>
    <row r="300" spans="1:23" x14ac:dyDescent="0.25">
      <c r="A300" s="106" t="s">
        <v>366</v>
      </c>
      <c r="B300" s="15" t="s">
        <v>1537</v>
      </c>
      <c r="C300" s="15">
        <v>2</v>
      </c>
      <c r="D300" s="39" t="s">
        <v>1492</v>
      </c>
      <c r="E300" s="65">
        <v>700</v>
      </c>
      <c r="F300" s="64">
        <v>0.91428571428571426</v>
      </c>
      <c r="G300" s="65" t="s">
        <v>1</v>
      </c>
      <c r="H300" s="65">
        <v>33</v>
      </c>
      <c r="I300" s="65">
        <v>33</v>
      </c>
      <c r="J300" s="65"/>
      <c r="K300" s="65">
        <v>870</v>
      </c>
      <c r="L300" s="64">
        <v>0.86206896551724133</v>
      </c>
      <c r="M300" s="65"/>
      <c r="N300" s="65">
        <v>0</v>
      </c>
      <c r="O300" s="65">
        <v>0</v>
      </c>
      <c r="P300" s="65"/>
      <c r="Q300" s="49">
        <f t="shared" si="15"/>
        <v>785</v>
      </c>
      <c r="R300" s="49">
        <f t="shared" si="13"/>
        <v>16.5</v>
      </c>
      <c r="W300" s="49">
        <f t="shared" si="14"/>
        <v>1</v>
      </c>
    </row>
    <row r="301" spans="1:23" x14ac:dyDescent="0.25">
      <c r="A301" s="106" t="s">
        <v>367</v>
      </c>
      <c r="B301" s="15" t="s">
        <v>1537</v>
      </c>
      <c r="C301" s="15">
        <v>2</v>
      </c>
      <c r="D301" s="39" t="s">
        <v>1493</v>
      </c>
      <c r="E301" s="65">
        <v>55</v>
      </c>
      <c r="F301" s="64">
        <v>0.8545454545454545</v>
      </c>
      <c r="G301" s="65" t="s">
        <v>1</v>
      </c>
      <c r="H301" s="65">
        <v>33</v>
      </c>
      <c r="I301" s="65">
        <v>0</v>
      </c>
      <c r="J301" s="65"/>
      <c r="K301" s="65">
        <v>23</v>
      </c>
      <c r="L301" s="64">
        <v>0.73913043478260865</v>
      </c>
      <c r="M301" s="65"/>
      <c r="N301" s="65">
        <v>33</v>
      </c>
      <c r="O301" s="65">
        <v>66</v>
      </c>
      <c r="P301" s="65"/>
      <c r="Q301" s="49">
        <f t="shared" si="15"/>
        <v>39</v>
      </c>
      <c r="R301" s="49">
        <f t="shared" si="13"/>
        <v>33</v>
      </c>
      <c r="W301" s="49">
        <f t="shared" si="14"/>
        <v>1</v>
      </c>
    </row>
    <row r="302" spans="1:23" x14ac:dyDescent="0.25">
      <c r="A302" s="106" t="s">
        <v>368</v>
      </c>
      <c r="B302" s="15" t="s">
        <v>1537</v>
      </c>
      <c r="C302" s="15">
        <v>2</v>
      </c>
      <c r="D302" s="39" t="s">
        <v>1494</v>
      </c>
      <c r="E302" s="65">
        <v>20</v>
      </c>
      <c r="F302" s="64">
        <v>0.8</v>
      </c>
      <c r="G302" s="65"/>
      <c r="H302" s="65">
        <v>0</v>
      </c>
      <c r="I302" s="65">
        <v>0</v>
      </c>
      <c r="J302" s="65"/>
      <c r="K302" s="65">
        <v>101</v>
      </c>
      <c r="L302" s="64">
        <v>0.6633663366336634</v>
      </c>
      <c r="M302" s="65" t="s">
        <v>1</v>
      </c>
      <c r="N302" s="65">
        <v>0</v>
      </c>
      <c r="O302" s="65">
        <v>0</v>
      </c>
      <c r="P302" s="65"/>
      <c r="Q302" s="49">
        <f t="shared" si="15"/>
        <v>60.5</v>
      </c>
      <c r="R302" s="49">
        <f t="shared" si="13"/>
        <v>0</v>
      </c>
      <c r="W302" s="49">
        <f t="shared" si="14"/>
        <v>0</v>
      </c>
    </row>
    <row r="303" spans="1:23" x14ac:dyDescent="0.25">
      <c r="A303" s="106" t="s">
        <v>369</v>
      </c>
      <c r="B303" s="15" t="s">
        <v>1537</v>
      </c>
      <c r="C303" s="15">
        <v>2</v>
      </c>
      <c r="D303" s="39" t="s">
        <v>1495</v>
      </c>
      <c r="E303" s="65">
        <v>0</v>
      </c>
      <c r="F303" s="66" t="s">
        <v>4</v>
      </c>
      <c r="G303" s="65"/>
      <c r="H303" s="65">
        <v>0</v>
      </c>
      <c r="I303" s="65">
        <v>0</v>
      </c>
      <c r="J303" s="65"/>
      <c r="K303" s="65">
        <v>6</v>
      </c>
      <c r="L303" s="64">
        <v>0.5</v>
      </c>
      <c r="M303" s="65"/>
      <c r="N303" s="65">
        <v>0</v>
      </c>
      <c r="O303" s="65">
        <v>0</v>
      </c>
      <c r="P303" s="65"/>
      <c r="Q303" s="49">
        <f t="shared" si="15"/>
        <v>3</v>
      </c>
      <c r="R303" s="49">
        <f t="shared" si="13"/>
        <v>0</v>
      </c>
      <c r="W303" s="49">
        <f t="shared" si="14"/>
        <v>0</v>
      </c>
    </row>
    <row r="304" spans="1:23" x14ac:dyDescent="0.25">
      <c r="A304" s="106" t="s">
        <v>370</v>
      </c>
      <c r="B304" s="15" t="s">
        <v>1537</v>
      </c>
      <c r="C304" s="15">
        <v>2</v>
      </c>
      <c r="D304" s="39" t="s">
        <v>1496</v>
      </c>
      <c r="E304" s="65">
        <v>85</v>
      </c>
      <c r="F304" s="64">
        <v>0.89411764705882357</v>
      </c>
      <c r="G304" s="65"/>
      <c r="H304" s="65">
        <v>0</v>
      </c>
      <c r="I304" s="65">
        <v>33</v>
      </c>
      <c r="J304" s="65"/>
      <c r="K304" s="65">
        <v>13</v>
      </c>
      <c r="L304" s="64">
        <v>0.92307692307692313</v>
      </c>
      <c r="M304" s="65"/>
      <c r="N304" s="65">
        <v>0</v>
      </c>
      <c r="O304" s="65">
        <v>0</v>
      </c>
      <c r="P304" s="65"/>
      <c r="Q304" s="49">
        <f t="shared" si="15"/>
        <v>49</v>
      </c>
      <c r="R304" s="49">
        <f t="shared" si="13"/>
        <v>8.25</v>
      </c>
      <c r="W304" s="49">
        <f t="shared" si="14"/>
        <v>1</v>
      </c>
    </row>
    <row r="305" spans="1:23" x14ac:dyDescent="0.25">
      <c r="A305" s="106" t="s">
        <v>371</v>
      </c>
      <c r="B305" s="15" t="s">
        <v>1537</v>
      </c>
      <c r="C305" s="15">
        <v>2</v>
      </c>
      <c r="D305" s="39" t="s">
        <v>1497</v>
      </c>
      <c r="E305" s="65">
        <v>3</v>
      </c>
      <c r="F305" s="64">
        <v>0.66666666666666663</v>
      </c>
      <c r="G305" s="65"/>
      <c r="H305" s="65">
        <v>0</v>
      </c>
      <c r="I305" s="65">
        <v>0</v>
      </c>
      <c r="J305" s="65"/>
      <c r="K305" s="65">
        <v>0</v>
      </c>
      <c r="L305" s="66" t="s">
        <v>4</v>
      </c>
      <c r="M305" s="65"/>
      <c r="N305" s="65">
        <v>0</v>
      </c>
      <c r="O305" s="65">
        <v>0</v>
      </c>
      <c r="P305" s="65"/>
      <c r="Q305" s="49">
        <f t="shared" si="15"/>
        <v>1.5</v>
      </c>
      <c r="R305" s="49">
        <f t="shared" si="13"/>
        <v>0</v>
      </c>
      <c r="W305" s="49">
        <f t="shared" si="14"/>
        <v>0</v>
      </c>
    </row>
    <row r="306" spans="1:23" x14ac:dyDescent="0.25">
      <c r="A306" s="106" t="s">
        <v>372</v>
      </c>
      <c r="B306" s="15" t="s">
        <v>1537</v>
      </c>
      <c r="C306" s="15">
        <v>2</v>
      </c>
      <c r="D306" s="39" t="s">
        <v>1498</v>
      </c>
      <c r="E306" s="65">
        <v>81</v>
      </c>
      <c r="F306" s="64">
        <v>0.88888888888888884</v>
      </c>
      <c r="G306" s="65" t="s">
        <v>1</v>
      </c>
      <c r="H306" s="65">
        <v>0</v>
      </c>
      <c r="I306" s="65">
        <v>0</v>
      </c>
      <c r="J306" s="65"/>
      <c r="K306" s="65">
        <v>42</v>
      </c>
      <c r="L306" s="64">
        <v>0.5</v>
      </c>
      <c r="M306" s="65"/>
      <c r="N306" s="65">
        <v>0</v>
      </c>
      <c r="O306" s="65">
        <v>0</v>
      </c>
      <c r="P306" s="65"/>
      <c r="Q306" s="49">
        <f t="shared" si="15"/>
        <v>61.5</v>
      </c>
      <c r="R306" s="49">
        <f t="shared" si="13"/>
        <v>0</v>
      </c>
      <c r="W306" s="49">
        <f t="shared" si="14"/>
        <v>0</v>
      </c>
    </row>
    <row r="307" spans="1:23" x14ac:dyDescent="0.25">
      <c r="A307" s="106" t="s">
        <v>373</v>
      </c>
      <c r="B307" s="15" t="s">
        <v>1537</v>
      </c>
      <c r="C307" s="15">
        <v>2</v>
      </c>
      <c r="D307" s="39" t="s">
        <v>1499</v>
      </c>
      <c r="E307" s="65">
        <v>15</v>
      </c>
      <c r="F307" s="64">
        <v>0.66666666666666663</v>
      </c>
      <c r="G307" s="65"/>
      <c r="H307" s="65">
        <v>0</v>
      </c>
      <c r="I307" s="65">
        <v>66</v>
      </c>
      <c r="J307" s="65"/>
      <c r="K307" s="65">
        <v>9</v>
      </c>
      <c r="L307" s="64">
        <v>0.88888888888888884</v>
      </c>
      <c r="M307" s="65"/>
      <c r="N307" s="65">
        <v>0</v>
      </c>
      <c r="O307" s="65">
        <v>0</v>
      </c>
      <c r="P307" s="65"/>
      <c r="Q307" s="49">
        <f t="shared" si="15"/>
        <v>12</v>
      </c>
      <c r="R307" s="49">
        <f t="shared" si="13"/>
        <v>16.5</v>
      </c>
      <c r="W307" s="49">
        <f t="shared" si="14"/>
        <v>1</v>
      </c>
    </row>
    <row r="308" spans="1:23" x14ac:dyDescent="0.25">
      <c r="A308" s="106" t="s">
        <v>374</v>
      </c>
      <c r="B308" s="15" t="s">
        <v>1537</v>
      </c>
      <c r="C308" s="15">
        <v>2</v>
      </c>
      <c r="D308" s="39" t="s">
        <v>1500</v>
      </c>
      <c r="E308" s="65">
        <v>0</v>
      </c>
      <c r="F308" s="66" t="s">
        <v>4</v>
      </c>
      <c r="G308" s="65"/>
      <c r="H308" s="65">
        <v>0</v>
      </c>
      <c r="I308" s="65">
        <v>0</v>
      </c>
      <c r="J308" s="65"/>
      <c r="K308" s="65">
        <v>0</v>
      </c>
      <c r="L308" s="66" t="s">
        <v>4</v>
      </c>
      <c r="M308" s="65"/>
      <c r="N308" s="65">
        <v>0</v>
      </c>
      <c r="O308" s="65">
        <v>0</v>
      </c>
      <c r="P308" s="65"/>
      <c r="Q308" s="49">
        <f t="shared" si="15"/>
        <v>0</v>
      </c>
      <c r="R308" s="49">
        <f t="shared" si="13"/>
        <v>0</v>
      </c>
      <c r="W308" s="49">
        <f t="shared" si="14"/>
        <v>0</v>
      </c>
    </row>
    <row r="309" spans="1:23" x14ac:dyDescent="0.25">
      <c r="A309" s="106" t="s">
        <v>375</v>
      </c>
      <c r="B309" s="15" t="s">
        <v>1537</v>
      </c>
      <c r="C309" s="15">
        <v>2</v>
      </c>
      <c r="D309" s="39" t="s">
        <v>1501</v>
      </c>
      <c r="E309" s="60">
        <v>21</v>
      </c>
      <c r="F309" s="59">
        <v>0.80952380952380953</v>
      </c>
      <c r="G309" s="60"/>
      <c r="H309" s="60">
        <v>0</v>
      </c>
      <c r="I309" s="60">
        <v>0</v>
      </c>
      <c r="J309" s="60"/>
      <c r="K309" s="60">
        <v>1</v>
      </c>
      <c r="L309" s="59">
        <v>1</v>
      </c>
      <c r="M309" s="60" t="s">
        <v>1</v>
      </c>
      <c r="N309" s="60">
        <v>0</v>
      </c>
      <c r="O309" s="60">
        <v>0</v>
      </c>
      <c r="P309" s="60"/>
      <c r="Q309" s="49">
        <f t="shared" si="15"/>
        <v>11</v>
      </c>
      <c r="R309" s="49">
        <f t="shared" si="13"/>
        <v>0</v>
      </c>
      <c r="W309" s="49">
        <f t="shared" si="14"/>
        <v>0</v>
      </c>
    </row>
    <row r="310" spans="1:23" x14ac:dyDescent="0.25">
      <c r="A310" s="106" t="s">
        <v>376</v>
      </c>
      <c r="B310" s="15" t="s">
        <v>1537</v>
      </c>
      <c r="C310" s="15">
        <v>2</v>
      </c>
      <c r="D310" s="39" t="s">
        <v>1502</v>
      </c>
      <c r="E310" s="65">
        <v>10</v>
      </c>
      <c r="F310" s="64">
        <v>1</v>
      </c>
      <c r="G310" s="65" t="s">
        <v>1</v>
      </c>
      <c r="H310" s="65">
        <v>0</v>
      </c>
      <c r="I310" s="65">
        <v>0</v>
      </c>
      <c r="J310" s="65"/>
      <c r="K310" s="65">
        <v>4</v>
      </c>
      <c r="L310" s="64">
        <v>0.5</v>
      </c>
      <c r="M310" s="65"/>
      <c r="N310" s="65">
        <v>0</v>
      </c>
      <c r="O310" s="107">
        <v>0</v>
      </c>
      <c r="P310" s="65"/>
      <c r="Q310" s="49">
        <f t="shared" si="15"/>
        <v>7</v>
      </c>
      <c r="R310" s="49">
        <f t="shared" si="13"/>
        <v>0</v>
      </c>
      <c r="W310" s="49">
        <f t="shared" si="14"/>
        <v>0</v>
      </c>
    </row>
    <row r="311" spans="1:23" x14ac:dyDescent="0.25">
      <c r="A311" s="106" t="s">
        <v>377</v>
      </c>
      <c r="B311" s="15" t="s">
        <v>1537</v>
      </c>
      <c r="C311" s="15">
        <v>2</v>
      </c>
      <c r="D311" s="39" t="s">
        <v>1503</v>
      </c>
      <c r="E311" s="65">
        <v>38</v>
      </c>
      <c r="F311" s="64">
        <v>0.86842105263157898</v>
      </c>
      <c r="G311" s="65"/>
      <c r="H311" s="65">
        <v>0</v>
      </c>
      <c r="I311" s="65">
        <v>0</v>
      </c>
      <c r="J311" s="65"/>
      <c r="K311" s="65">
        <v>36</v>
      </c>
      <c r="L311" s="64">
        <v>0.86111111111111116</v>
      </c>
      <c r="M311" s="65"/>
      <c r="N311" s="65">
        <v>0</v>
      </c>
      <c r="O311" s="65">
        <v>0</v>
      </c>
      <c r="P311" s="65"/>
      <c r="Q311" s="49">
        <f t="shared" si="15"/>
        <v>37</v>
      </c>
      <c r="R311" s="49">
        <f t="shared" si="13"/>
        <v>0</v>
      </c>
      <c r="W311" s="49">
        <f t="shared" si="14"/>
        <v>0</v>
      </c>
    </row>
    <row r="312" spans="1:23" x14ac:dyDescent="0.25">
      <c r="A312" s="106" t="s">
        <v>378</v>
      </c>
      <c r="B312" s="15" t="s">
        <v>1537</v>
      </c>
      <c r="C312" s="15">
        <v>2</v>
      </c>
      <c r="D312" s="39" t="s">
        <v>1504</v>
      </c>
      <c r="E312" s="65">
        <v>0</v>
      </c>
      <c r="F312" s="66" t="s">
        <v>4</v>
      </c>
      <c r="G312" s="65"/>
      <c r="H312" s="65">
        <v>0</v>
      </c>
      <c r="I312" s="65">
        <v>0</v>
      </c>
      <c r="J312" s="65"/>
      <c r="K312" s="65">
        <v>1</v>
      </c>
      <c r="L312" s="64">
        <v>1</v>
      </c>
      <c r="M312" s="65" t="s">
        <v>1</v>
      </c>
      <c r="N312" s="65">
        <v>0</v>
      </c>
      <c r="O312" s="65">
        <v>0</v>
      </c>
      <c r="P312" s="65"/>
      <c r="Q312" s="49">
        <f t="shared" si="15"/>
        <v>0.5</v>
      </c>
      <c r="R312" s="49">
        <f t="shared" si="13"/>
        <v>0</v>
      </c>
      <c r="W312" s="49">
        <f t="shared" si="14"/>
        <v>0</v>
      </c>
    </row>
    <row r="313" spans="1:23" x14ac:dyDescent="0.25">
      <c r="A313" s="106" t="s">
        <v>379</v>
      </c>
      <c r="B313" s="15" t="s">
        <v>1537</v>
      </c>
      <c r="C313" s="15">
        <v>2</v>
      </c>
      <c r="D313" s="39" t="s">
        <v>1505</v>
      </c>
      <c r="E313" s="65">
        <v>49</v>
      </c>
      <c r="F313" s="64">
        <v>0.97959183673469385</v>
      </c>
      <c r="G313" s="65"/>
      <c r="H313" s="65">
        <v>0</v>
      </c>
      <c r="I313" s="65">
        <v>0</v>
      </c>
      <c r="J313" s="65"/>
      <c r="K313" s="65">
        <v>2</v>
      </c>
      <c r="L313" s="64">
        <v>0.5</v>
      </c>
      <c r="M313" s="65"/>
      <c r="N313" s="65">
        <v>0</v>
      </c>
      <c r="O313" s="65">
        <v>0</v>
      </c>
      <c r="P313" s="65"/>
      <c r="Q313" s="49">
        <f t="shared" si="15"/>
        <v>25.5</v>
      </c>
      <c r="R313" s="49">
        <f t="shared" si="13"/>
        <v>0</v>
      </c>
      <c r="W313" s="49">
        <f t="shared" si="14"/>
        <v>0</v>
      </c>
    </row>
    <row r="314" spans="1:23" x14ac:dyDescent="0.25">
      <c r="A314" s="106" t="s">
        <v>380</v>
      </c>
      <c r="B314" s="15" t="s">
        <v>1537</v>
      </c>
      <c r="C314" s="15">
        <v>2</v>
      </c>
      <c r="D314" s="39" t="s">
        <v>1506</v>
      </c>
      <c r="E314" s="65">
        <v>0</v>
      </c>
      <c r="F314" s="66" t="s">
        <v>4</v>
      </c>
      <c r="G314" s="65"/>
      <c r="H314" s="65">
        <v>0</v>
      </c>
      <c r="I314" s="65">
        <v>0</v>
      </c>
      <c r="J314" s="65"/>
      <c r="K314" s="65">
        <v>2</v>
      </c>
      <c r="L314" s="64">
        <v>0.5</v>
      </c>
      <c r="M314" s="65"/>
      <c r="N314" s="65">
        <v>0</v>
      </c>
      <c r="O314" s="65">
        <v>0</v>
      </c>
      <c r="P314" s="65"/>
      <c r="Q314" s="49">
        <f t="shared" si="15"/>
        <v>1</v>
      </c>
      <c r="R314" s="49">
        <f t="shared" si="13"/>
        <v>0</v>
      </c>
      <c r="W314" s="49">
        <f t="shared" si="14"/>
        <v>0</v>
      </c>
    </row>
    <row r="315" spans="1:23" x14ac:dyDescent="0.25">
      <c r="A315" s="106" t="s">
        <v>381</v>
      </c>
      <c r="B315" s="15" t="s">
        <v>1537</v>
      </c>
      <c r="C315" s="15">
        <v>2</v>
      </c>
      <c r="D315" s="39" t="s">
        <v>1507</v>
      </c>
      <c r="E315" s="65">
        <v>440</v>
      </c>
      <c r="F315" s="64">
        <v>0.86363636363636365</v>
      </c>
      <c r="G315" s="65" t="s">
        <v>1</v>
      </c>
      <c r="H315" s="65">
        <v>0</v>
      </c>
      <c r="I315" s="65">
        <v>0</v>
      </c>
      <c r="J315" s="65"/>
      <c r="K315" s="65">
        <v>570</v>
      </c>
      <c r="L315" s="64">
        <v>0.89473684210526316</v>
      </c>
      <c r="M315" s="65" t="s">
        <v>1</v>
      </c>
      <c r="N315" s="65">
        <v>33</v>
      </c>
      <c r="O315" s="65">
        <v>66</v>
      </c>
      <c r="P315" s="65"/>
      <c r="Q315" s="49">
        <f t="shared" si="15"/>
        <v>505</v>
      </c>
      <c r="R315" s="49">
        <f t="shared" si="13"/>
        <v>24.75</v>
      </c>
      <c r="W315" s="49">
        <f t="shared" si="14"/>
        <v>1</v>
      </c>
    </row>
    <row r="316" spans="1:23" x14ac:dyDescent="0.25">
      <c r="A316" s="106" t="s">
        <v>382</v>
      </c>
      <c r="B316" s="15" t="s">
        <v>1537</v>
      </c>
      <c r="C316" s="15">
        <v>2</v>
      </c>
      <c r="D316" s="39" t="s">
        <v>1508</v>
      </c>
      <c r="E316" s="65">
        <v>50</v>
      </c>
      <c r="F316" s="64">
        <v>0.94</v>
      </c>
      <c r="G316" s="65"/>
      <c r="H316" s="65">
        <v>0</v>
      </c>
      <c r="I316" s="65">
        <v>0</v>
      </c>
      <c r="J316" s="65"/>
      <c r="K316" s="65">
        <v>70</v>
      </c>
      <c r="L316" s="64">
        <v>0.91428571428571426</v>
      </c>
      <c r="M316" s="65"/>
      <c r="N316" s="65">
        <v>0</v>
      </c>
      <c r="O316" s="65">
        <v>0</v>
      </c>
      <c r="P316" s="65"/>
      <c r="Q316" s="49">
        <f t="shared" si="15"/>
        <v>60</v>
      </c>
      <c r="R316" s="49">
        <f t="shared" si="13"/>
        <v>0</v>
      </c>
      <c r="W316" s="49">
        <f t="shared" si="14"/>
        <v>0</v>
      </c>
    </row>
    <row r="317" spans="1:23" x14ac:dyDescent="0.25">
      <c r="A317" s="106" t="s">
        <v>383</v>
      </c>
      <c r="B317" s="15" t="s">
        <v>1537</v>
      </c>
      <c r="C317" s="15">
        <v>2</v>
      </c>
      <c r="D317" s="39" t="s">
        <v>1509</v>
      </c>
      <c r="E317" s="65">
        <v>65</v>
      </c>
      <c r="F317" s="64">
        <v>0.81538461538461537</v>
      </c>
      <c r="G317" s="65"/>
      <c r="H317" s="65">
        <v>0</v>
      </c>
      <c r="I317" s="65">
        <v>0</v>
      </c>
      <c r="J317" s="65"/>
      <c r="K317" s="65">
        <v>141</v>
      </c>
      <c r="L317" s="64">
        <v>0.79432624113475181</v>
      </c>
      <c r="M317" s="65"/>
      <c r="N317" s="65">
        <v>0</v>
      </c>
      <c r="O317" s="65">
        <v>0</v>
      </c>
      <c r="P317" s="65"/>
      <c r="Q317" s="49">
        <f t="shared" si="15"/>
        <v>103</v>
      </c>
      <c r="R317" s="49">
        <f t="shared" si="13"/>
        <v>0</v>
      </c>
      <c r="W317" s="49">
        <f t="shared" si="14"/>
        <v>0</v>
      </c>
    </row>
    <row r="318" spans="1:23" x14ac:dyDescent="0.25">
      <c r="A318" s="106" t="s">
        <v>384</v>
      </c>
      <c r="B318" s="15" t="s">
        <v>1537</v>
      </c>
      <c r="C318" s="15">
        <v>2</v>
      </c>
      <c r="D318" s="39" t="s">
        <v>1510</v>
      </c>
      <c r="E318" s="65">
        <v>57</v>
      </c>
      <c r="F318" s="64">
        <v>0.63157894736842102</v>
      </c>
      <c r="G318" s="65"/>
      <c r="H318" s="65">
        <v>0</v>
      </c>
      <c r="I318" s="65">
        <v>0</v>
      </c>
      <c r="J318" s="70"/>
      <c r="K318" s="70">
        <v>50</v>
      </c>
      <c r="L318" s="69">
        <v>0.76</v>
      </c>
      <c r="M318" s="70" t="s">
        <v>1</v>
      </c>
      <c r="N318" s="70">
        <v>0</v>
      </c>
      <c r="O318" s="70">
        <v>0</v>
      </c>
      <c r="P318" s="70"/>
      <c r="Q318" s="49">
        <f t="shared" si="15"/>
        <v>53.5</v>
      </c>
      <c r="R318" s="49">
        <f t="shared" si="13"/>
        <v>0</v>
      </c>
      <c r="W318" s="49">
        <f t="shared" si="14"/>
        <v>0</v>
      </c>
    </row>
    <row r="319" spans="1:23" x14ac:dyDescent="0.25">
      <c r="A319" s="106" t="s">
        <v>385</v>
      </c>
      <c r="B319" s="15" t="s">
        <v>1537</v>
      </c>
      <c r="C319" s="15">
        <v>2</v>
      </c>
      <c r="D319" s="39" t="s">
        <v>1511</v>
      </c>
      <c r="E319" s="65">
        <v>0</v>
      </c>
      <c r="F319" s="66" t="s">
        <v>4</v>
      </c>
      <c r="G319" s="65"/>
      <c r="H319" s="65">
        <v>0</v>
      </c>
      <c r="I319" s="65">
        <v>0</v>
      </c>
      <c r="J319" s="65"/>
      <c r="K319" s="65">
        <v>0</v>
      </c>
      <c r="L319" s="66" t="s">
        <v>4</v>
      </c>
      <c r="M319" s="65"/>
      <c r="N319" s="65">
        <v>0</v>
      </c>
      <c r="O319" s="65">
        <v>0</v>
      </c>
      <c r="P319" s="65"/>
      <c r="Q319" s="49">
        <f t="shared" si="15"/>
        <v>0</v>
      </c>
      <c r="R319" s="49">
        <f t="shared" si="13"/>
        <v>0</v>
      </c>
      <c r="W319" s="49">
        <f t="shared" si="14"/>
        <v>0</v>
      </c>
    </row>
    <row r="320" spans="1:23" x14ac:dyDescent="0.25">
      <c r="A320" s="106" t="s">
        <v>386</v>
      </c>
      <c r="B320" s="15" t="s">
        <v>1537</v>
      </c>
      <c r="C320" s="15">
        <v>2</v>
      </c>
      <c r="D320" s="39" t="s">
        <v>1512</v>
      </c>
      <c r="E320" s="65">
        <v>10</v>
      </c>
      <c r="F320" s="64">
        <v>0.9</v>
      </c>
      <c r="G320" s="65"/>
      <c r="H320" s="65">
        <v>0</v>
      </c>
      <c r="I320" s="65">
        <v>0</v>
      </c>
      <c r="J320" s="65"/>
      <c r="K320" s="65">
        <v>3</v>
      </c>
      <c r="L320" s="64">
        <v>1</v>
      </c>
      <c r="M320" s="65"/>
      <c r="N320" s="65">
        <v>0</v>
      </c>
      <c r="O320" s="65">
        <v>0</v>
      </c>
      <c r="P320" s="65"/>
      <c r="Q320" s="49">
        <f t="shared" si="15"/>
        <v>6.5</v>
      </c>
      <c r="R320" s="49">
        <f t="shared" si="13"/>
        <v>0</v>
      </c>
      <c r="W320" s="49">
        <f t="shared" si="14"/>
        <v>0</v>
      </c>
    </row>
    <row r="321" spans="1:23" x14ac:dyDescent="0.25">
      <c r="A321" s="106" t="s">
        <v>387</v>
      </c>
      <c r="B321" s="15" t="s">
        <v>1537</v>
      </c>
      <c r="C321" s="15">
        <v>2</v>
      </c>
      <c r="D321" s="39" t="s">
        <v>1513</v>
      </c>
      <c r="E321" s="65">
        <v>0</v>
      </c>
      <c r="F321" s="66" t="s">
        <v>4</v>
      </c>
      <c r="G321" s="65"/>
      <c r="H321" s="65">
        <v>0</v>
      </c>
      <c r="I321" s="65">
        <v>0</v>
      </c>
      <c r="J321" s="65"/>
      <c r="K321" s="65">
        <v>0</v>
      </c>
      <c r="L321" s="66" t="s">
        <v>4</v>
      </c>
      <c r="M321" s="65"/>
      <c r="N321" s="65">
        <v>0</v>
      </c>
      <c r="O321" s="65">
        <v>0</v>
      </c>
      <c r="P321" s="65"/>
      <c r="Q321" s="49">
        <f t="shared" si="15"/>
        <v>0</v>
      </c>
      <c r="R321" s="49">
        <f t="shared" si="13"/>
        <v>0</v>
      </c>
      <c r="W321" s="49">
        <f t="shared" si="14"/>
        <v>0</v>
      </c>
    </row>
    <row r="322" spans="1:23" x14ac:dyDescent="0.25">
      <c r="A322" s="106" t="s">
        <v>388</v>
      </c>
      <c r="B322" s="15" t="s">
        <v>1537</v>
      </c>
      <c r="C322" s="15">
        <v>2</v>
      </c>
      <c r="D322" s="39" t="s">
        <v>1514</v>
      </c>
      <c r="E322" s="65">
        <v>50</v>
      </c>
      <c r="F322" s="64">
        <v>0.94</v>
      </c>
      <c r="G322" s="65"/>
      <c r="H322" s="65">
        <v>0</v>
      </c>
      <c r="I322" s="65">
        <v>0</v>
      </c>
      <c r="J322" s="65"/>
      <c r="K322" s="65">
        <v>122</v>
      </c>
      <c r="L322" s="64">
        <v>0.93442622950819676</v>
      </c>
      <c r="M322" s="65"/>
      <c r="N322" s="65">
        <v>0</v>
      </c>
      <c r="O322" s="65">
        <v>0</v>
      </c>
      <c r="P322" s="65"/>
      <c r="Q322" s="49">
        <f t="shared" si="15"/>
        <v>86</v>
      </c>
      <c r="R322" s="49">
        <f t="shared" si="13"/>
        <v>0</v>
      </c>
      <c r="W322" s="49">
        <f t="shared" si="14"/>
        <v>0</v>
      </c>
    </row>
    <row r="323" spans="1:23" x14ac:dyDescent="0.25">
      <c r="A323" s="106" t="s">
        <v>389</v>
      </c>
      <c r="B323" s="15" t="s">
        <v>1537</v>
      </c>
      <c r="C323" s="15">
        <v>2</v>
      </c>
      <c r="D323" s="39" t="s">
        <v>1515</v>
      </c>
      <c r="E323" s="65">
        <v>710</v>
      </c>
      <c r="F323" s="64">
        <v>0.81690140845070425</v>
      </c>
      <c r="G323" s="65"/>
      <c r="H323" s="65">
        <v>0</v>
      </c>
      <c r="I323" s="65">
        <v>33</v>
      </c>
      <c r="J323" s="65"/>
      <c r="K323" s="65">
        <v>46</v>
      </c>
      <c r="L323" s="64">
        <v>0.91304347826086951</v>
      </c>
      <c r="M323" s="65"/>
      <c r="N323" s="65">
        <v>0</v>
      </c>
      <c r="O323" s="65">
        <v>0</v>
      </c>
      <c r="P323" s="65"/>
      <c r="Q323" s="49">
        <f t="shared" si="15"/>
        <v>378</v>
      </c>
      <c r="R323" s="49">
        <f t="shared" ref="R323:R386" si="16">AVERAGE(H323:I323,N323:O323)</f>
        <v>8.25</v>
      </c>
      <c r="W323" s="49">
        <f t="shared" ref="W323:W386" si="17">(Q323&gt;0)*(R323&gt;0)</f>
        <v>1</v>
      </c>
    </row>
    <row r="324" spans="1:23" x14ac:dyDescent="0.25">
      <c r="A324" s="106" t="s">
        <v>390</v>
      </c>
      <c r="B324" s="15" t="s">
        <v>1537</v>
      </c>
      <c r="C324" s="15">
        <v>2</v>
      </c>
      <c r="D324" s="39" t="s">
        <v>1516</v>
      </c>
      <c r="E324" s="65">
        <v>108</v>
      </c>
      <c r="F324" s="64">
        <v>0.87037037037037035</v>
      </c>
      <c r="G324" s="65"/>
      <c r="H324" s="65">
        <v>0</v>
      </c>
      <c r="I324" s="65">
        <v>0</v>
      </c>
      <c r="J324" s="65"/>
      <c r="K324" s="65">
        <v>168</v>
      </c>
      <c r="L324" s="64">
        <v>0.82738095238095233</v>
      </c>
      <c r="M324" s="65"/>
      <c r="N324" s="65">
        <v>33</v>
      </c>
      <c r="O324" s="65">
        <v>33</v>
      </c>
      <c r="P324" s="65"/>
      <c r="Q324" s="49">
        <f t="shared" si="15"/>
        <v>138</v>
      </c>
      <c r="R324" s="49">
        <f t="shared" si="16"/>
        <v>16.5</v>
      </c>
      <c r="W324" s="49">
        <f t="shared" si="17"/>
        <v>1</v>
      </c>
    </row>
    <row r="325" spans="1:23" x14ac:dyDescent="0.25">
      <c r="A325" s="106" t="s">
        <v>391</v>
      </c>
      <c r="B325" s="15" t="s">
        <v>1537</v>
      </c>
      <c r="C325" s="15">
        <v>2</v>
      </c>
      <c r="D325" s="39" t="s">
        <v>1517</v>
      </c>
      <c r="E325" s="65">
        <v>4</v>
      </c>
      <c r="F325" s="64">
        <v>1</v>
      </c>
      <c r="G325" s="65"/>
      <c r="H325" s="65">
        <v>0</v>
      </c>
      <c r="I325" s="65">
        <v>0</v>
      </c>
      <c r="J325" s="65"/>
      <c r="K325" s="65">
        <v>1</v>
      </c>
      <c r="L325" s="64">
        <v>1</v>
      </c>
      <c r="M325" s="65"/>
      <c r="N325" s="65">
        <v>0</v>
      </c>
      <c r="O325" s="65">
        <v>0</v>
      </c>
      <c r="P325" s="65"/>
      <c r="Q325" s="49">
        <f t="shared" si="15"/>
        <v>2.5</v>
      </c>
      <c r="R325" s="49">
        <f t="shared" si="16"/>
        <v>0</v>
      </c>
      <c r="W325" s="49">
        <f t="shared" si="17"/>
        <v>0</v>
      </c>
    </row>
    <row r="326" spans="1:23" x14ac:dyDescent="0.25">
      <c r="A326" s="106" t="s">
        <v>392</v>
      </c>
      <c r="B326" s="15" t="s">
        <v>1537</v>
      </c>
      <c r="C326" s="15">
        <v>2</v>
      </c>
      <c r="D326" s="39" t="s">
        <v>1518</v>
      </c>
      <c r="E326" s="65">
        <v>0</v>
      </c>
      <c r="F326" s="66" t="s">
        <v>4</v>
      </c>
      <c r="G326" s="65"/>
      <c r="H326" s="65">
        <v>0</v>
      </c>
      <c r="I326" s="65">
        <v>0</v>
      </c>
      <c r="J326" s="65"/>
      <c r="K326" s="65">
        <v>1</v>
      </c>
      <c r="L326" s="64">
        <v>1</v>
      </c>
      <c r="M326" s="65"/>
      <c r="N326" s="65">
        <v>0</v>
      </c>
      <c r="O326" s="65">
        <v>0</v>
      </c>
      <c r="P326" s="65"/>
      <c r="Q326" s="49">
        <f t="shared" si="15"/>
        <v>0.5</v>
      </c>
      <c r="R326" s="49">
        <f t="shared" si="16"/>
        <v>0</v>
      </c>
      <c r="W326" s="49">
        <f t="shared" si="17"/>
        <v>0</v>
      </c>
    </row>
    <row r="327" spans="1:23" x14ac:dyDescent="0.25">
      <c r="A327" s="106" t="s">
        <v>393</v>
      </c>
      <c r="B327" s="15" t="s">
        <v>1537</v>
      </c>
      <c r="C327" s="15">
        <v>2</v>
      </c>
      <c r="D327" s="39" t="s">
        <v>1519</v>
      </c>
      <c r="E327" s="65">
        <v>550</v>
      </c>
      <c r="F327" s="64">
        <v>0.81818181818181823</v>
      </c>
      <c r="G327" s="65"/>
      <c r="H327" s="65">
        <v>0</v>
      </c>
      <c r="I327" s="65">
        <v>0</v>
      </c>
      <c r="J327" s="65"/>
      <c r="K327" s="65">
        <v>720</v>
      </c>
      <c r="L327" s="64">
        <v>0.77777777777777779</v>
      </c>
      <c r="M327" s="65"/>
      <c r="N327" s="65">
        <v>0</v>
      </c>
      <c r="O327" s="65">
        <v>0</v>
      </c>
      <c r="P327" s="65"/>
      <c r="Q327" s="49">
        <f t="shared" si="15"/>
        <v>635</v>
      </c>
      <c r="R327" s="49">
        <f t="shared" si="16"/>
        <v>0</v>
      </c>
      <c r="W327" s="49">
        <f t="shared" si="17"/>
        <v>0</v>
      </c>
    </row>
    <row r="328" spans="1:23" x14ac:dyDescent="0.25">
      <c r="A328" s="106" t="s">
        <v>394</v>
      </c>
      <c r="B328" s="15" t="s">
        <v>1537</v>
      </c>
      <c r="C328" s="15">
        <v>2</v>
      </c>
      <c r="D328" s="39" t="s">
        <v>1520</v>
      </c>
      <c r="E328" s="65">
        <v>144</v>
      </c>
      <c r="F328" s="64">
        <v>0.9375</v>
      </c>
      <c r="G328" s="65" t="s">
        <v>1</v>
      </c>
      <c r="H328" s="65">
        <v>0</v>
      </c>
      <c r="I328" s="65">
        <v>0</v>
      </c>
      <c r="J328" s="65"/>
      <c r="K328" s="65">
        <v>119</v>
      </c>
      <c r="L328" s="64">
        <v>0.91596638655462181</v>
      </c>
      <c r="M328" s="65" t="s">
        <v>1</v>
      </c>
      <c r="N328" s="65">
        <v>0</v>
      </c>
      <c r="O328" s="65">
        <v>0</v>
      </c>
      <c r="P328" s="65"/>
      <c r="Q328" s="49">
        <f t="shared" si="15"/>
        <v>131.5</v>
      </c>
      <c r="R328" s="49">
        <f t="shared" si="16"/>
        <v>0</v>
      </c>
      <c r="W328" s="49">
        <f t="shared" si="17"/>
        <v>0</v>
      </c>
    </row>
    <row r="329" spans="1:23" x14ac:dyDescent="0.25">
      <c r="A329" s="106" t="s">
        <v>395</v>
      </c>
      <c r="B329" s="15" t="s">
        <v>1537</v>
      </c>
      <c r="C329" s="15">
        <v>2</v>
      </c>
      <c r="D329" s="39" t="s">
        <v>1521</v>
      </c>
      <c r="E329" s="65">
        <v>6</v>
      </c>
      <c r="F329" s="64">
        <v>0.83333333333333337</v>
      </c>
      <c r="G329" s="16" t="s">
        <v>1</v>
      </c>
      <c r="H329" s="65">
        <v>33</v>
      </c>
      <c r="I329" s="65">
        <v>0</v>
      </c>
      <c r="J329" s="60"/>
      <c r="K329" s="60">
        <v>57</v>
      </c>
      <c r="L329" s="59">
        <v>0.75438596491228072</v>
      </c>
      <c r="M329" s="19" t="s">
        <v>1</v>
      </c>
      <c r="N329" s="60">
        <v>0</v>
      </c>
      <c r="O329" s="60">
        <v>0</v>
      </c>
      <c r="P329" s="60"/>
      <c r="Q329" s="49">
        <f t="shared" si="15"/>
        <v>31.5</v>
      </c>
      <c r="R329" s="49">
        <f t="shared" si="16"/>
        <v>8.25</v>
      </c>
      <c r="W329" s="49">
        <f t="shared" si="17"/>
        <v>1</v>
      </c>
    </row>
    <row r="330" spans="1:23" x14ac:dyDescent="0.25">
      <c r="A330" s="106" t="s">
        <v>396</v>
      </c>
      <c r="B330" s="15" t="s">
        <v>1537</v>
      </c>
      <c r="C330" s="15">
        <v>2</v>
      </c>
      <c r="D330" s="39" t="s">
        <v>1522</v>
      </c>
      <c r="E330" s="65">
        <v>480</v>
      </c>
      <c r="F330" s="64">
        <v>0.85416666666666663</v>
      </c>
      <c r="G330" s="16"/>
      <c r="H330" s="65">
        <v>0</v>
      </c>
      <c r="I330" s="65">
        <v>0</v>
      </c>
      <c r="J330" s="16" t="s">
        <v>1</v>
      </c>
      <c r="K330" s="65">
        <v>190</v>
      </c>
      <c r="L330" s="64">
        <v>0.78947368421052633</v>
      </c>
      <c r="M330" s="16"/>
      <c r="N330" s="65">
        <v>0</v>
      </c>
      <c r="O330" s="107">
        <v>33</v>
      </c>
      <c r="P330" s="65"/>
      <c r="Q330" s="49">
        <f t="shared" si="15"/>
        <v>335</v>
      </c>
      <c r="R330" s="49">
        <f t="shared" si="16"/>
        <v>8.25</v>
      </c>
      <c r="W330" s="49">
        <f t="shared" si="17"/>
        <v>1</v>
      </c>
    </row>
    <row r="331" spans="1:23" x14ac:dyDescent="0.25">
      <c r="A331" s="106" t="s">
        <v>397</v>
      </c>
      <c r="B331" s="15" t="s">
        <v>1537</v>
      </c>
      <c r="C331" s="15">
        <v>2</v>
      </c>
      <c r="D331" s="39" t="s">
        <v>1523</v>
      </c>
      <c r="E331" s="65">
        <v>250</v>
      </c>
      <c r="F331" s="64">
        <v>0.88</v>
      </c>
      <c r="G331" s="16" t="s">
        <v>1</v>
      </c>
      <c r="H331" s="65">
        <v>0</v>
      </c>
      <c r="I331" s="65">
        <v>0</v>
      </c>
      <c r="J331" s="65"/>
      <c r="K331" s="65">
        <v>173</v>
      </c>
      <c r="L331" s="64">
        <v>0.94797687861271673</v>
      </c>
      <c r="M331" s="16"/>
      <c r="N331" s="65">
        <v>0</v>
      </c>
      <c r="O331" s="65">
        <v>0</v>
      </c>
      <c r="P331" s="65"/>
      <c r="Q331" s="49">
        <f t="shared" si="15"/>
        <v>211.5</v>
      </c>
      <c r="R331" s="49">
        <f t="shared" si="16"/>
        <v>0</v>
      </c>
      <c r="W331" s="49">
        <f t="shared" si="17"/>
        <v>0</v>
      </c>
    </row>
    <row r="332" spans="1:23" x14ac:dyDescent="0.25">
      <c r="A332" s="106" t="s">
        <v>398</v>
      </c>
      <c r="B332" s="15" t="s">
        <v>1537</v>
      </c>
      <c r="C332" s="15">
        <v>2</v>
      </c>
      <c r="D332" s="39" t="s">
        <v>1524</v>
      </c>
      <c r="E332" s="65">
        <v>290</v>
      </c>
      <c r="F332" s="64">
        <v>0.86206896551724133</v>
      </c>
      <c r="G332" s="16" t="s">
        <v>1</v>
      </c>
      <c r="H332" s="101" t="s">
        <v>8</v>
      </c>
      <c r="I332" s="101" t="s">
        <v>8</v>
      </c>
      <c r="J332" s="65"/>
      <c r="K332" s="65">
        <v>4</v>
      </c>
      <c r="L332" s="64">
        <v>1</v>
      </c>
      <c r="M332" s="16"/>
      <c r="N332" s="65">
        <v>0</v>
      </c>
      <c r="O332" s="65">
        <v>0</v>
      </c>
      <c r="P332" s="65"/>
      <c r="Q332" s="49">
        <f t="shared" si="15"/>
        <v>147</v>
      </c>
      <c r="R332" s="49">
        <f t="shared" si="16"/>
        <v>0</v>
      </c>
      <c r="W332" s="49">
        <f t="shared" si="17"/>
        <v>0</v>
      </c>
    </row>
    <row r="333" spans="1:23" x14ac:dyDescent="0.25">
      <c r="A333" s="106" t="s">
        <v>399</v>
      </c>
      <c r="B333" s="15" t="s">
        <v>1537</v>
      </c>
      <c r="C333" s="15">
        <v>2</v>
      </c>
      <c r="D333" s="39" t="s">
        <v>1525</v>
      </c>
      <c r="E333" s="65">
        <v>3</v>
      </c>
      <c r="F333" s="64">
        <v>0</v>
      </c>
      <c r="G333" s="16"/>
      <c r="H333" s="65">
        <v>0</v>
      </c>
      <c r="I333" s="65">
        <v>0</v>
      </c>
      <c r="J333" s="65"/>
      <c r="K333" s="65">
        <v>0</v>
      </c>
      <c r="L333" s="66" t="s">
        <v>4</v>
      </c>
      <c r="M333" s="16"/>
      <c r="N333" s="65">
        <v>0</v>
      </c>
      <c r="O333" s="65">
        <v>0</v>
      </c>
      <c r="P333" s="65"/>
      <c r="Q333" s="49">
        <f t="shared" si="15"/>
        <v>1.5</v>
      </c>
      <c r="R333" s="49">
        <f t="shared" si="16"/>
        <v>0</v>
      </c>
      <c r="W333" s="49">
        <f t="shared" si="17"/>
        <v>0</v>
      </c>
    </row>
    <row r="334" spans="1:23" x14ac:dyDescent="0.25">
      <c r="A334" s="106" t="s">
        <v>400</v>
      </c>
      <c r="B334" s="15" t="s">
        <v>1537</v>
      </c>
      <c r="C334" s="15">
        <v>2</v>
      </c>
      <c r="D334" s="39" t="s">
        <v>1526</v>
      </c>
      <c r="E334" s="65">
        <v>2</v>
      </c>
      <c r="F334" s="64">
        <v>0</v>
      </c>
      <c r="G334" s="16"/>
      <c r="H334" s="65">
        <v>0</v>
      </c>
      <c r="I334" s="65">
        <v>0</v>
      </c>
      <c r="J334" s="65"/>
      <c r="K334" s="65">
        <v>188</v>
      </c>
      <c r="L334" s="64">
        <v>0.90957446808510634</v>
      </c>
      <c r="M334" s="16" t="s">
        <v>1</v>
      </c>
      <c r="N334" s="65">
        <v>66</v>
      </c>
      <c r="O334" s="65">
        <v>165</v>
      </c>
      <c r="P334" s="65"/>
      <c r="Q334" s="49">
        <f t="shared" si="15"/>
        <v>95</v>
      </c>
      <c r="R334" s="49">
        <f t="shared" si="16"/>
        <v>57.75</v>
      </c>
      <c r="W334" s="49">
        <f t="shared" si="17"/>
        <v>1</v>
      </c>
    </row>
    <row r="335" spans="1:23" x14ac:dyDescent="0.25">
      <c r="A335" s="106" t="s">
        <v>401</v>
      </c>
      <c r="B335" s="15" t="s">
        <v>1537</v>
      </c>
      <c r="C335" s="15">
        <v>2</v>
      </c>
      <c r="D335" s="39" t="s">
        <v>1527</v>
      </c>
      <c r="E335" s="65">
        <v>9</v>
      </c>
      <c r="F335" s="64">
        <v>0.55555555555555558</v>
      </c>
      <c r="G335" s="16"/>
      <c r="H335" s="65">
        <v>0</v>
      </c>
      <c r="I335" s="65">
        <v>0</v>
      </c>
      <c r="J335" s="65"/>
      <c r="K335" s="65">
        <v>27</v>
      </c>
      <c r="L335" s="64">
        <v>0.62962962962962965</v>
      </c>
      <c r="M335" s="16"/>
      <c r="N335" s="65">
        <v>0</v>
      </c>
      <c r="O335" s="65">
        <v>0</v>
      </c>
      <c r="P335" s="65"/>
      <c r="Q335" s="49">
        <f t="shared" si="15"/>
        <v>18</v>
      </c>
      <c r="R335" s="49">
        <f t="shared" si="16"/>
        <v>0</v>
      </c>
      <c r="W335" s="49">
        <f t="shared" si="17"/>
        <v>0</v>
      </c>
    </row>
    <row r="336" spans="1:23" x14ac:dyDescent="0.25">
      <c r="A336" s="106" t="s">
        <v>402</v>
      </c>
      <c r="B336" s="15" t="s">
        <v>1537</v>
      </c>
      <c r="C336" s="15">
        <v>2</v>
      </c>
      <c r="D336" s="39" t="s">
        <v>1528</v>
      </c>
      <c r="E336" s="65">
        <v>1</v>
      </c>
      <c r="F336" s="64">
        <v>0</v>
      </c>
      <c r="G336" s="16"/>
      <c r="H336" s="65">
        <v>0</v>
      </c>
      <c r="I336" s="65">
        <v>0</v>
      </c>
      <c r="J336" s="65"/>
      <c r="K336" s="65">
        <v>11</v>
      </c>
      <c r="L336" s="64">
        <v>9.0909090909090912E-2</v>
      </c>
      <c r="M336" s="16"/>
      <c r="N336" s="65">
        <v>0</v>
      </c>
      <c r="O336" s="65">
        <v>0</v>
      </c>
      <c r="P336" s="65"/>
      <c r="Q336" s="49">
        <f t="shared" si="15"/>
        <v>6</v>
      </c>
      <c r="R336" s="49">
        <f t="shared" si="16"/>
        <v>0</v>
      </c>
      <c r="W336" s="49">
        <f t="shared" si="17"/>
        <v>0</v>
      </c>
    </row>
    <row r="337" spans="1:23" x14ac:dyDescent="0.25">
      <c r="A337" s="106" t="s">
        <v>403</v>
      </c>
      <c r="B337" s="15" t="s">
        <v>1537</v>
      </c>
      <c r="C337" s="15">
        <v>2</v>
      </c>
      <c r="D337" s="39" t="s">
        <v>1529</v>
      </c>
      <c r="E337" s="65">
        <v>47</v>
      </c>
      <c r="F337" s="64">
        <v>0.8936170212765957</v>
      </c>
      <c r="G337" s="16"/>
      <c r="H337" s="65">
        <v>0</v>
      </c>
      <c r="I337" s="65">
        <v>0</v>
      </c>
      <c r="J337" s="65"/>
      <c r="K337" s="65">
        <v>73</v>
      </c>
      <c r="L337" s="64">
        <v>0.78082191780821919</v>
      </c>
      <c r="M337" s="16" t="s">
        <v>1</v>
      </c>
      <c r="N337" s="65">
        <v>0</v>
      </c>
      <c r="O337" s="65">
        <v>0</v>
      </c>
      <c r="P337" s="65"/>
      <c r="Q337" s="49">
        <f t="shared" si="15"/>
        <v>60</v>
      </c>
      <c r="R337" s="49">
        <f t="shared" si="16"/>
        <v>0</v>
      </c>
      <c r="W337" s="49">
        <f t="shared" si="17"/>
        <v>0</v>
      </c>
    </row>
    <row r="338" spans="1:23" x14ac:dyDescent="0.25">
      <c r="A338" s="106" t="s">
        <v>404</v>
      </c>
      <c r="B338" s="15" t="s">
        <v>1537</v>
      </c>
      <c r="C338" s="15">
        <v>2</v>
      </c>
      <c r="D338" s="39" t="s">
        <v>1530</v>
      </c>
      <c r="E338" s="65">
        <v>19</v>
      </c>
      <c r="F338" s="64">
        <v>0.78947368421052633</v>
      </c>
      <c r="G338" s="16"/>
      <c r="H338" s="65">
        <v>0</v>
      </c>
      <c r="I338" s="65">
        <v>0</v>
      </c>
      <c r="J338" s="70"/>
      <c r="K338" s="70">
        <v>5</v>
      </c>
      <c r="L338" s="69">
        <v>1</v>
      </c>
      <c r="M338" s="18"/>
      <c r="N338" s="70">
        <v>0</v>
      </c>
      <c r="O338" s="70">
        <v>0</v>
      </c>
      <c r="P338" s="70"/>
      <c r="Q338" s="49">
        <f t="shared" si="15"/>
        <v>12</v>
      </c>
      <c r="R338" s="49">
        <f t="shared" si="16"/>
        <v>0</v>
      </c>
      <c r="W338" s="49">
        <f t="shared" si="17"/>
        <v>0</v>
      </c>
    </row>
    <row r="339" spans="1:23" x14ac:dyDescent="0.25">
      <c r="A339" s="106" t="s">
        <v>405</v>
      </c>
      <c r="B339" s="15" t="s">
        <v>1537</v>
      </c>
      <c r="C339" s="15">
        <v>2</v>
      </c>
      <c r="D339" s="39" t="s">
        <v>1531</v>
      </c>
      <c r="E339" s="65">
        <v>1</v>
      </c>
      <c r="F339" s="64">
        <v>1</v>
      </c>
      <c r="G339" s="16" t="s">
        <v>1</v>
      </c>
      <c r="H339" s="65">
        <v>0</v>
      </c>
      <c r="I339" s="65">
        <v>0</v>
      </c>
      <c r="J339" s="65"/>
      <c r="K339" s="65">
        <v>11</v>
      </c>
      <c r="L339" s="64">
        <v>1</v>
      </c>
      <c r="M339" s="16" t="s">
        <v>1</v>
      </c>
      <c r="N339" s="65">
        <v>0</v>
      </c>
      <c r="O339" s="65">
        <v>0</v>
      </c>
      <c r="P339" s="65"/>
      <c r="Q339" s="49">
        <f t="shared" si="15"/>
        <v>6</v>
      </c>
      <c r="R339" s="49">
        <f t="shared" si="16"/>
        <v>0</v>
      </c>
      <c r="W339" s="49">
        <f t="shared" si="17"/>
        <v>0</v>
      </c>
    </row>
    <row r="340" spans="1:23" x14ac:dyDescent="0.25">
      <c r="A340" s="106" t="s">
        <v>406</v>
      </c>
      <c r="B340" s="15" t="s">
        <v>1537</v>
      </c>
      <c r="C340" s="15">
        <v>2</v>
      </c>
      <c r="D340" s="39" t="s">
        <v>1532</v>
      </c>
      <c r="E340" s="65">
        <v>78</v>
      </c>
      <c r="F340" s="64">
        <v>0.87179487179487181</v>
      </c>
      <c r="G340" s="16"/>
      <c r="H340" s="65">
        <v>0</v>
      </c>
      <c r="I340" s="65">
        <v>0</v>
      </c>
      <c r="J340" s="65"/>
      <c r="K340" s="65">
        <v>45</v>
      </c>
      <c r="L340" s="64">
        <v>0.88888888888888884</v>
      </c>
      <c r="M340" s="16"/>
      <c r="N340" s="65">
        <v>0</v>
      </c>
      <c r="O340" s="65">
        <v>0</v>
      </c>
      <c r="P340" s="65"/>
      <c r="Q340" s="49">
        <f t="shared" si="15"/>
        <v>61.5</v>
      </c>
      <c r="R340" s="49">
        <f t="shared" si="16"/>
        <v>0</v>
      </c>
      <c r="W340" s="49">
        <f t="shared" si="17"/>
        <v>0</v>
      </c>
    </row>
    <row r="341" spans="1:23" x14ac:dyDescent="0.25">
      <c r="A341" s="108" t="s">
        <v>407</v>
      </c>
      <c r="B341" s="15" t="s">
        <v>1537</v>
      </c>
      <c r="C341" s="109">
        <v>3</v>
      </c>
      <c r="D341" s="110" t="s">
        <v>1491</v>
      </c>
      <c r="E341" s="65">
        <v>1</v>
      </c>
      <c r="F341" s="64">
        <v>1</v>
      </c>
      <c r="G341" s="65"/>
      <c r="H341" s="65">
        <v>0</v>
      </c>
      <c r="I341" s="65">
        <v>0</v>
      </c>
      <c r="J341" s="65"/>
      <c r="K341" s="65">
        <v>0</v>
      </c>
      <c r="L341" s="66" t="s">
        <v>4</v>
      </c>
      <c r="M341" s="65"/>
      <c r="N341" s="65">
        <v>0</v>
      </c>
      <c r="O341" s="65">
        <v>0</v>
      </c>
      <c r="P341" s="65"/>
      <c r="Q341" s="49">
        <f t="shared" si="15"/>
        <v>0.5</v>
      </c>
      <c r="R341" s="49">
        <f t="shared" si="16"/>
        <v>0</v>
      </c>
      <c r="W341" s="49">
        <f t="shared" si="17"/>
        <v>0</v>
      </c>
    </row>
    <row r="342" spans="1:23" x14ac:dyDescent="0.25">
      <c r="A342" s="108" t="s">
        <v>408</v>
      </c>
      <c r="B342" s="15" t="s">
        <v>1537</v>
      </c>
      <c r="C342" s="109">
        <v>3</v>
      </c>
      <c r="D342" s="110" t="s">
        <v>1492</v>
      </c>
      <c r="E342" s="65">
        <v>10</v>
      </c>
      <c r="F342" s="64">
        <v>0.9</v>
      </c>
      <c r="G342" s="65"/>
      <c r="H342" s="65">
        <v>0</v>
      </c>
      <c r="I342" s="65">
        <v>33</v>
      </c>
      <c r="J342" s="65" t="s">
        <v>1</v>
      </c>
      <c r="K342" s="65">
        <v>5</v>
      </c>
      <c r="L342" s="64">
        <v>0.6</v>
      </c>
      <c r="M342" s="65"/>
      <c r="N342" s="65">
        <v>0</v>
      </c>
      <c r="O342" s="65">
        <v>0</v>
      </c>
      <c r="P342" s="65"/>
      <c r="Q342" s="49">
        <f t="shared" si="15"/>
        <v>7.5</v>
      </c>
      <c r="R342" s="49">
        <f t="shared" si="16"/>
        <v>8.25</v>
      </c>
      <c r="W342" s="49">
        <f t="shared" si="17"/>
        <v>1</v>
      </c>
    </row>
    <row r="343" spans="1:23" x14ac:dyDescent="0.25">
      <c r="A343" s="108" t="s">
        <v>409</v>
      </c>
      <c r="B343" s="15" t="s">
        <v>1537</v>
      </c>
      <c r="C343" s="109">
        <v>3</v>
      </c>
      <c r="D343" s="110" t="s">
        <v>1493</v>
      </c>
      <c r="E343" s="65">
        <v>0</v>
      </c>
      <c r="F343" s="66" t="s">
        <v>4</v>
      </c>
      <c r="G343" s="65"/>
      <c r="H343" s="65">
        <v>0</v>
      </c>
      <c r="I343" s="65">
        <v>0</v>
      </c>
      <c r="J343" s="65"/>
      <c r="K343" s="65">
        <v>0</v>
      </c>
      <c r="L343" s="66" t="s">
        <v>4</v>
      </c>
      <c r="M343" s="65"/>
      <c r="N343" s="65">
        <v>0</v>
      </c>
      <c r="O343" s="65">
        <v>0</v>
      </c>
      <c r="P343" s="65"/>
      <c r="Q343" s="49">
        <f t="shared" si="15"/>
        <v>0</v>
      </c>
      <c r="R343" s="49">
        <f t="shared" si="16"/>
        <v>0</v>
      </c>
      <c r="W343" s="49">
        <f t="shared" si="17"/>
        <v>0</v>
      </c>
    </row>
    <row r="344" spans="1:23" x14ac:dyDescent="0.25">
      <c r="A344" s="108" t="s">
        <v>410</v>
      </c>
      <c r="B344" s="15" t="s">
        <v>1537</v>
      </c>
      <c r="C344" s="109">
        <v>3</v>
      </c>
      <c r="D344" s="110" t="s">
        <v>1494</v>
      </c>
      <c r="E344" s="65">
        <v>2</v>
      </c>
      <c r="F344" s="64">
        <v>0</v>
      </c>
      <c r="G344" s="65"/>
      <c r="H344" s="65">
        <v>0</v>
      </c>
      <c r="I344" s="65">
        <v>0</v>
      </c>
      <c r="J344" s="65"/>
      <c r="K344" s="65">
        <v>0</v>
      </c>
      <c r="L344" s="66" t="s">
        <v>4</v>
      </c>
      <c r="M344" s="65"/>
      <c r="N344" s="65">
        <v>0</v>
      </c>
      <c r="O344" s="65">
        <v>0</v>
      </c>
      <c r="P344" s="65"/>
      <c r="Q344" s="49">
        <f t="shared" si="15"/>
        <v>1</v>
      </c>
      <c r="R344" s="49">
        <f t="shared" si="16"/>
        <v>0</v>
      </c>
      <c r="W344" s="49">
        <f t="shared" si="17"/>
        <v>0</v>
      </c>
    </row>
    <row r="345" spans="1:23" x14ac:dyDescent="0.25">
      <c r="A345" s="108" t="s">
        <v>411</v>
      </c>
      <c r="B345" s="15" t="s">
        <v>1537</v>
      </c>
      <c r="C345" s="109">
        <v>3</v>
      </c>
      <c r="D345" s="110" t="s">
        <v>1495</v>
      </c>
      <c r="E345" s="65">
        <v>105</v>
      </c>
      <c r="F345" s="64">
        <v>0.8571428571428571</v>
      </c>
      <c r="G345" s="65"/>
      <c r="H345" s="65">
        <v>0</v>
      </c>
      <c r="I345" s="65">
        <v>0</v>
      </c>
      <c r="J345" s="65"/>
      <c r="K345" s="65">
        <v>7</v>
      </c>
      <c r="L345" s="64">
        <v>0.2857142857142857</v>
      </c>
      <c r="M345" s="65"/>
      <c r="N345" s="65">
        <v>33</v>
      </c>
      <c r="O345" s="65">
        <v>0</v>
      </c>
      <c r="P345" s="65"/>
      <c r="Q345" s="49">
        <f t="shared" si="15"/>
        <v>56</v>
      </c>
      <c r="R345" s="49">
        <f t="shared" si="16"/>
        <v>8.25</v>
      </c>
      <c r="W345" s="49">
        <f t="shared" si="17"/>
        <v>1</v>
      </c>
    </row>
    <row r="346" spans="1:23" x14ac:dyDescent="0.25">
      <c r="A346" s="108" t="s">
        <v>412</v>
      </c>
      <c r="B346" s="15" t="s">
        <v>1537</v>
      </c>
      <c r="C346" s="109">
        <v>3</v>
      </c>
      <c r="D346" s="110" t="s">
        <v>1496</v>
      </c>
      <c r="E346" s="65">
        <v>320</v>
      </c>
      <c r="F346" s="64">
        <v>0.9375</v>
      </c>
      <c r="G346" s="65"/>
      <c r="H346" s="65">
        <v>0</v>
      </c>
      <c r="I346" s="65">
        <v>0</v>
      </c>
      <c r="J346" s="65"/>
      <c r="K346" s="65">
        <v>24</v>
      </c>
      <c r="L346" s="64">
        <v>0.70833333333333337</v>
      </c>
      <c r="M346" s="65"/>
      <c r="N346" s="65">
        <v>0</v>
      </c>
      <c r="O346" s="65">
        <v>0</v>
      </c>
      <c r="P346" s="65"/>
      <c r="Q346" s="49">
        <f t="shared" si="15"/>
        <v>172</v>
      </c>
      <c r="R346" s="49">
        <f t="shared" si="16"/>
        <v>0</v>
      </c>
      <c r="W346" s="49">
        <f t="shared" si="17"/>
        <v>0</v>
      </c>
    </row>
    <row r="347" spans="1:23" x14ac:dyDescent="0.25">
      <c r="A347" s="108" t="s">
        <v>413</v>
      </c>
      <c r="B347" s="15" t="s">
        <v>1537</v>
      </c>
      <c r="C347" s="109">
        <v>3</v>
      </c>
      <c r="D347" s="110" t="s">
        <v>1497</v>
      </c>
      <c r="E347" s="65">
        <v>40</v>
      </c>
      <c r="F347" s="64">
        <v>0.8</v>
      </c>
      <c r="G347" s="65"/>
      <c r="H347" s="65">
        <v>0</v>
      </c>
      <c r="I347" s="65">
        <v>0</v>
      </c>
      <c r="J347" s="65"/>
      <c r="K347" s="65">
        <v>13</v>
      </c>
      <c r="L347" s="64">
        <v>0.46153846153846156</v>
      </c>
      <c r="M347" s="65"/>
      <c r="N347" s="65">
        <v>0</v>
      </c>
      <c r="O347" s="65">
        <v>0</v>
      </c>
      <c r="P347" s="65"/>
      <c r="Q347" s="49">
        <f t="shared" si="15"/>
        <v>26.5</v>
      </c>
      <c r="R347" s="49">
        <f t="shared" si="16"/>
        <v>0</v>
      </c>
      <c r="W347" s="49">
        <f t="shared" si="17"/>
        <v>0</v>
      </c>
    </row>
    <row r="348" spans="1:23" x14ac:dyDescent="0.25">
      <c r="A348" s="108" t="s">
        <v>414</v>
      </c>
      <c r="B348" s="15" t="s">
        <v>1537</v>
      </c>
      <c r="C348" s="109">
        <v>3</v>
      </c>
      <c r="D348" s="110" t="s">
        <v>1498</v>
      </c>
      <c r="E348" s="65">
        <v>171</v>
      </c>
      <c r="F348" s="64">
        <v>0.92982456140350878</v>
      </c>
      <c r="G348" s="65"/>
      <c r="H348" s="65">
        <v>0</v>
      </c>
      <c r="I348" s="65">
        <v>0</v>
      </c>
      <c r="J348" s="65" t="s">
        <v>1</v>
      </c>
      <c r="K348" s="65">
        <v>89</v>
      </c>
      <c r="L348" s="64">
        <v>0.84269662921348309</v>
      </c>
      <c r="M348" s="65"/>
      <c r="N348" s="65">
        <v>0</v>
      </c>
      <c r="O348" s="65">
        <v>0</v>
      </c>
      <c r="P348" s="65"/>
      <c r="Q348" s="49">
        <f t="shared" si="15"/>
        <v>130</v>
      </c>
      <c r="R348" s="49">
        <f t="shared" si="16"/>
        <v>0</v>
      </c>
      <c r="W348" s="49">
        <f t="shared" si="17"/>
        <v>0</v>
      </c>
    </row>
    <row r="349" spans="1:23" x14ac:dyDescent="0.25">
      <c r="A349" s="108" t="s">
        <v>415</v>
      </c>
      <c r="B349" s="15" t="s">
        <v>1537</v>
      </c>
      <c r="C349" s="109">
        <v>3</v>
      </c>
      <c r="D349" s="110" t="s">
        <v>1499</v>
      </c>
      <c r="E349" s="65">
        <v>230</v>
      </c>
      <c r="F349" s="64">
        <v>0.95652173913043481</v>
      </c>
      <c r="G349" s="65" t="s">
        <v>1</v>
      </c>
      <c r="H349" s="65">
        <v>0</v>
      </c>
      <c r="I349" s="65">
        <v>0</v>
      </c>
      <c r="J349" s="65"/>
      <c r="K349" s="65">
        <v>49</v>
      </c>
      <c r="L349" s="64">
        <v>0.87755102040816324</v>
      </c>
      <c r="M349" s="65" t="s">
        <v>1</v>
      </c>
      <c r="N349" s="65">
        <v>0</v>
      </c>
      <c r="O349" s="65">
        <v>0</v>
      </c>
      <c r="P349" s="65"/>
      <c r="Q349" s="49">
        <f t="shared" ref="Q349:Q412" si="18">AVERAGE(E349,K349)</f>
        <v>139.5</v>
      </c>
      <c r="R349" s="49">
        <f t="shared" si="16"/>
        <v>0</v>
      </c>
      <c r="W349" s="49">
        <f t="shared" si="17"/>
        <v>0</v>
      </c>
    </row>
    <row r="350" spans="1:23" x14ac:dyDescent="0.25">
      <c r="A350" s="108" t="s">
        <v>416</v>
      </c>
      <c r="B350" s="15" t="s">
        <v>1537</v>
      </c>
      <c r="C350" s="109">
        <v>3</v>
      </c>
      <c r="D350" s="110" t="s">
        <v>1500</v>
      </c>
      <c r="E350" s="65">
        <v>44</v>
      </c>
      <c r="F350" s="64">
        <v>0.90909090909090906</v>
      </c>
      <c r="G350" s="65"/>
      <c r="H350" s="65">
        <v>0</v>
      </c>
      <c r="I350" s="65">
        <v>0</v>
      </c>
      <c r="J350" s="65"/>
      <c r="K350" s="65">
        <v>7</v>
      </c>
      <c r="L350" s="64">
        <v>1</v>
      </c>
      <c r="M350" s="65"/>
      <c r="N350" s="65">
        <v>0</v>
      </c>
      <c r="O350" s="107">
        <v>0</v>
      </c>
      <c r="P350" s="65"/>
      <c r="Q350" s="49">
        <f t="shared" si="18"/>
        <v>25.5</v>
      </c>
      <c r="R350" s="49">
        <f t="shared" si="16"/>
        <v>0</v>
      </c>
      <c r="W350" s="49">
        <f t="shared" si="17"/>
        <v>0</v>
      </c>
    </row>
    <row r="351" spans="1:23" x14ac:dyDescent="0.25">
      <c r="A351" s="108" t="s">
        <v>417</v>
      </c>
      <c r="B351" s="15" t="s">
        <v>1537</v>
      </c>
      <c r="C351" s="109">
        <v>3</v>
      </c>
      <c r="D351" s="110" t="s">
        <v>1501</v>
      </c>
      <c r="E351" s="65">
        <v>510</v>
      </c>
      <c r="F351" s="64">
        <v>0.86274509803921573</v>
      </c>
      <c r="G351" s="65" t="s">
        <v>1</v>
      </c>
      <c r="H351" s="65">
        <v>0</v>
      </c>
      <c r="I351" s="65">
        <v>33</v>
      </c>
      <c r="J351" s="60" t="s">
        <v>1</v>
      </c>
      <c r="K351" s="60">
        <v>1600</v>
      </c>
      <c r="L351" s="59">
        <v>0.85624999999999996</v>
      </c>
      <c r="M351" s="60" t="s">
        <v>1</v>
      </c>
      <c r="N351" s="60">
        <v>0</v>
      </c>
      <c r="O351" s="60">
        <v>0</v>
      </c>
      <c r="P351" s="60"/>
      <c r="Q351" s="49">
        <f t="shared" si="18"/>
        <v>1055</v>
      </c>
      <c r="R351" s="49">
        <f t="shared" si="16"/>
        <v>8.25</v>
      </c>
      <c r="W351" s="49">
        <f t="shared" si="17"/>
        <v>1</v>
      </c>
    </row>
    <row r="352" spans="1:23" x14ac:dyDescent="0.25">
      <c r="A352" s="108" t="s">
        <v>418</v>
      </c>
      <c r="B352" s="15" t="s">
        <v>1537</v>
      </c>
      <c r="C352" s="109">
        <v>3</v>
      </c>
      <c r="D352" s="110" t="s">
        <v>1502</v>
      </c>
      <c r="E352" s="65">
        <v>75</v>
      </c>
      <c r="F352" s="64">
        <v>0.8666666666666667</v>
      </c>
      <c r="G352" s="65" t="s">
        <v>1</v>
      </c>
      <c r="H352" s="65">
        <v>0</v>
      </c>
      <c r="I352" s="65">
        <v>0</v>
      </c>
      <c r="J352" s="65"/>
      <c r="K352" s="65">
        <v>65</v>
      </c>
      <c r="L352" s="64">
        <v>0.86153846153846159</v>
      </c>
      <c r="M352" s="65"/>
      <c r="N352" s="65">
        <v>0</v>
      </c>
      <c r="O352" s="65">
        <v>0</v>
      </c>
      <c r="P352" s="65"/>
      <c r="Q352" s="49">
        <f t="shared" si="18"/>
        <v>70</v>
      </c>
      <c r="R352" s="49">
        <f t="shared" si="16"/>
        <v>0</v>
      </c>
      <c r="W352" s="49">
        <f t="shared" si="17"/>
        <v>0</v>
      </c>
    </row>
    <row r="353" spans="1:23" x14ac:dyDescent="0.25">
      <c r="A353" s="108" t="s">
        <v>419</v>
      </c>
      <c r="B353" s="15" t="s">
        <v>1537</v>
      </c>
      <c r="C353" s="109">
        <v>3</v>
      </c>
      <c r="D353" s="110" t="s">
        <v>1503</v>
      </c>
      <c r="E353" s="65">
        <v>1</v>
      </c>
      <c r="F353" s="64">
        <v>1</v>
      </c>
      <c r="G353" s="65"/>
      <c r="H353" s="65">
        <v>0</v>
      </c>
      <c r="I353" s="65">
        <v>0</v>
      </c>
      <c r="J353" s="65"/>
      <c r="K353" s="65">
        <v>0</v>
      </c>
      <c r="L353" s="66" t="s">
        <v>4</v>
      </c>
      <c r="M353" s="65"/>
      <c r="N353" s="65">
        <v>0</v>
      </c>
      <c r="O353" s="65">
        <v>0</v>
      </c>
      <c r="P353" s="65"/>
      <c r="Q353" s="49">
        <f t="shared" si="18"/>
        <v>0.5</v>
      </c>
      <c r="R353" s="49">
        <f t="shared" si="16"/>
        <v>0</v>
      </c>
      <c r="W353" s="49">
        <f t="shared" si="17"/>
        <v>0</v>
      </c>
    </row>
    <row r="354" spans="1:23" x14ac:dyDescent="0.25">
      <c r="A354" s="108" t="s">
        <v>420</v>
      </c>
      <c r="B354" s="15" t="s">
        <v>1537</v>
      </c>
      <c r="C354" s="109">
        <v>3</v>
      </c>
      <c r="D354" s="110" t="s">
        <v>1504</v>
      </c>
      <c r="E354" s="65">
        <v>320</v>
      </c>
      <c r="F354" s="64">
        <v>0.875</v>
      </c>
      <c r="G354" s="65"/>
      <c r="H354" s="65">
        <v>0</v>
      </c>
      <c r="I354" s="65">
        <v>0</v>
      </c>
      <c r="J354" s="65"/>
      <c r="K354" s="65">
        <v>15</v>
      </c>
      <c r="L354" s="64">
        <v>0.8666666666666667</v>
      </c>
      <c r="M354" s="65"/>
      <c r="N354" s="65">
        <v>0</v>
      </c>
      <c r="O354" s="65">
        <v>0</v>
      </c>
      <c r="P354" s="65"/>
      <c r="Q354" s="49">
        <f t="shared" si="18"/>
        <v>167.5</v>
      </c>
      <c r="R354" s="49">
        <f t="shared" si="16"/>
        <v>0</v>
      </c>
      <c r="W354" s="49">
        <f t="shared" si="17"/>
        <v>0</v>
      </c>
    </row>
    <row r="355" spans="1:23" x14ac:dyDescent="0.25">
      <c r="A355" s="108" t="s">
        <v>421</v>
      </c>
      <c r="B355" s="15" t="s">
        <v>1537</v>
      </c>
      <c r="C355" s="109">
        <v>3</v>
      </c>
      <c r="D355" s="110" t="s">
        <v>1505</v>
      </c>
      <c r="E355" s="65">
        <v>4</v>
      </c>
      <c r="F355" s="64">
        <v>0.75</v>
      </c>
      <c r="G355" s="65"/>
      <c r="H355" s="65">
        <v>0</v>
      </c>
      <c r="I355" s="65">
        <v>0</v>
      </c>
      <c r="J355" s="65"/>
      <c r="K355" s="65">
        <v>0</v>
      </c>
      <c r="L355" s="66" t="s">
        <v>4</v>
      </c>
      <c r="M355" s="65"/>
      <c r="N355" s="65">
        <v>0</v>
      </c>
      <c r="O355" s="65">
        <v>0</v>
      </c>
      <c r="P355" s="65"/>
      <c r="Q355" s="49">
        <f t="shared" si="18"/>
        <v>2</v>
      </c>
      <c r="R355" s="49">
        <f t="shared" si="16"/>
        <v>0</v>
      </c>
      <c r="W355" s="49">
        <f t="shared" si="17"/>
        <v>0</v>
      </c>
    </row>
    <row r="356" spans="1:23" x14ac:dyDescent="0.25">
      <c r="A356" s="108" t="s">
        <v>422</v>
      </c>
      <c r="B356" s="15" t="s">
        <v>1537</v>
      </c>
      <c r="C356" s="109">
        <v>3</v>
      </c>
      <c r="D356" s="110" t="s">
        <v>1506</v>
      </c>
      <c r="E356" s="65">
        <v>127</v>
      </c>
      <c r="F356" s="64">
        <v>0.91338582677165359</v>
      </c>
      <c r="G356" s="65"/>
      <c r="H356" s="65">
        <v>0</v>
      </c>
      <c r="I356" s="65">
        <v>0</v>
      </c>
      <c r="J356" s="65"/>
      <c r="K356" s="65">
        <v>102</v>
      </c>
      <c r="L356" s="64">
        <v>0.92156862745098034</v>
      </c>
      <c r="M356" s="65" t="s">
        <v>1</v>
      </c>
      <c r="N356" s="65">
        <v>0</v>
      </c>
      <c r="O356" s="65">
        <v>0</v>
      </c>
      <c r="P356" s="65"/>
      <c r="Q356" s="49">
        <f t="shared" si="18"/>
        <v>114.5</v>
      </c>
      <c r="R356" s="49">
        <f t="shared" si="16"/>
        <v>0</v>
      </c>
      <c r="W356" s="49">
        <f t="shared" si="17"/>
        <v>0</v>
      </c>
    </row>
    <row r="357" spans="1:23" x14ac:dyDescent="0.25">
      <c r="A357" s="108" t="s">
        <v>423</v>
      </c>
      <c r="B357" s="15" t="s">
        <v>1537</v>
      </c>
      <c r="C357" s="109">
        <v>3</v>
      </c>
      <c r="D357" s="110" t="s">
        <v>1507</v>
      </c>
      <c r="E357" s="65">
        <v>76</v>
      </c>
      <c r="F357" s="64">
        <v>0.96052631578947367</v>
      </c>
      <c r="G357" s="65"/>
      <c r="H357" s="65">
        <v>0</v>
      </c>
      <c r="I357" s="65">
        <v>0</v>
      </c>
      <c r="J357" s="65"/>
      <c r="K357" s="65">
        <v>35</v>
      </c>
      <c r="L357" s="64">
        <v>0.82857142857142863</v>
      </c>
      <c r="M357" s="65"/>
      <c r="N357" s="65">
        <v>0</v>
      </c>
      <c r="O357" s="65">
        <v>0</v>
      </c>
      <c r="P357" s="65"/>
      <c r="Q357" s="49">
        <f t="shared" si="18"/>
        <v>55.5</v>
      </c>
      <c r="R357" s="49">
        <f t="shared" si="16"/>
        <v>0</v>
      </c>
      <c r="W357" s="49">
        <f t="shared" si="17"/>
        <v>0</v>
      </c>
    </row>
    <row r="358" spans="1:23" x14ac:dyDescent="0.25">
      <c r="A358" s="108" t="s">
        <v>424</v>
      </c>
      <c r="B358" s="15" t="s">
        <v>1537</v>
      </c>
      <c r="C358" s="109">
        <v>3</v>
      </c>
      <c r="D358" s="110" t="s">
        <v>1508</v>
      </c>
      <c r="E358" s="65">
        <v>187</v>
      </c>
      <c r="F358" s="64">
        <v>0.95721925133689845</v>
      </c>
      <c r="G358" s="65"/>
      <c r="H358" s="65">
        <v>33</v>
      </c>
      <c r="I358" s="65">
        <v>33</v>
      </c>
      <c r="J358" s="65"/>
      <c r="K358" s="65">
        <v>540</v>
      </c>
      <c r="L358" s="64">
        <v>0.85185185185185186</v>
      </c>
      <c r="M358" s="65" t="s">
        <v>1</v>
      </c>
      <c r="N358" s="65">
        <v>0</v>
      </c>
      <c r="O358" s="65">
        <v>0</v>
      </c>
      <c r="P358" s="65"/>
      <c r="Q358" s="49">
        <f t="shared" si="18"/>
        <v>363.5</v>
      </c>
      <c r="R358" s="49">
        <f t="shared" si="16"/>
        <v>16.5</v>
      </c>
      <c r="W358" s="49">
        <f t="shared" si="17"/>
        <v>1</v>
      </c>
    </row>
    <row r="359" spans="1:23" x14ac:dyDescent="0.25">
      <c r="A359" s="108" t="s">
        <v>425</v>
      </c>
      <c r="B359" s="15" t="s">
        <v>1537</v>
      </c>
      <c r="C359" s="109">
        <v>3</v>
      </c>
      <c r="D359" s="110" t="s">
        <v>1509</v>
      </c>
      <c r="E359" s="16">
        <v>1</v>
      </c>
      <c r="F359" s="24">
        <v>1</v>
      </c>
      <c r="G359" s="65"/>
      <c r="H359" s="16">
        <v>33</v>
      </c>
      <c r="I359" s="16">
        <v>165</v>
      </c>
      <c r="J359" s="65"/>
      <c r="K359" s="16">
        <v>1</v>
      </c>
      <c r="L359" s="24">
        <v>1</v>
      </c>
      <c r="M359" s="65" t="s">
        <v>1</v>
      </c>
      <c r="N359" s="16">
        <v>660</v>
      </c>
      <c r="O359" s="16">
        <v>693</v>
      </c>
      <c r="P359" s="16"/>
      <c r="Q359" s="49">
        <f t="shared" si="18"/>
        <v>1</v>
      </c>
      <c r="R359" s="49">
        <f t="shared" si="16"/>
        <v>387.75</v>
      </c>
      <c r="W359" s="49">
        <f t="shared" si="17"/>
        <v>1</v>
      </c>
    </row>
    <row r="360" spans="1:23" x14ac:dyDescent="0.25">
      <c r="A360" s="108" t="s">
        <v>426</v>
      </c>
      <c r="B360" s="15" t="s">
        <v>1537</v>
      </c>
      <c r="C360" s="109">
        <v>3</v>
      </c>
      <c r="D360" s="110" t="s">
        <v>1510</v>
      </c>
      <c r="E360" s="16">
        <v>9</v>
      </c>
      <c r="F360" s="24">
        <v>0.88888888888888884</v>
      </c>
      <c r="G360" s="65"/>
      <c r="H360" s="16">
        <v>33</v>
      </c>
      <c r="I360" s="16">
        <v>0</v>
      </c>
      <c r="J360" s="65"/>
      <c r="K360" s="16">
        <v>22</v>
      </c>
      <c r="L360" s="24">
        <v>0.40909090909090912</v>
      </c>
      <c r="M360" s="65"/>
      <c r="N360" s="16">
        <v>0</v>
      </c>
      <c r="O360" s="16">
        <v>0</v>
      </c>
      <c r="P360" s="16"/>
      <c r="Q360" s="49">
        <f t="shared" si="18"/>
        <v>15.5</v>
      </c>
      <c r="R360" s="49">
        <f t="shared" si="16"/>
        <v>8.25</v>
      </c>
      <c r="W360" s="49">
        <f t="shared" si="17"/>
        <v>1</v>
      </c>
    </row>
    <row r="361" spans="1:23" x14ac:dyDescent="0.25">
      <c r="A361" s="108" t="s">
        <v>427</v>
      </c>
      <c r="B361" s="15" t="s">
        <v>1537</v>
      </c>
      <c r="C361" s="109">
        <v>3</v>
      </c>
      <c r="D361" s="110" t="s">
        <v>1511</v>
      </c>
      <c r="E361" s="16">
        <v>26</v>
      </c>
      <c r="F361" s="24">
        <v>0.96153846153846156</v>
      </c>
      <c r="G361" s="65"/>
      <c r="H361" s="16">
        <v>0</v>
      </c>
      <c r="I361" s="16">
        <v>0</v>
      </c>
      <c r="J361" s="65"/>
      <c r="K361" s="16">
        <v>0</v>
      </c>
      <c r="L361" s="66" t="s">
        <v>4</v>
      </c>
      <c r="M361" s="65"/>
      <c r="N361" s="16">
        <v>0</v>
      </c>
      <c r="O361" s="16">
        <v>0</v>
      </c>
      <c r="P361" s="16"/>
      <c r="Q361" s="49">
        <f t="shared" si="18"/>
        <v>13</v>
      </c>
      <c r="R361" s="49">
        <f t="shared" si="16"/>
        <v>0</v>
      </c>
      <c r="W361" s="49">
        <f t="shared" si="17"/>
        <v>0</v>
      </c>
    </row>
    <row r="362" spans="1:23" x14ac:dyDescent="0.25">
      <c r="A362" s="108" t="s">
        <v>428</v>
      </c>
      <c r="B362" s="15" t="s">
        <v>1537</v>
      </c>
      <c r="C362" s="109">
        <v>3</v>
      </c>
      <c r="D362" s="110" t="s">
        <v>1512</v>
      </c>
      <c r="E362" s="16">
        <v>177</v>
      </c>
      <c r="F362" s="24">
        <v>0.81355932203389836</v>
      </c>
      <c r="G362" s="65"/>
      <c r="H362" s="16">
        <v>0</v>
      </c>
      <c r="I362" s="16">
        <v>0</v>
      </c>
      <c r="J362" s="65"/>
      <c r="K362" s="16">
        <v>72</v>
      </c>
      <c r="L362" s="24">
        <v>0.90277777777777779</v>
      </c>
      <c r="M362" s="65"/>
      <c r="N362" s="16">
        <v>0</v>
      </c>
      <c r="O362" s="16">
        <v>0</v>
      </c>
      <c r="P362" s="16"/>
      <c r="Q362" s="49">
        <f t="shared" si="18"/>
        <v>124.5</v>
      </c>
      <c r="R362" s="49">
        <f t="shared" si="16"/>
        <v>0</v>
      </c>
      <c r="W362" s="49">
        <f t="shared" si="17"/>
        <v>0</v>
      </c>
    </row>
    <row r="363" spans="1:23" x14ac:dyDescent="0.25">
      <c r="A363" s="108" t="s">
        <v>429</v>
      </c>
      <c r="B363" s="15" t="s">
        <v>1537</v>
      </c>
      <c r="C363" s="109">
        <v>3</v>
      </c>
      <c r="D363" s="110" t="s">
        <v>1513</v>
      </c>
      <c r="E363" s="16">
        <v>0</v>
      </c>
      <c r="F363" s="66" t="s">
        <v>4</v>
      </c>
      <c r="G363" s="65"/>
      <c r="H363" s="16">
        <v>0</v>
      </c>
      <c r="I363" s="16">
        <v>0</v>
      </c>
      <c r="J363" s="65"/>
      <c r="K363" s="16">
        <v>2</v>
      </c>
      <c r="L363" s="24">
        <v>1</v>
      </c>
      <c r="M363" s="65"/>
      <c r="N363" s="16">
        <v>0</v>
      </c>
      <c r="O363" s="16">
        <v>0</v>
      </c>
      <c r="P363" s="16"/>
      <c r="Q363" s="49">
        <f t="shared" si="18"/>
        <v>1</v>
      </c>
      <c r="R363" s="49">
        <f t="shared" si="16"/>
        <v>0</v>
      </c>
      <c r="W363" s="49">
        <f t="shared" si="17"/>
        <v>0</v>
      </c>
    </row>
    <row r="364" spans="1:23" ht="16.5" thickBot="1" x14ac:dyDescent="0.3">
      <c r="A364" s="111" t="s">
        <v>430</v>
      </c>
      <c r="B364" s="32" t="s">
        <v>1537</v>
      </c>
      <c r="C364" s="112">
        <v>3</v>
      </c>
      <c r="D364" s="113" t="s">
        <v>1514</v>
      </c>
      <c r="E364" s="27">
        <v>9</v>
      </c>
      <c r="F364" s="34">
        <v>0.88888888888888884</v>
      </c>
      <c r="G364" s="89"/>
      <c r="H364" s="27">
        <v>0</v>
      </c>
      <c r="I364" s="27">
        <v>0</v>
      </c>
      <c r="J364" s="89"/>
      <c r="K364" s="27">
        <v>11</v>
      </c>
      <c r="L364" s="34">
        <v>0.90909090909090906</v>
      </c>
      <c r="M364" s="89"/>
      <c r="N364" s="27">
        <v>0</v>
      </c>
      <c r="O364" s="27">
        <v>0</v>
      </c>
      <c r="P364" s="27"/>
      <c r="Q364" s="49">
        <f t="shared" si="18"/>
        <v>10</v>
      </c>
      <c r="R364" s="49">
        <f t="shared" si="16"/>
        <v>0</v>
      </c>
      <c r="W364" s="49">
        <f t="shared" si="17"/>
        <v>0</v>
      </c>
    </row>
    <row r="365" spans="1:23" s="229" customFormat="1" ht="16.5" thickBot="1" x14ac:dyDescent="0.3">
      <c r="B365" s="230"/>
      <c r="C365" s="230"/>
      <c r="D365" s="231"/>
      <c r="E365" s="230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</row>
    <row r="366" spans="1:23" x14ac:dyDescent="0.25">
      <c r="A366" s="114" t="s">
        <v>431</v>
      </c>
      <c r="B366" s="115" t="s">
        <v>1538</v>
      </c>
      <c r="C366" s="116">
        <v>2</v>
      </c>
      <c r="D366" s="117" t="s">
        <v>1491</v>
      </c>
      <c r="E366" s="25">
        <v>2</v>
      </c>
      <c r="F366" s="118">
        <v>1</v>
      </c>
      <c r="G366" s="85"/>
      <c r="H366" s="85">
        <v>0</v>
      </c>
      <c r="I366" s="25">
        <v>0</v>
      </c>
      <c r="J366" s="35"/>
      <c r="K366" s="25">
        <v>0</v>
      </c>
      <c r="L366" s="119" t="s">
        <v>4</v>
      </c>
      <c r="M366" s="25"/>
      <c r="N366" s="85">
        <v>0</v>
      </c>
      <c r="O366" s="25">
        <v>0</v>
      </c>
      <c r="P366" s="35"/>
      <c r="Q366" s="49">
        <f t="shared" si="18"/>
        <v>1</v>
      </c>
      <c r="R366" s="49">
        <f t="shared" si="16"/>
        <v>0</v>
      </c>
      <c r="S366" s="226">
        <f>AVERAGE(Q366:Q413)-1</f>
        <v>6.375</v>
      </c>
      <c r="T366" s="226">
        <f>AVERAGE(R366:R413)</f>
        <v>8.25</v>
      </c>
      <c r="U366" t="s">
        <v>1638</v>
      </c>
      <c r="W366" s="49">
        <f t="shared" si="17"/>
        <v>0</v>
      </c>
    </row>
    <row r="367" spans="1:23" x14ac:dyDescent="0.25">
      <c r="A367" s="120" t="s">
        <v>432</v>
      </c>
      <c r="B367" s="121" t="s">
        <v>1538</v>
      </c>
      <c r="C367" s="16">
        <v>2</v>
      </c>
      <c r="D367" s="17" t="s">
        <v>1539</v>
      </c>
      <c r="E367" s="16">
        <v>127</v>
      </c>
      <c r="F367" s="24">
        <v>0.96850393700787396</v>
      </c>
      <c r="G367" s="65"/>
      <c r="H367" s="65">
        <v>0</v>
      </c>
      <c r="I367" s="16">
        <v>0</v>
      </c>
      <c r="J367" s="13"/>
      <c r="K367" s="16">
        <v>12</v>
      </c>
      <c r="L367" s="24">
        <v>1</v>
      </c>
      <c r="M367" s="16"/>
      <c r="N367" s="65">
        <v>0</v>
      </c>
      <c r="O367" s="16">
        <v>0</v>
      </c>
      <c r="P367" s="13"/>
      <c r="Q367" s="49">
        <f t="shared" si="18"/>
        <v>69.5</v>
      </c>
      <c r="R367" s="49">
        <f t="shared" si="16"/>
        <v>0</v>
      </c>
      <c r="S367" s="49">
        <f>MEDIAN(Q366:Q413)</f>
        <v>1</v>
      </c>
      <c r="T367" s="49">
        <f>MEDIAN(R366:R413)</f>
        <v>0</v>
      </c>
      <c r="U367" t="s">
        <v>1647</v>
      </c>
      <c r="W367" s="49">
        <f t="shared" si="17"/>
        <v>0</v>
      </c>
    </row>
    <row r="368" spans="1:23" x14ac:dyDescent="0.25">
      <c r="A368" s="120" t="s">
        <v>433</v>
      </c>
      <c r="B368" s="121" t="s">
        <v>1538</v>
      </c>
      <c r="C368" s="16">
        <v>2</v>
      </c>
      <c r="D368" s="17" t="s">
        <v>1540</v>
      </c>
      <c r="E368" s="16">
        <v>34</v>
      </c>
      <c r="F368" s="24">
        <v>0.97058823529411764</v>
      </c>
      <c r="G368" s="65"/>
      <c r="H368" s="65">
        <v>0</v>
      </c>
      <c r="I368" s="16">
        <v>0</v>
      </c>
      <c r="J368" s="13"/>
      <c r="K368" s="16">
        <v>24</v>
      </c>
      <c r="L368" s="24">
        <v>0.875</v>
      </c>
      <c r="M368" s="16" t="s">
        <v>1</v>
      </c>
      <c r="N368" s="65">
        <v>0</v>
      </c>
      <c r="O368" s="16">
        <v>0</v>
      </c>
      <c r="P368" s="13"/>
      <c r="Q368" s="49">
        <f t="shared" si="18"/>
        <v>29</v>
      </c>
      <c r="R368" s="49">
        <f t="shared" si="16"/>
        <v>0</v>
      </c>
      <c r="S368" s="226">
        <f>VAR(Q366:Q413)</f>
        <v>289.00531914893617</v>
      </c>
      <c r="T368" s="226">
        <f>VAR(R366:R413)</f>
        <v>718.27659574468089</v>
      </c>
      <c r="U368" t="s">
        <v>1639</v>
      </c>
      <c r="W368" s="49">
        <f t="shared" si="17"/>
        <v>0</v>
      </c>
    </row>
    <row r="369" spans="1:23" x14ac:dyDescent="0.25">
      <c r="A369" s="120" t="s">
        <v>434</v>
      </c>
      <c r="B369" s="121" t="s">
        <v>1538</v>
      </c>
      <c r="C369" s="16">
        <v>2</v>
      </c>
      <c r="D369" s="17" t="s">
        <v>1541</v>
      </c>
      <c r="E369" s="16">
        <v>14</v>
      </c>
      <c r="F369" s="24">
        <v>1</v>
      </c>
      <c r="G369" s="65"/>
      <c r="H369" s="65">
        <v>0</v>
      </c>
      <c r="I369" s="16">
        <v>0</v>
      </c>
      <c r="J369" s="13"/>
      <c r="K369" s="16">
        <v>8</v>
      </c>
      <c r="L369" s="24">
        <v>1</v>
      </c>
      <c r="M369" s="16" t="s">
        <v>1</v>
      </c>
      <c r="N369" s="65">
        <v>0</v>
      </c>
      <c r="O369" s="16">
        <v>0</v>
      </c>
      <c r="P369" s="13"/>
      <c r="Q369" s="49">
        <f t="shared" si="18"/>
        <v>11</v>
      </c>
      <c r="R369" s="49">
        <f t="shared" si="16"/>
        <v>0</v>
      </c>
      <c r="S369" s="226">
        <f>STDEV(Q366:Q413)</f>
        <v>17.000156444837092</v>
      </c>
      <c r="T369" s="226">
        <f>STDEV(R366:R413)</f>
        <v>26.800682747733887</v>
      </c>
      <c r="U369" t="s">
        <v>1640</v>
      </c>
      <c r="W369" s="49">
        <f t="shared" si="17"/>
        <v>0</v>
      </c>
    </row>
    <row r="370" spans="1:23" x14ac:dyDescent="0.25">
      <c r="A370" s="120" t="s">
        <v>435</v>
      </c>
      <c r="B370" s="121" t="s">
        <v>1538</v>
      </c>
      <c r="C370" s="16">
        <v>2</v>
      </c>
      <c r="D370" s="17" t="s">
        <v>1542</v>
      </c>
      <c r="E370" s="16">
        <v>6</v>
      </c>
      <c r="F370" s="24">
        <v>1</v>
      </c>
      <c r="G370" s="65"/>
      <c r="H370" s="65">
        <v>0</v>
      </c>
      <c r="I370" s="16">
        <v>0</v>
      </c>
      <c r="J370" s="13"/>
      <c r="K370" s="16">
        <v>1</v>
      </c>
      <c r="L370" s="24">
        <v>1</v>
      </c>
      <c r="M370" s="16"/>
      <c r="N370" s="65">
        <v>0</v>
      </c>
      <c r="O370" s="16">
        <v>0</v>
      </c>
      <c r="P370" s="13"/>
      <c r="Q370" s="49">
        <f t="shared" si="18"/>
        <v>3.5</v>
      </c>
      <c r="R370" s="49">
        <f t="shared" si="16"/>
        <v>0</v>
      </c>
      <c r="S370" s="49">
        <f>MIN(Q366:Q413)</f>
        <v>0</v>
      </c>
      <c r="T370" s="49">
        <f>MIN(R366:R413)</f>
        <v>0</v>
      </c>
      <c r="U370" t="s">
        <v>1641</v>
      </c>
      <c r="W370" s="49">
        <f t="shared" si="17"/>
        <v>0</v>
      </c>
    </row>
    <row r="371" spans="1:23" x14ac:dyDescent="0.25">
      <c r="A371" s="120" t="s">
        <v>436</v>
      </c>
      <c r="B371" s="121" t="s">
        <v>1538</v>
      </c>
      <c r="C371" s="16">
        <v>2</v>
      </c>
      <c r="D371" s="17" t="s">
        <v>1543</v>
      </c>
      <c r="E371" s="16">
        <v>5</v>
      </c>
      <c r="F371" s="24">
        <v>0.8</v>
      </c>
      <c r="G371" s="65"/>
      <c r="H371" s="65">
        <v>0</v>
      </c>
      <c r="I371" s="16">
        <v>0</v>
      </c>
      <c r="J371" s="13"/>
      <c r="K371" s="16">
        <v>1</v>
      </c>
      <c r="L371" s="24">
        <v>0</v>
      </c>
      <c r="M371" s="16"/>
      <c r="N371" s="65">
        <v>0</v>
      </c>
      <c r="O371" s="16">
        <v>0</v>
      </c>
      <c r="P371" s="13"/>
      <c r="Q371" s="49">
        <f t="shared" si="18"/>
        <v>3</v>
      </c>
      <c r="R371" s="49">
        <f t="shared" si="16"/>
        <v>0</v>
      </c>
      <c r="S371" s="49">
        <f>MAX(Q366:Q413)</f>
        <v>74.5</v>
      </c>
      <c r="T371" s="49">
        <f>MAX(R366:R413)</f>
        <v>123.75</v>
      </c>
      <c r="U371" t="s">
        <v>1642</v>
      </c>
      <c r="W371" s="49">
        <f t="shared" si="17"/>
        <v>0</v>
      </c>
    </row>
    <row r="372" spans="1:23" x14ac:dyDescent="0.25">
      <c r="A372" s="120" t="s">
        <v>437</v>
      </c>
      <c r="B372" s="121" t="s">
        <v>1538</v>
      </c>
      <c r="C372" s="16">
        <v>2</v>
      </c>
      <c r="D372" s="17" t="s">
        <v>1544</v>
      </c>
      <c r="E372" s="16">
        <v>2</v>
      </c>
      <c r="F372" s="24">
        <v>0</v>
      </c>
      <c r="G372" s="65"/>
      <c r="H372" s="65">
        <v>0</v>
      </c>
      <c r="I372" s="16">
        <v>0</v>
      </c>
      <c r="J372" s="13"/>
      <c r="K372" s="16">
        <v>4</v>
      </c>
      <c r="L372" s="24">
        <v>0.75</v>
      </c>
      <c r="M372" s="16"/>
      <c r="N372" s="65">
        <v>0</v>
      </c>
      <c r="O372" s="16">
        <v>0</v>
      </c>
      <c r="P372" s="13"/>
      <c r="Q372" s="49">
        <f t="shared" si="18"/>
        <v>3</v>
      </c>
      <c r="R372" s="49">
        <f t="shared" si="16"/>
        <v>0</v>
      </c>
      <c r="S372" s="49">
        <f>COUNT(Q366:Q413)</f>
        <v>48</v>
      </c>
      <c r="T372" s="49">
        <f>COUNT(R366:R413)</f>
        <v>48</v>
      </c>
      <c r="U372" t="s">
        <v>1643</v>
      </c>
      <c r="W372" s="49">
        <f t="shared" si="17"/>
        <v>0</v>
      </c>
    </row>
    <row r="373" spans="1:23" x14ac:dyDescent="0.25">
      <c r="A373" s="120" t="s">
        <v>438</v>
      </c>
      <c r="B373" s="121" t="s">
        <v>1538</v>
      </c>
      <c r="C373" s="16">
        <v>2</v>
      </c>
      <c r="D373" s="17" t="s">
        <v>1545</v>
      </c>
      <c r="E373" s="16">
        <v>9</v>
      </c>
      <c r="F373" s="24">
        <v>1</v>
      </c>
      <c r="G373" s="65" t="s">
        <v>1</v>
      </c>
      <c r="H373" s="65">
        <v>0</v>
      </c>
      <c r="I373" s="16">
        <v>0</v>
      </c>
      <c r="J373" s="13"/>
      <c r="K373" s="16">
        <v>3</v>
      </c>
      <c r="L373" s="24">
        <v>1</v>
      </c>
      <c r="M373" s="16"/>
      <c r="N373" s="65">
        <v>0</v>
      </c>
      <c r="O373" s="16">
        <v>0</v>
      </c>
      <c r="P373" s="13"/>
      <c r="Q373" s="49">
        <f t="shared" si="18"/>
        <v>6</v>
      </c>
      <c r="R373" s="49">
        <f t="shared" si="16"/>
        <v>0</v>
      </c>
      <c r="S373" s="49">
        <f>COUNTIF(Q366:Q413,"&gt;0")</f>
        <v>34</v>
      </c>
      <c r="T373" s="49">
        <f>COUNTIF(R366:R413,"&gt;0")</f>
        <v>7</v>
      </c>
      <c r="U373" t="s">
        <v>1645</v>
      </c>
      <c r="W373" s="49">
        <f t="shared" si="17"/>
        <v>0</v>
      </c>
    </row>
    <row r="374" spans="1:23" x14ac:dyDescent="0.25">
      <c r="A374" s="120" t="s">
        <v>439</v>
      </c>
      <c r="B374" s="121" t="s">
        <v>1538</v>
      </c>
      <c r="C374" s="16">
        <v>2</v>
      </c>
      <c r="D374" s="17" t="s">
        <v>1546</v>
      </c>
      <c r="E374" s="16">
        <v>1</v>
      </c>
      <c r="F374" s="24">
        <v>1</v>
      </c>
      <c r="G374" s="65"/>
      <c r="H374" s="65">
        <v>0</v>
      </c>
      <c r="I374" s="16">
        <v>0</v>
      </c>
      <c r="J374" s="13"/>
      <c r="K374" s="16">
        <v>4</v>
      </c>
      <c r="L374" s="24">
        <v>1</v>
      </c>
      <c r="M374" s="16"/>
      <c r="N374" s="65">
        <v>0</v>
      </c>
      <c r="O374" s="16">
        <v>0</v>
      </c>
      <c r="P374" s="13"/>
      <c r="Q374" s="49">
        <f t="shared" si="18"/>
        <v>2.5</v>
      </c>
      <c r="R374" s="49">
        <f t="shared" si="16"/>
        <v>0</v>
      </c>
      <c r="S374" s="49">
        <f>COUNTIF(Q366:Q413,"=0")</f>
        <v>14</v>
      </c>
      <c r="T374" s="49">
        <f>COUNTIF(R366:R413,"=0")</f>
        <v>41</v>
      </c>
      <c r="U374" t="s">
        <v>1644</v>
      </c>
      <c r="W374" s="49">
        <f t="shared" si="17"/>
        <v>0</v>
      </c>
    </row>
    <row r="375" spans="1:23" x14ac:dyDescent="0.25">
      <c r="A375" s="120" t="s">
        <v>440</v>
      </c>
      <c r="B375" s="121" t="s">
        <v>1538</v>
      </c>
      <c r="C375" s="16">
        <v>2</v>
      </c>
      <c r="D375" s="17" t="s">
        <v>1547</v>
      </c>
      <c r="E375" s="18">
        <v>0</v>
      </c>
      <c r="F375" s="122" t="s">
        <v>4</v>
      </c>
      <c r="G375" s="70"/>
      <c r="H375" s="70">
        <v>0</v>
      </c>
      <c r="I375" s="18">
        <v>0</v>
      </c>
      <c r="J375" s="36"/>
      <c r="K375" s="18">
        <v>0</v>
      </c>
      <c r="L375" s="122" t="s">
        <v>4</v>
      </c>
      <c r="M375" s="18"/>
      <c r="N375" s="70">
        <v>0</v>
      </c>
      <c r="O375" s="18">
        <v>0</v>
      </c>
      <c r="P375" s="36"/>
      <c r="Q375" s="49">
        <f t="shared" si="18"/>
        <v>0</v>
      </c>
      <c r="R375" s="49">
        <f t="shared" si="16"/>
        <v>0</v>
      </c>
      <c r="S375" s="227">
        <f>S373/S372</f>
        <v>0.70833333333333337</v>
      </c>
      <c r="T375" s="227">
        <f>T373/T372</f>
        <v>0.14583333333333334</v>
      </c>
      <c r="U375" t="s">
        <v>1646</v>
      </c>
      <c r="W375" s="49">
        <f t="shared" si="17"/>
        <v>0</v>
      </c>
    </row>
    <row r="376" spans="1:23" x14ac:dyDescent="0.25">
      <c r="A376" s="120" t="s">
        <v>441</v>
      </c>
      <c r="B376" s="121" t="s">
        <v>1538</v>
      </c>
      <c r="C376" s="16">
        <v>2</v>
      </c>
      <c r="D376" s="17" t="s">
        <v>1548</v>
      </c>
      <c r="E376" s="16">
        <v>0</v>
      </c>
      <c r="F376" s="50" t="s">
        <v>4</v>
      </c>
      <c r="G376" s="65"/>
      <c r="H376" s="101" t="s">
        <v>8</v>
      </c>
      <c r="I376" s="101" t="s">
        <v>8</v>
      </c>
      <c r="J376" s="13"/>
      <c r="K376" s="16">
        <v>0</v>
      </c>
      <c r="L376" s="50" t="s">
        <v>4</v>
      </c>
      <c r="M376" s="16"/>
      <c r="N376" s="65">
        <v>0</v>
      </c>
      <c r="O376" s="16">
        <v>0</v>
      </c>
      <c r="P376" s="13"/>
      <c r="Q376" s="49">
        <f t="shared" si="18"/>
        <v>0</v>
      </c>
      <c r="R376" s="49">
        <f t="shared" si="16"/>
        <v>0</v>
      </c>
      <c r="S376" s="228">
        <f>S366*S366/(S368-S366)</f>
        <v>0.14379428619823278</v>
      </c>
      <c r="T376" s="228">
        <f>T366*T366/(T368-T366)</f>
        <v>9.5859085290482066E-2</v>
      </c>
      <c r="U376" t="s">
        <v>1648</v>
      </c>
      <c r="W376" s="49">
        <f t="shared" si="17"/>
        <v>0</v>
      </c>
    </row>
    <row r="377" spans="1:23" x14ac:dyDescent="0.25">
      <c r="A377" s="120" t="s">
        <v>442</v>
      </c>
      <c r="B377" s="121" t="s">
        <v>1538</v>
      </c>
      <c r="C377" s="16">
        <v>2</v>
      </c>
      <c r="D377" s="17" t="s">
        <v>1549</v>
      </c>
      <c r="E377" s="16">
        <v>0</v>
      </c>
      <c r="F377" s="50" t="s">
        <v>4</v>
      </c>
      <c r="G377" s="65"/>
      <c r="H377" s="65">
        <v>0</v>
      </c>
      <c r="I377" s="16">
        <v>0</v>
      </c>
      <c r="J377" s="13"/>
      <c r="K377" s="16">
        <v>2</v>
      </c>
      <c r="L377" s="24">
        <v>0.5</v>
      </c>
      <c r="M377" s="16" t="s">
        <v>1</v>
      </c>
      <c r="N377" s="65">
        <v>0</v>
      </c>
      <c r="O377" s="16">
        <v>0</v>
      </c>
      <c r="P377" s="13"/>
      <c r="Q377" s="49">
        <f t="shared" si="18"/>
        <v>1</v>
      </c>
      <c r="R377" s="49">
        <f t="shared" si="16"/>
        <v>0</v>
      </c>
      <c r="S377" s="49">
        <f>COUNTIF(W366:W413,"&gt;0")</f>
        <v>4</v>
      </c>
      <c r="T377" t="s">
        <v>1685</v>
      </c>
      <c r="W377" s="49">
        <f t="shared" si="17"/>
        <v>0</v>
      </c>
    </row>
    <row r="378" spans="1:23" x14ac:dyDescent="0.25">
      <c r="A378" s="120" t="s">
        <v>443</v>
      </c>
      <c r="B378" s="121" t="s">
        <v>1538</v>
      </c>
      <c r="C378" s="16">
        <v>2</v>
      </c>
      <c r="D378" s="17" t="s">
        <v>1550</v>
      </c>
      <c r="E378" s="16">
        <v>1</v>
      </c>
      <c r="F378" s="24">
        <v>1</v>
      </c>
      <c r="G378" s="65"/>
      <c r="H378" s="65">
        <v>0</v>
      </c>
      <c r="I378" s="16">
        <v>0</v>
      </c>
      <c r="J378" s="13"/>
      <c r="K378" s="16">
        <v>1</v>
      </c>
      <c r="L378" s="24">
        <v>1</v>
      </c>
      <c r="M378" s="16"/>
      <c r="N378" s="65">
        <v>0</v>
      </c>
      <c r="O378" s="16">
        <v>0</v>
      </c>
      <c r="P378" s="13"/>
      <c r="Q378" s="49">
        <f t="shared" si="18"/>
        <v>1</v>
      </c>
      <c r="R378" s="49">
        <f t="shared" si="16"/>
        <v>0</v>
      </c>
      <c r="W378" s="49">
        <f t="shared" si="17"/>
        <v>0</v>
      </c>
    </row>
    <row r="379" spans="1:23" x14ac:dyDescent="0.25">
      <c r="A379" s="120" t="s">
        <v>444</v>
      </c>
      <c r="B379" s="121" t="s">
        <v>1538</v>
      </c>
      <c r="C379" s="16">
        <v>2</v>
      </c>
      <c r="D379" s="17" t="s">
        <v>1551</v>
      </c>
      <c r="E379" s="16">
        <v>0</v>
      </c>
      <c r="F379" s="50" t="s">
        <v>4</v>
      </c>
      <c r="G379" s="65"/>
      <c r="H379" s="65">
        <v>0</v>
      </c>
      <c r="I379" s="16">
        <v>0</v>
      </c>
      <c r="J379" s="13"/>
      <c r="K379" s="16">
        <v>0</v>
      </c>
      <c r="L379" s="50" t="s">
        <v>4</v>
      </c>
      <c r="M379" s="16"/>
      <c r="N379" s="65">
        <v>0</v>
      </c>
      <c r="O379" s="16">
        <v>0</v>
      </c>
      <c r="P379" s="13"/>
      <c r="Q379" s="49">
        <f t="shared" si="18"/>
        <v>0</v>
      </c>
      <c r="R379" s="49">
        <f t="shared" si="16"/>
        <v>0</v>
      </c>
      <c r="W379" s="49">
        <f t="shared" si="17"/>
        <v>0</v>
      </c>
    </row>
    <row r="380" spans="1:23" x14ac:dyDescent="0.25">
      <c r="A380" s="120" t="s">
        <v>445</v>
      </c>
      <c r="B380" s="121" t="s">
        <v>1538</v>
      </c>
      <c r="C380" s="16">
        <v>2</v>
      </c>
      <c r="D380" s="17" t="s">
        <v>1552</v>
      </c>
      <c r="E380" s="16">
        <v>0</v>
      </c>
      <c r="F380" s="50" t="s">
        <v>4</v>
      </c>
      <c r="G380" s="65"/>
      <c r="H380" s="65">
        <v>0</v>
      </c>
      <c r="I380" s="16">
        <v>0</v>
      </c>
      <c r="J380" s="13"/>
      <c r="K380" s="16">
        <v>2</v>
      </c>
      <c r="L380" s="24">
        <v>0</v>
      </c>
      <c r="M380" s="16"/>
      <c r="N380" s="65">
        <v>0</v>
      </c>
      <c r="O380" s="16">
        <v>0</v>
      </c>
      <c r="P380" s="13"/>
      <c r="Q380" s="49">
        <f t="shared" si="18"/>
        <v>1</v>
      </c>
      <c r="R380" s="49">
        <f t="shared" si="16"/>
        <v>0</v>
      </c>
      <c r="W380" s="49">
        <f t="shared" si="17"/>
        <v>0</v>
      </c>
    </row>
    <row r="381" spans="1:23" x14ac:dyDescent="0.25">
      <c r="A381" s="120" t="s">
        <v>446</v>
      </c>
      <c r="B381" s="121" t="s">
        <v>1538</v>
      </c>
      <c r="C381" s="16">
        <v>2</v>
      </c>
      <c r="D381" s="17" t="s">
        <v>1553</v>
      </c>
      <c r="E381" s="16">
        <v>0</v>
      </c>
      <c r="F381" s="50" t="s">
        <v>4</v>
      </c>
      <c r="G381" s="65"/>
      <c r="H381" s="65">
        <v>0</v>
      </c>
      <c r="I381" s="16">
        <v>0</v>
      </c>
      <c r="J381" s="13"/>
      <c r="K381" s="16">
        <v>0</v>
      </c>
      <c r="L381" s="50" t="s">
        <v>4</v>
      </c>
      <c r="M381" s="16"/>
      <c r="N381" s="65">
        <v>0</v>
      </c>
      <c r="O381" s="16">
        <v>0</v>
      </c>
      <c r="P381" s="13"/>
      <c r="Q381" s="49">
        <f t="shared" si="18"/>
        <v>0</v>
      </c>
      <c r="R381" s="49">
        <f t="shared" si="16"/>
        <v>0</v>
      </c>
      <c r="W381" s="49">
        <f t="shared" si="17"/>
        <v>0</v>
      </c>
    </row>
    <row r="382" spans="1:23" x14ac:dyDescent="0.25">
      <c r="A382" s="120" t="s">
        <v>447</v>
      </c>
      <c r="B382" s="121" t="s">
        <v>1538</v>
      </c>
      <c r="C382" s="16">
        <v>2</v>
      </c>
      <c r="D382" s="17" t="s">
        <v>1554</v>
      </c>
      <c r="E382" s="16">
        <v>0</v>
      </c>
      <c r="F382" s="50" t="s">
        <v>4</v>
      </c>
      <c r="G382" s="65"/>
      <c r="H382" s="65">
        <v>0</v>
      </c>
      <c r="I382" s="16">
        <v>0</v>
      </c>
      <c r="J382" s="13"/>
      <c r="K382" s="16">
        <v>0</v>
      </c>
      <c r="L382" s="50" t="s">
        <v>4</v>
      </c>
      <c r="M382" s="16"/>
      <c r="N382" s="65">
        <v>0</v>
      </c>
      <c r="O382" s="16">
        <v>0</v>
      </c>
      <c r="P382" s="13"/>
      <c r="Q382" s="49">
        <f t="shared" si="18"/>
        <v>0</v>
      </c>
      <c r="R382" s="49">
        <f t="shared" si="16"/>
        <v>0</v>
      </c>
      <c r="W382" s="49">
        <f t="shared" si="17"/>
        <v>0</v>
      </c>
    </row>
    <row r="383" spans="1:23" x14ac:dyDescent="0.25">
      <c r="A383" s="120" t="s">
        <v>448</v>
      </c>
      <c r="B383" s="121" t="s">
        <v>1538</v>
      </c>
      <c r="C383" s="16">
        <v>2</v>
      </c>
      <c r="D383" s="17" t="s">
        <v>1555</v>
      </c>
      <c r="E383" s="16">
        <v>8</v>
      </c>
      <c r="F383" s="24">
        <v>1</v>
      </c>
      <c r="G383" s="65"/>
      <c r="H383" s="65">
        <v>0</v>
      </c>
      <c r="I383" s="16">
        <v>0</v>
      </c>
      <c r="J383" s="13"/>
      <c r="K383" s="16">
        <v>18</v>
      </c>
      <c r="L383" s="24">
        <v>0.83333333333333337</v>
      </c>
      <c r="M383" s="16"/>
      <c r="N383" s="65">
        <v>0</v>
      </c>
      <c r="O383" s="16">
        <v>0</v>
      </c>
      <c r="P383" s="13"/>
      <c r="Q383" s="49">
        <f t="shared" si="18"/>
        <v>13</v>
      </c>
      <c r="R383" s="49">
        <f t="shared" si="16"/>
        <v>0</v>
      </c>
      <c r="W383" s="49">
        <f t="shared" si="17"/>
        <v>0</v>
      </c>
    </row>
    <row r="384" spans="1:23" x14ac:dyDescent="0.25">
      <c r="A384" s="120" t="s">
        <v>449</v>
      </c>
      <c r="B384" s="121" t="s">
        <v>1538</v>
      </c>
      <c r="C384" s="16">
        <v>2</v>
      </c>
      <c r="D384" s="17" t="s">
        <v>1556</v>
      </c>
      <c r="E384" s="16">
        <v>1</v>
      </c>
      <c r="F384" s="24">
        <v>1</v>
      </c>
      <c r="G384" s="65"/>
      <c r="H384" s="65">
        <v>0</v>
      </c>
      <c r="I384" s="16">
        <v>0</v>
      </c>
      <c r="J384" s="13"/>
      <c r="K384" s="16">
        <v>3</v>
      </c>
      <c r="L384" s="24">
        <v>0.66666666666666663</v>
      </c>
      <c r="M384" s="16"/>
      <c r="N384" s="65">
        <v>0</v>
      </c>
      <c r="O384" s="16">
        <v>0</v>
      </c>
      <c r="P384" s="13"/>
      <c r="Q384" s="49">
        <f t="shared" si="18"/>
        <v>2</v>
      </c>
      <c r="R384" s="49">
        <f t="shared" si="16"/>
        <v>0</v>
      </c>
      <c r="W384" s="49">
        <f t="shared" si="17"/>
        <v>0</v>
      </c>
    </row>
    <row r="385" spans="1:23" x14ac:dyDescent="0.25">
      <c r="A385" s="120" t="s">
        <v>450</v>
      </c>
      <c r="B385" s="121" t="s">
        <v>1538</v>
      </c>
      <c r="C385" s="16">
        <v>2</v>
      </c>
      <c r="D385" s="17" t="s">
        <v>1557</v>
      </c>
      <c r="E385" s="16">
        <v>4</v>
      </c>
      <c r="F385" s="24">
        <v>1</v>
      </c>
      <c r="G385" s="65"/>
      <c r="H385" s="65">
        <v>0</v>
      </c>
      <c r="I385" s="16">
        <v>0</v>
      </c>
      <c r="J385" s="13"/>
      <c r="K385" s="16">
        <v>4</v>
      </c>
      <c r="L385" s="24">
        <v>0.75</v>
      </c>
      <c r="M385" s="16"/>
      <c r="N385" s="65">
        <v>0</v>
      </c>
      <c r="O385" s="16">
        <v>0</v>
      </c>
      <c r="P385" s="13"/>
      <c r="Q385" s="49">
        <f t="shared" si="18"/>
        <v>4</v>
      </c>
      <c r="R385" s="49">
        <f t="shared" si="16"/>
        <v>0</v>
      </c>
      <c r="S385" s="318">
        <f>S377/S372</f>
        <v>8.3333333333333329E-2</v>
      </c>
      <c r="T385" t="s">
        <v>1683</v>
      </c>
      <c r="W385" s="49">
        <f t="shared" si="17"/>
        <v>0</v>
      </c>
    </row>
    <row r="386" spans="1:23" x14ac:dyDescent="0.25">
      <c r="A386" s="120" t="s">
        <v>451</v>
      </c>
      <c r="B386" s="121" t="s">
        <v>1538</v>
      </c>
      <c r="C386" s="16">
        <v>2</v>
      </c>
      <c r="D386" s="17" t="s">
        <v>1558</v>
      </c>
      <c r="E386" s="16">
        <v>0</v>
      </c>
      <c r="F386" s="50" t="s">
        <v>4</v>
      </c>
      <c r="G386" s="65"/>
      <c r="H386" s="65">
        <v>198</v>
      </c>
      <c r="I386" s="16">
        <v>66</v>
      </c>
      <c r="J386" s="13"/>
      <c r="K386" s="16">
        <v>0</v>
      </c>
      <c r="L386" s="50" t="s">
        <v>4</v>
      </c>
      <c r="M386" s="16"/>
      <c r="N386" s="65">
        <v>99</v>
      </c>
      <c r="O386" s="16">
        <v>99</v>
      </c>
      <c r="P386" s="13"/>
      <c r="Q386" s="49">
        <f t="shared" si="18"/>
        <v>0</v>
      </c>
      <c r="R386" s="49">
        <f t="shared" si="16"/>
        <v>115.5</v>
      </c>
      <c r="S386" s="317">
        <f>S377/S373</f>
        <v>0.11764705882352941</v>
      </c>
      <c r="T386" t="s">
        <v>1686</v>
      </c>
      <c r="W386" s="49">
        <f t="shared" si="17"/>
        <v>0</v>
      </c>
    </row>
    <row r="387" spans="1:23" x14ac:dyDescent="0.25">
      <c r="A387" s="120" t="s">
        <v>452</v>
      </c>
      <c r="B387" s="121" t="s">
        <v>1538</v>
      </c>
      <c r="C387" s="16">
        <v>2</v>
      </c>
      <c r="D387" s="17" t="s">
        <v>1559</v>
      </c>
      <c r="E387" s="16">
        <v>0</v>
      </c>
      <c r="F387" s="50" t="s">
        <v>4</v>
      </c>
      <c r="G387" s="65"/>
      <c r="H387" s="65">
        <v>0</v>
      </c>
      <c r="I387" s="16">
        <v>0</v>
      </c>
      <c r="J387" s="13"/>
      <c r="K387" s="16">
        <v>0</v>
      </c>
      <c r="L387" s="50" t="s">
        <v>4</v>
      </c>
      <c r="M387" s="16"/>
      <c r="N387" s="65">
        <v>66</v>
      </c>
      <c r="O387" s="16">
        <v>0</v>
      </c>
      <c r="P387" s="13"/>
      <c r="Q387" s="49">
        <f t="shared" si="18"/>
        <v>0</v>
      </c>
      <c r="R387" s="49">
        <f t="shared" ref="R387:R450" si="19">AVERAGE(H387:I387,N387:O387)</f>
        <v>16.5</v>
      </c>
      <c r="W387" s="49">
        <f t="shared" ref="W387:W450" si="20">(Q387&gt;0)*(R387&gt;0)</f>
        <v>0</v>
      </c>
    </row>
    <row r="388" spans="1:23" x14ac:dyDescent="0.25">
      <c r="A388" s="120" t="s">
        <v>453</v>
      </c>
      <c r="B388" s="121" t="s">
        <v>1538</v>
      </c>
      <c r="C388" s="16">
        <v>2</v>
      </c>
      <c r="D388" s="17" t="s">
        <v>1560</v>
      </c>
      <c r="E388" s="16">
        <v>1</v>
      </c>
      <c r="F388" s="24">
        <v>1</v>
      </c>
      <c r="G388" s="65"/>
      <c r="H388" s="65">
        <v>297</v>
      </c>
      <c r="I388" s="16">
        <v>165</v>
      </c>
      <c r="J388" s="13"/>
      <c r="K388" s="16">
        <v>0</v>
      </c>
      <c r="L388" s="50" t="s">
        <v>4</v>
      </c>
      <c r="M388" s="16"/>
      <c r="N388" s="65">
        <v>33</v>
      </c>
      <c r="O388" s="16">
        <v>0</v>
      </c>
      <c r="P388" s="13"/>
      <c r="Q388" s="49">
        <f t="shared" si="18"/>
        <v>0.5</v>
      </c>
      <c r="R388" s="49">
        <f t="shared" si="19"/>
        <v>123.75</v>
      </c>
      <c r="W388" s="49">
        <f t="shared" si="20"/>
        <v>1</v>
      </c>
    </row>
    <row r="389" spans="1:23" x14ac:dyDescent="0.25">
      <c r="A389" s="120" t="s">
        <v>454</v>
      </c>
      <c r="B389" s="121" t="s">
        <v>1538</v>
      </c>
      <c r="C389" s="16">
        <v>2</v>
      </c>
      <c r="D389" s="17" t="s">
        <v>1561</v>
      </c>
      <c r="E389" s="16">
        <v>0</v>
      </c>
      <c r="F389" s="50" t="s">
        <v>4</v>
      </c>
      <c r="G389" s="65"/>
      <c r="H389" s="101" t="s">
        <v>8</v>
      </c>
      <c r="I389" s="101" t="s">
        <v>8</v>
      </c>
      <c r="J389" s="13"/>
      <c r="K389" s="16">
        <v>2</v>
      </c>
      <c r="L389" s="24">
        <v>0</v>
      </c>
      <c r="M389" s="16"/>
      <c r="N389" s="65">
        <v>66</v>
      </c>
      <c r="O389" s="16">
        <v>99</v>
      </c>
      <c r="P389" s="13"/>
      <c r="Q389" s="49">
        <f t="shared" si="18"/>
        <v>1</v>
      </c>
      <c r="R389" s="49">
        <f t="shared" si="19"/>
        <v>82.5</v>
      </c>
      <c r="W389" s="49">
        <f t="shared" si="20"/>
        <v>1</v>
      </c>
    </row>
    <row r="390" spans="1:23" x14ac:dyDescent="0.25">
      <c r="A390" s="120" t="s">
        <v>455</v>
      </c>
      <c r="B390" s="121" t="s">
        <v>1538</v>
      </c>
      <c r="C390" s="16">
        <v>2</v>
      </c>
      <c r="D390" s="17" t="s">
        <v>1562</v>
      </c>
      <c r="E390" s="16">
        <v>0</v>
      </c>
      <c r="F390" s="50" t="s">
        <v>4</v>
      </c>
      <c r="G390" s="65"/>
      <c r="H390" s="65">
        <v>0</v>
      </c>
      <c r="I390" s="16">
        <v>0</v>
      </c>
      <c r="J390" s="13"/>
      <c r="K390" s="16">
        <v>0</v>
      </c>
      <c r="L390" s="50" t="s">
        <v>4</v>
      </c>
      <c r="M390" s="16"/>
      <c r="N390" s="65">
        <v>0</v>
      </c>
      <c r="O390" s="16">
        <v>0</v>
      </c>
      <c r="P390" s="13"/>
      <c r="Q390" s="49">
        <f t="shared" si="18"/>
        <v>0</v>
      </c>
      <c r="R390" s="49">
        <f t="shared" si="19"/>
        <v>0</v>
      </c>
      <c r="W390" s="49">
        <f t="shared" si="20"/>
        <v>0</v>
      </c>
    </row>
    <row r="391" spans="1:23" x14ac:dyDescent="0.25">
      <c r="A391" s="120" t="s">
        <v>456</v>
      </c>
      <c r="B391" s="121" t="s">
        <v>1538</v>
      </c>
      <c r="C391" s="16">
        <v>2</v>
      </c>
      <c r="D391" s="17" t="s">
        <v>1563</v>
      </c>
      <c r="E391" s="16">
        <v>0</v>
      </c>
      <c r="F391" s="50" t="s">
        <v>4</v>
      </c>
      <c r="G391" s="65"/>
      <c r="H391" s="65">
        <v>0</v>
      </c>
      <c r="I391" s="16">
        <v>0</v>
      </c>
      <c r="J391" s="13"/>
      <c r="K391" s="16">
        <v>0</v>
      </c>
      <c r="L391" s="50" t="s">
        <v>4</v>
      </c>
      <c r="M391" s="16"/>
      <c r="N391" s="65">
        <v>0</v>
      </c>
      <c r="O391" s="16">
        <v>0</v>
      </c>
      <c r="P391" s="13"/>
      <c r="Q391" s="49">
        <f t="shared" si="18"/>
        <v>0</v>
      </c>
      <c r="R391" s="49">
        <f t="shared" si="19"/>
        <v>0</v>
      </c>
      <c r="W391" s="49">
        <f t="shared" si="20"/>
        <v>0</v>
      </c>
    </row>
    <row r="392" spans="1:23" x14ac:dyDescent="0.25">
      <c r="A392" s="120" t="s">
        <v>457</v>
      </c>
      <c r="B392" s="121" t="s">
        <v>1538</v>
      </c>
      <c r="C392" s="16">
        <v>2</v>
      </c>
      <c r="D392" s="17" t="s">
        <v>1564</v>
      </c>
      <c r="E392" s="16">
        <v>0</v>
      </c>
      <c r="F392" s="50" t="s">
        <v>4</v>
      </c>
      <c r="G392" s="65"/>
      <c r="H392" s="65">
        <v>0</v>
      </c>
      <c r="I392" s="16">
        <v>0</v>
      </c>
      <c r="J392" s="13"/>
      <c r="K392" s="16">
        <v>0</v>
      </c>
      <c r="L392" s="50" t="s">
        <v>4</v>
      </c>
      <c r="M392" s="16"/>
      <c r="N392" s="65">
        <v>0</v>
      </c>
      <c r="O392" s="16">
        <v>0</v>
      </c>
      <c r="P392" s="13"/>
      <c r="Q392" s="49">
        <f t="shared" si="18"/>
        <v>0</v>
      </c>
      <c r="R392" s="49">
        <f t="shared" si="19"/>
        <v>0</v>
      </c>
      <c r="W392" s="49">
        <f t="shared" si="20"/>
        <v>0</v>
      </c>
    </row>
    <row r="393" spans="1:23" x14ac:dyDescent="0.25">
      <c r="A393" s="123" t="s">
        <v>458</v>
      </c>
      <c r="B393" s="121" t="s">
        <v>1538</v>
      </c>
      <c r="C393" s="16">
        <v>2</v>
      </c>
      <c r="D393" s="17" t="s">
        <v>1565</v>
      </c>
      <c r="E393" s="18">
        <v>0</v>
      </c>
      <c r="F393" s="122" t="s">
        <v>4</v>
      </c>
      <c r="G393" s="70"/>
      <c r="H393" s="70">
        <v>0</v>
      </c>
      <c r="I393" s="18">
        <v>0</v>
      </c>
      <c r="J393" s="36"/>
      <c r="K393" s="18">
        <v>0</v>
      </c>
      <c r="L393" s="122" t="s">
        <v>4</v>
      </c>
      <c r="M393" s="18"/>
      <c r="N393" s="70">
        <v>0</v>
      </c>
      <c r="O393" s="18">
        <v>0</v>
      </c>
      <c r="P393" s="13"/>
      <c r="Q393" s="49">
        <f t="shared" si="18"/>
        <v>0</v>
      </c>
      <c r="R393" s="49">
        <f t="shared" si="19"/>
        <v>0</v>
      </c>
      <c r="W393" s="49">
        <f t="shared" si="20"/>
        <v>0</v>
      </c>
    </row>
    <row r="394" spans="1:23" x14ac:dyDescent="0.25">
      <c r="A394" s="120" t="s">
        <v>459</v>
      </c>
      <c r="B394" s="121" t="s">
        <v>1538</v>
      </c>
      <c r="C394" s="16">
        <v>4</v>
      </c>
      <c r="D394" s="17" t="s">
        <v>1491</v>
      </c>
      <c r="E394" s="16">
        <v>0</v>
      </c>
      <c r="F394" s="50" t="s">
        <v>4</v>
      </c>
      <c r="G394" s="65"/>
      <c r="H394" s="65">
        <v>0</v>
      </c>
      <c r="I394" s="65">
        <v>0</v>
      </c>
      <c r="J394" s="65"/>
      <c r="K394" s="16">
        <v>1</v>
      </c>
      <c r="L394" s="24">
        <v>0</v>
      </c>
      <c r="M394" s="16"/>
      <c r="N394" s="16">
        <v>0</v>
      </c>
      <c r="O394" s="16">
        <v>0</v>
      </c>
      <c r="P394" s="13"/>
      <c r="Q394" s="49">
        <f t="shared" si="18"/>
        <v>0.5</v>
      </c>
      <c r="R394" s="49">
        <f t="shared" si="19"/>
        <v>0</v>
      </c>
      <c r="W394" s="49">
        <f t="shared" si="20"/>
        <v>0</v>
      </c>
    </row>
    <row r="395" spans="1:23" x14ac:dyDescent="0.25">
      <c r="A395" s="120" t="s">
        <v>460</v>
      </c>
      <c r="B395" s="121" t="s">
        <v>1538</v>
      </c>
      <c r="C395" s="16">
        <v>4</v>
      </c>
      <c r="D395" s="17" t="s">
        <v>1492</v>
      </c>
      <c r="E395" s="16">
        <v>4</v>
      </c>
      <c r="F395" s="24">
        <v>0.5</v>
      </c>
      <c r="G395" s="65"/>
      <c r="H395" s="65">
        <v>0</v>
      </c>
      <c r="I395" s="65">
        <v>0</v>
      </c>
      <c r="J395" s="65"/>
      <c r="K395" s="16">
        <v>12</v>
      </c>
      <c r="L395" s="24">
        <v>0.75</v>
      </c>
      <c r="M395" s="16"/>
      <c r="N395" s="16">
        <v>0</v>
      </c>
      <c r="O395" s="16">
        <v>0</v>
      </c>
      <c r="P395" s="13"/>
      <c r="Q395" s="49">
        <f t="shared" si="18"/>
        <v>8</v>
      </c>
      <c r="R395" s="49">
        <f t="shared" si="19"/>
        <v>0</v>
      </c>
      <c r="W395" s="49">
        <f t="shared" si="20"/>
        <v>0</v>
      </c>
    </row>
    <row r="396" spans="1:23" x14ac:dyDescent="0.25">
      <c r="A396" s="120" t="s">
        <v>461</v>
      </c>
      <c r="B396" s="121" t="s">
        <v>1538</v>
      </c>
      <c r="C396" s="16">
        <v>4</v>
      </c>
      <c r="D396" s="17" t="s">
        <v>1493</v>
      </c>
      <c r="E396" s="16">
        <v>0</v>
      </c>
      <c r="F396" s="24" t="s">
        <v>4</v>
      </c>
      <c r="G396" s="65"/>
      <c r="H396" s="65">
        <v>0</v>
      </c>
      <c r="I396" s="65">
        <v>0</v>
      </c>
      <c r="J396" s="65"/>
      <c r="K396" s="16">
        <v>0</v>
      </c>
      <c r="L396" s="50" t="s">
        <v>4</v>
      </c>
      <c r="M396" s="16"/>
      <c r="N396" s="16">
        <v>66</v>
      </c>
      <c r="O396" s="16">
        <v>33</v>
      </c>
      <c r="P396" s="13"/>
      <c r="Q396" s="49">
        <f t="shared" si="18"/>
        <v>0</v>
      </c>
      <c r="R396" s="49">
        <f t="shared" si="19"/>
        <v>24.75</v>
      </c>
      <c r="W396" s="49">
        <f t="shared" si="20"/>
        <v>0</v>
      </c>
    </row>
    <row r="397" spans="1:23" x14ac:dyDescent="0.25">
      <c r="A397" s="120" t="s">
        <v>462</v>
      </c>
      <c r="B397" s="121" t="s">
        <v>1538</v>
      </c>
      <c r="C397" s="16">
        <v>4</v>
      </c>
      <c r="D397" s="17" t="s">
        <v>1494</v>
      </c>
      <c r="E397" s="16">
        <v>8</v>
      </c>
      <c r="F397" s="24">
        <v>1</v>
      </c>
      <c r="G397" s="65"/>
      <c r="H397" s="65">
        <v>0</v>
      </c>
      <c r="I397" s="65">
        <v>0</v>
      </c>
      <c r="J397" s="65"/>
      <c r="K397" s="16">
        <v>2</v>
      </c>
      <c r="L397" s="24">
        <v>1</v>
      </c>
      <c r="M397" s="16"/>
      <c r="N397" s="45" t="s">
        <v>8</v>
      </c>
      <c r="O397" s="45" t="s">
        <v>8</v>
      </c>
      <c r="P397" s="13"/>
      <c r="Q397" s="49">
        <f t="shared" si="18"/>
        <v>5</v>
      </c>
      <c r="R397" s="49">
        <f t="shared" si="19"/>
        <v>0</v>
      </c>
      <c r="W397" s="49">
        <f t="shared" si="20"/>
        <v>0</v>
      </c>
    </row>
    <row r="398" spans="1:23" x14ac:dyDescent="0.25">
      <c r="A398" s="120" t="s">
        <v>463</v>
      </c>
      <c r="B398" s="121" t="s">
        <v>1538</v>
      </c>
      <c r="C398" s="16">
        <v>4</v>
      </c>
      <c r="D398" s="17" t="s">
        <v>1495</v>
      </c>
      <c r="E398" s="16">
        <v>1</v>
      </c>
      <c r="F398" s="24">
        <v>1</v>
      </c>
      <c r="G398" s="65"/>
      <c r="H398" s="65">
        <v>0</v>
      </c>
      <c r="I398" s="65">
        <v>0</v>
      </c>
      <c r="J398" s="65"/>
      <c r="K398" s="16">
        <v>6</v>
      </c>
      <c r="L398" s="24">
        <v>0</v>
      </c>
      <c r="M398" s="16"/>
      <c r="N398" s="16">
        <v>0</v>
      </c>
      <c r="O398" s="16">
        <v>0</v>
      </c>
      <c r="P398" s="13"/>
      <c r="Q398" s="49">
        <f t="shared" si="18"/>
        <v>3.5</v>
      </c>
      <c r="R398" s="49">
        <f t="shared" si="19"/>
        <v>0</v>
      </c>
      <c r="W398" s="49">
        <f t="shared" si="20"/>
        <v>0</v>
      </c>
    </row>
    <row r="399" spans="1:23" x14ac:dyDescent="0.25">
      <c r="A399" s="120" t="s">
        <v>464</v>
      </c>
      <c r="B399" s="121" t="s">
        <v>1538</v>
      </c>
      <c r="C399" s="16">
        <v>4</v>
      </c>
      <c r="D399" s="17" t="s">
        <v>1496</v>
      </c>
      <c r="E399" s="16">
        <v>0</v>
      </c>
      <c r="F399" s="50" t="s">
        <v>4</v>
      </c>
      <c r="G399" s="65"/>
      <c r="H399" s="65">
        <v>0</v>
      </c>
      <c r="I399" s="65">
        <v>0</v>
      </c>
      <c r="J399" s="65"/>
      <c r="K399" s="16">
        <v>0</v>
      </c>
      <c r="L399" s="50" t="s">
        <v>4</v>
      </c>
      <c r="M399" s="16"/>
      <c r="N399" s="16">
        <v>0</v>
      </c>
      <c r="O399" s="16">
        <v>0</v>
      </c>
      <c r="P399" s="13"/>
      <c r="Q399" s="49">
        <f t="shared" si="18"/>
        <v>0</v>
      </c>
      <c r="R399" s="49">
        <f t="shared" si="19"/>
        <v>0</v>
      </c>
      <c r="W399" s="49">
        <f t="shared" si="20"/>
        <v>0</v>
      </c>
    </row>
    <row r="400" spans="1:23" x14ac:dyDescent="0.25">
      <c r="A400" s="120" t="s">
        <v>465</v>
      </c>
      <c r="B400" s="121" t="s">
        <v>1538</v>
      </c>
      <c r="C400" s="16">
        <v>4</v>
      </c>
      <c r="D400" s="17" t="s">
        <v>1497</v>
      </c>
      <c r="E400" s="16">
        <v>0</v>
      </c>
      <c r="F400" s="50" t="s">
        <v>4</v>
      </c>
      <c r="G400" s="65"/>
      <c r="H400" s="65">
        <v>0</v>
      </c>
      <c r="I400" s="65">
        <v>0</v>
      </c>
      <c r="J400" s="65"/>
      <c r="K400" s="16">
        <v>2</v>
      </c>
      <c r="L400" s="24">
        <v>0</v>
      </c>
      <c r="M400" s="16"/>
      <c r="N400" s="16">
        <v>0</v>
      </c>
      <c r="O400" s="16">
        <v>0</v>
      </c>
      <c r="P400" s="13"/>
      <c r="Q400" s="49">
        <f t="shared" si="18"/>
        <v>1</v>
      </c>
      <c r="R400" s="49">
        <f t="shared" si="19"/>
        <v>0</v>
      </c>
      <c r="W400" s="49">
        <f t="shared" si="20"/>
        <v>0</v>
      </c>
    </row>
    <row r="401" spans="1:23" x14ac:dyDescent="0.25">
      <c r="A401" s="120" t="s">
        <v>466</v>
      </c>
      <c r="B401" s="121" t="s">
        <v>1538</v>
      </c>
      <c r="C401" s="16">
        <v>4</v>
      </c>
      <c r="D401" s="17" t="s">
        <v>1498</v>
      </c>
      <c r="E401" s="16">
        <v>31</v>
      </c>
      <c r="F401" s="24">
        <v>0.90322580645161288</v>
      </c>
      <c r="G401" s="65" t="s">
        <v>1</v>
      </c>
      <c r="H401" s="65">
        <v>0</v>
      </c>
      <c r="I401" s="65">
        <v>0</v>
      </c>
      <c r="J401" s="65"/>
      <c r="K401" s="16">
        <v>95</v>
      </c>
      <c r="L401" s="24">
        <v>0.70526315789473681</v>
      </c>
      <c r="M401" s="16"/>
      <c r="N401" s="16">
        <v>0</v>
      </c>
      <c r="O401" s="16">
        <v>0</v>
      </c>
      <c r="P401" s="13"/>
      <c r="Q401" s="49">
        <f t="shared" si="18"/>
        <v>63</v>
      </c>
      <c r="R401" s="49">
        <f t="shared" si="19"/>
        <v>0</v>
      </c>
      <c r="W401" s="49">
        <f t="shared" si="20"/>
        <v>0</v>
      </c>
    </row>
    <row r="402" spans="1:23" x14ac:dyDescent="0.25">
      <c r="A402" s="120" t="s">
        <v>467</v>
      </c>
      <c r="B402" s="121" t="s">
        <v>1538</v>
      </c>
      <c r="C402" s="16">
        <v>4</v>
      </c>
      <c r="D402" s="17" t="s">
        <v>1499</v>
      </c>
      <c r="E402" s="16">
        <v>29</v>
      </c>
      <c r="F402" s="24">
        <v>0.86206896551724133</v>
      </c>
      <c r="G402" s="65"/>
      <c r="H402" s="65">
        <v>0</v>
      </c>
      <c r="I402" s="65">
        <v>0</v>
      </c>
      <c r="J402" s="65"/>
      <c r="K402" s="16">
        <v>120</v>
      </c>
      <c r="L402" s="24">
        <v>0.83333333333333337</v>
      </c>
      <c r="M402" s="16"/>
      <c r="N402" s="16">
        <v>0</v>
      </c>
      <c r="O402" s="16">
        <v>0</v>
      </c>
      <c r="P402" s="13"/>
      <c r="Q402" s="49">
        <f t="shared" si="18"/>
        <v>74.5</v>
      </c>
      <c r="R402" s="49">
        <f t="shared" si="19"/>
        <v>0</v>
      </c>
      <c r="W402" s="49">
        <f t="shared" si="20"/>
        <v>0</v>
      </c>
    </row>
    <row r="403" spans="1:23" x14ac:dyDescent="0.25">
      <c r="A403" s="120" t="s">
        <v>468</v>
      </c>
      <c r="B403" s="121" t="s">
        <v>1538</v>
      </c>
      <c r="C403" s="16">
        <v>4</v>
      </c>
      <c r="D403" s="17" t="s">
        <v>1500</v>
      </c>
      <c r="E403" s="16">
        <v>9</v>
      </c>
      <c r="F403" s="24">
        <v>0.77777777777777779</v>
      </c>
      <c r="G403" s="65"/>
      <c r="H403" s="65">
        <v>0</v>
      </c>
      <c r="I403" s="65">
        <v>0</v>
      </c>
      <c r="J403" s="65"/>
      <c r="K403" s="16">
        <v>8</v>
      </c>
      <c r="L403" s="24">
        <v>0.875</v>
      </c>
      <c r="M403" s="16" t="s">
        <v>1</v>
      </c>
      <c r="N403" s="16">
        <v>99</v>
      </c>
      <c r="O403" s="16">
        <v>0</v>
      </c>
      <c r="P403" s="20"/>
      <c r="Q403" s="49">
        <f t="shared" si="18"/>
        <v>8.5</v>
      </c>
      <c r="R403" s="49">
        <f t="shared" si="19"/>
        <v>24.75</v>
      </c>
      <c r="W403" s="49">
        <f t="shared" si="20"/>
        <v>1</v>
      </c>
    </row>
    <row r="404" spans="1:23" x14ac:dyDescent="0.25">
      <c r="A404" s="120" t="s">
        <v>469</v>
      </c>
      <c r="B404" s="121" t="s">
        <v>1538</v>
      </c>
      <c r="C404" s="16">
        <v>4</v>
      </c>
      <c r="D404" s="17" t="s">
        <v>1501</v>
      </c>
      <c r="E404" s="16">
        <v>5</v>
      </c>
      <c r="F404" s="24">
        <v>0.8</v>
      </c>
      <c r="G404" s="65"/>
      <c r="H404" s="65">
        <v>0</v>
      </c>
      <c r="I404" s="65">
        <v>0</v>
      </c>
      <c r="J404" s="65"/>
      <c r="K404" s="16">
        <v>9</v>
      </c>
      <c r="L404" s="24">
        <v>0.66666666666666663</v>
      </c>
      <c r="M404" s="16"/>
      <c r="N404" s="16">
        <v>0</v>
      </c>
      <c r="O404" s="16">
        <v>0</v>
      </c>
      <c r="P404" s="13"/>
      <c r="Q404" s="49">
        <f t="shared" si="18"/>
        <v>7</v>
      </c>
      <c r="R404" s="49">
        <f t="shared" si="19"/>
        <v>0</v>
      </c>
      <c r="W404" s="49">
        <f t="shared" si="20"/>
        <v>0</v>
      </c>
    </row>
    <row r="405" spans="1:23" x14ac:dyDescent="0.25">
      <c r="A405" s="120" t="s">
        <v>470</v>
      </c>
      <c r="B405" s="121" t="s">
        <v>1538</v>
      </c>
      <c r="C405" s="16">
        <v>4</v>
      </c>
      <c r="D405" s="17" t="s">
        <v>1502</v>
      </c>
      <c r="E405" s="16">
        <v>3</v>
      </c>
      <c r="F405" s="24">
        <v>0.66666666666666663</v>
      </c>
      <c r="G405" s="65"/>
      <c r="H405" s="65">
        <v>0</v>
      </c>
      <c r="I405" s="65">
        <v>0</v>
      </c>
      <c r="J405" s="65"/>
      <c r="K405" s="16">
        <v>2</v>
      </c>
      <c r="L405" s="24">
        <v>1</v>
      </c>
      <c r="M405" s="16"/>
      <c r="N405" s="16">
        <v>0</v>
      </c>
      <c r="O405" s="16">
        <v>0</v>
      </c>
      <c r="P405" s="13"/>
      <c r="Q405" s="49">
        <f t="shared" si="18"/>
        <v>2.5</v>
      </c>
      <c r="R405" s="49">
        <f t="shared" si="19"/>
        <v>0</v>
      </c>
      <c r="W405" s="49">
        <f t="shared" si="20"/>
        <v>0</v>
      </c>
    </row>
    <row r="406" spans="1:23" x14ac:dyDescent="0.25">
      <c r="A406" s="120" t="s">
        <v>471</v>
      </c>
      <c r="B406" s="121" t="s">
        <v>1538</v>
      </c>
      <c r="C406" s="16">
        <v>4</v>
      </c>
      <c r="D406" s="17" t="s">
        <v>1503</v>
      </c>
      <c r="E406" s="16">
        <v>2</v>
      </c>
      <c r="F406" s="24">
        <v>0</v>
      </c>
      <c r="G406" s="65"/>
      <c r="H406" s="65">
        <v>0</v>
      </c>
      <c r="I406" s="65">
        <v>0</v>
      </c>
      <c r="J406" s="65"/>
      <c r="K406" s="16">
        <v>0</v>
      </c>
      <c r="L406" s="50" t="s">
        <v>4</v>
      </c>
      <c r="M406" s="16"/>
      <c r="N406" s="16">
        <v>0</v>
      </c>
      <c r="O406" s="16">
        <v>33</v>
      </c>
      <c r="P406" s="13"/>
      <c r="Q406" s="49">
        <f t="shared" si="18"/>
        <v>1</v>
      </c>
      <c r="R406" s="49">
        <f t="shared" si="19"/>
        <v>8.25</v>
      </c>
      <c r="W406" s="49">
        <f t="shared" si="20"/>
        <v>1</v>
      </c>
    </row>
    <row r="407" spans="1:23" x14ac:dyDescent="0.25">
      <c r="A407" s="120" t="s">
        <v>472</v>
      </c>
      <c r="B407" s="121" t="s">
        <v>1538</v>
      </c>
      <c r="C407" s="16">
        <v>4</v>
      </c>
      <c r="D407" s="17" t="s">
        <v>1504</v>
      </c>
      <c r="E407" s="16">
        <v>0</v>
      </c>
      <c r="F407" s="50" t="s">
        <v>4</v>
      </c>
      <c r="G407" s="65"/>
      <c r="H407" s="65">
        <v>0</v>
      </c>
      <c r="I407" s="65">
        <v>0</v>
      </c>
      <c r="J407" s="65"/>
      <c r="K407" s="16">
        <v>1</v>
      </c>
      <c r="L407" s="24">
        <v>0</v>
      </c>
      <c r="M407" s="16"/>
      <c r="N407" s="16">
        <v>0</v>
      </c>
      <c r="O407" s="16">
        <v>0</v>
      </c>
      <c r="P407" s="13"/>
      <c r="Q407" s="49">
        <f t="shared" si="18"/>
        <v>0.5</v>
      </c>
      <c r="R407" s="49">
        <f t="shared" si="19"/>
        <v>0</v>
      </c>
      <c r="W407" s="49">
        <f t="shared" si="20"/>
        <v>0</v>
      </c>
    </row>
    <row r="408" spans="1:23" x14ac:dyDescent="0.25">
      <c r="A408" s="120" t="s">
        <v>473</v>
      </c>
      <c r="B408" s="121" t="s">
        <v>1538</v>
      </c>
      <c r="C408" s="16">
        <v>4</v>
      </c>
      <c r="D408" s="17" t="s">
        <v>1505</v>
      </c>
      <c r="E408" s="16">
        <v>2</v>
      </c>
      <c r="F408" s="24">
        <v>0.5</v>
      </c>
      <c r="G408" s="65"/>
      <c r="H408" s="65">
        <v>0</v>
      </c>
      <c r="I408" s="65">
        <v>0</v>
      </c>
      <c r="J408" s="65"/>
      <c r="K408" s="16">
        <v>3</v>
      </c>
      <c r="L408" s="24">
        <v>1</v>
      </c>
      <c r="M408" s="16"/>
      <c r="N408" s="16">
        <v>0</v>
      </c>
      <c r="O408" s="16">
        <v>0</v>
      </c>
      <c r="P408" s="13"/>
      <c r="Q408" s="49">
        <f t="shared" si="18"/>
        <v>2.5</v>
      </c>
      <c r="R408" s="49">
        <f t="shared" si="19"/>
        <v>0</v>
      </c>
      <c r="W408" s="49">
        <f t="shared" si="20"/>
        <v>0</v>
      </c>
    </row>
    <row r="409" spans="1:23" x14ac:dyDescent="0.25">
      <c r="A409" s="120" t="s">
        <v>474</v>
      </c>
      <c r="B409" s="121" t="s">
        <v>1538</v>
      </c>
      <c r="C409" s="16">
        <v>4</v>
      </c>
      <c r="D409" s="17" t="s">
        <v>1506</v>
      </c>
      <c r="E409" s="16">
        <v>1</v>
      </c>
      <c r="F409" s="24">
        <v>1</v>
      </c>
      <c r="G409" s="65"/>
      <c r="H409" s="65">
        <v>0</v>
      </c>
      <c r="I409" s="65">
        <v>0</v>
      </c>
      <c r="J409" s="65"/>
      <c r="K409" s="16">
        <v>37</v>
      </c>
      <c r="L409" s="24">
        <v>0.10810810810810811</v>
      </c>
      <c r="M409" s="16"/>
      <c r="N409" s="45" t="s">
        <v>8</v>
      </c>
      <c r="O409" s="45" t="s">
        <v>8</v>
      </c>
      <c r="P409" s="13"/>
      <c r="Q409" s="49">
        <f t="shared" si="18"/>
        <v>19</v>
      </c>
      <c r="R409" s="49">
        <f t="shared" si="19"/>
        <v>0</v>
      </c>
      <c r="W409" s="49">
        <f t="shared" si="20"/>
        <v>0</v>
      </c>
    </row>
    <row r="410" spans="1:23" x14ac:dyDescent="0.25">
      <c r="A410" s="120" t="s">
        <v>475</v>
      </c>
      <c r="B410" s="121" t="s">
        <v>1538</v>
      </c>
      <c r="C410" s="16">
        <v>4</v>
      </c>
      <c r="D410" s="17" t="s">
        <v>1507</v>
      </c>
      <c r="E410" s="16">
        <v>0</v>
      </c>
      <c r="F410" s="50" t="s">
        <v>4</v>
      </c>
      <c r="G410" s="65"/>
      <c r="H410" s="65">
        <v>0</v>
      </c>
      <c r="I410" s="65">
        <v>0</v>
      </c>
      <c r="J410" s="65"/>
      <c r="K410" s="16">
        <v>0</v>
      </c>
      <c r="L410" s="50" t="s">
        <v>4</v>
      </c>
      <c r="M410" s="16"/>
      <c r="N410" s="16">
        <v>0</v>
      </c>
      <c r="O410" s="16">
        <v>0</v>
      </c>
      <c r="P410" s="13"/>
      <c r="Q410" s="49">
        <f t="shared" si="18"/>
        <v>0</v>
      </c>
      <c r="R410" s="49">
        <f t="shared" si="19"/>
        <v>0</v>
      </c>
      <c r="W410" s="49">
        <f t="shared" si="20"/>
        <v>0</v>
      </c>
    </row>
    <row r="411" spans="1:23" x14ac:dyDescent="0.25">
      <c r="A411" s="120" t="s">
        <v>476</v>
      </c>
      <c r="B411" s="121" t="s">
        <v>1538</v>
      </c>
      <c r="C411" s="16">
        <v>4</v>
      </c>
      <c r="D411" s="17" t="s">
        <v>1508</v>
      </c>
      <c r="E411" s="16">
        <v>2</v>
      </c>
      <c r="F411" s="24">
        <v>1</v>
      </c>
      <c r="G411" s="65"/>
      <c r="H411" s="65">
        <v>0</v>
      </c>
      <c r="I411" s="65">
        <v>0</v>
      </c>
      <c r="J411" s="65"/>
      <c r="K411" s="16">
        <v>6</v>
      </c>
      <c r="L411" s="24">
        <v>1</v>
      </c>
      <c r="M411" s="16"/>
      <c r="N411" s="16">
        <v>0</v>
      </c>
      <c r="O411" s="16">
        <v>0</v>
      </c>
      <c r="P411" s="13"/>
      <c r="Q411" s="49">
        <f t="shared" si="18"/>
        <v>4</v>
      </c>
      <c r="R411" s="49">
        <f t="shared" si="19"/>
        <v>0</v>
      </c>
      <c r="W411" s="49">
        <f t="shared" si="20"/>
        <v>0</v>
      </c>
    </row>
    <row r="412" spans="1:23" x14ac:dyDescent="0.25">
      <c r="A412" s="120" t="s">
        <v>477</v>
      </c>
      <c r="B412" s="121" t="s">
        <v>1538</v>
      </c>
      <c r="C412" s="16">
        <v>4</v>
      </c>
      <c r="D412" s="17" t="s">
        <v>1510</v>
      </c>
      <c r="E412" s="16">
        <v>1</v>
      </c>
      <c r="F412" s="24">
        <v>1</v>
      </c>
      <c r="G412" s="65"/>
      <c r="H412" s="65">
        <v>0</v>
      </c>
      <c r="I412" s="65">
        <v>0</v>
      </c>
      <c r="J412" s="65"/>
      <c r="K412" s="16">
        <v>1</v>
      </c>
      <c r="L412" s="24">
        <v>1</v>
      </c>
      <c r="M412" s="16"/>
      <c r="N412" s="16">
        <v>0</v>
      </c>
      <c r="O412" s="16">
        <v>0</v>
      </c>
      <c r="P412" s="13"/>
      <c r="Q412" s="49">
        <f t="shared" si="18"/>
        <v>1</v>
      </c>
      <c r="R412" s="49">
        <f t="shared" si="19"/>
        <v>0</v>
      </c>
      <c r="W412" s="49">
        <f t="shared" si="20"/>
        <v>0</v>
      </c>
    </row>
    <row r="413" spans="1:23" ht="16.5" thickBot="1" x14ac:dyDescent="0.3">
      <c r="A413" s="52" t="s">
        <v>478</v>
      </c>
      <c r="B413" s="124" t="s">
        <v>1538</v>
      </c>
      <c r="C413" s="27">
        <v>4</v>
      </c>
      <c r="D413" s="28" t="s">
        <v>1511</v>
      </c>
      <c r="E413" s="27">
        <v>0</v>
      </c>
      <c r="F413" s="125" t="s">
        <v>4</v>
      </c>
      <c r="G413" s="89"/>
      <c r="H413" s="89">
        <v>0</v>
      </c>
      <c r="I413" s="89">
        <v>0</v>
      </c>
      <c r="J413" s="89"/>
      <c r="K413" s="27">
        <v>1</v>
      </c>
      <c r="L413" s="34">
        <v>0</v>
      </c>
      <c r="M413" s="27"/>
      <c r="N413" s="46" t="s">
        <v>8</v>
      </c>
      <c r="O413" s="46" t="s">
        <v>8</v>
      </c>
      <c r="P413" s="14"/>
      <c r="Q413" s="49">
        <f t="shared" ref="Q413:Q476" si="21">AVERAGE(E413,K413)</f>
        <v>0.5</v>
      </c>
      <c r="R413" s="49">
        <f t="shared" si="19"/>
        <v>0</v>
      </c>
      <c r="W413" s="49">
        <f t="shared" si="20"/>
        <v>0</v>
      </c>
    </row>
    <row r="414" spans="1:23" s="229" customFormat="1" ht="16.5" thickBot="1" x14ac:dyDescent="0.3">
      <c r="B414" s="230"/>
      <c r="C414" s="230"/>
      <c r="D414" s="231"/>
      <c r="E414" s="230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</row>
    <row r="415" spans="1:23" x14ac:dyDescent="0.25">
      <c r="A415" s="126" t="s">
        <v>479</v>
      </c>
      <c r="B415" s="127" t="s">
        <v>1566</v>
      </c>
      <c r="C415" s="127">
        <v>1</v>
      </c>
      <c r="D415" s="128" t="s">
        <v>1491</v>
      </c>
      <c r="E415" s="85">
        <v>32</v>
      </c>
      <c r="F415" s="84">
        <v>1</v>
      </c>
      <c r="G415" s="85"/>
      <c r="H415" s="85">
        <v>0</v>
      </c>
      <c r="I415" s="85">
        <v>0</v>
      </c>
      <c r="J415" s="85"/>
      <c r="K415" s="85">
        <v>12</v>
      </c>
      <c r="L415" s="84">
        <v>0.66666666666666663</v>
      </c>
      <c r="M415" s="85"/>
      <c r="N415" s="85">
        <v>0</v>
      </c>
      <c r="O415" s="85">
        <v>0</v>
      </c>
      <c r="P415" s="85"/>
      <c r="Q415" s="49">
        <f t="shared" si="21"/>
        <v>22</v>
      </c>
      <c r="R415" s="49">
        <f t="shared" si="19"/>
        <v>0</v>
      </c>
      <c r="S415" s="226">
        <f>AVERAGE(Q415:Q497)-1</f>
        <v>109.55421686746988</v>
      </c>
      <c r="T415" s="226">
        <f>AVERAGE(R415:R497)</f>
        <v>254.84451219512195</v>
      </c>
      <c r="U415" t="s">
        <v>1638</v>
      </c>
      <c r="W415" s="49">
        <f t="shared" si="20"/>
        <v>0</v>
      </c>
    </row>
    <row r="416" spans="1:23" x14ac:dyDescent="0.25">
      <c r="A416" s="129" t="s">
        <v>480</v>
      </c>
      <c r="B416" s="130" t="s">
        <v>1566</v>
      </c>
      <c r="C416" s="130">
        <v>1</v>
      </c>
      <c r="D416" s="131" t="s">
        <v>1492</v>
      </c>
      <c r="E416" s="65">
        <v>1</v>
      </c>
      <c r="F416" s="64">
        <v>1</v>
      </c>
      <c r="G416" s="65"/>
      <c r="H416" s="65">
        <v>231</v>
      </c>
      <c r="I416" s="65">
        <v>33</v>
      </c>
      <c r="J416" s="65"/>
      <c r="K416" s="65">
        <v>0</v>
      </c>
      <c r="L416" s="64" t="s">
        <v>4</v>
      </c>
      <c r="M416" s="65"/>
      <c r="N416" s="65">
        <v>0</v>
      </c>
      <c r="O416" s="65">
        <v>0</v>
      </c>
      <c r="P416" s="65"/>
      <c r="Q416" s="49">
        <f t="shared" si="21"/>
        <v>0.5</v>
      </c>
      <c r="R416" s="49">
        <f t="shared" si="19"/>
        <v>66</v>
      </c>
      <c r="S416" s="49">
        <f>MEDIAN(Q415:Q497)</f>
        <v>40</v>
      </c>
      <c r="T416" s="49">
        <f>MEDIAN(R415:R497)</f>
        <v>86.625</v>
      </c>
      <c r="U416" t="s">
        <v>1647</v>
      </c>
      <c r="W416" s="49">
        <f t="shared" si="20"/>
        <v>1</v>
      </c>
    </row>
    <row r="417" spans="1:23" x14ac:dyDescent="0.25">
      <c r="A417" s="129" t="s">
        <v>481</v>
      </c>
      <c r="B417" s="130" t="s">
        <v>1566</v>
      </c>
      <c r="C417" s="130">
        <v>1</v>
      </c>
      <c r="D417" s="131" t="s">
        <v>1493</v>
      </c>
      <c r="E417" s="65">
        <v>10</v>
      </c>
      <c r="F417" s="64">
        <v>1</v>
      </c>
      <c r="G417" s="65"/>
      <c r="H417" s="65">
        <v>66</v>
      </c>
      <c r="I417" s="65">
        <v>0</v>
      </c>
      <c r="J417" s="65"/>
      <c r="K417" s="65">
        <v>19</v>
      </c>
      <c r="L417" s="64">
        <v>0.31578947368421051</v>
      </c>
      <c r="M417" s="65"/>
      <c r="N417" s="65">
        <v>198</v>
      </c>
      <c r="O417" s="65">
        <v>891</v>
      </c>
      <c r="P417" s="65"/>
      <c r="Q417" s="49">
        <f t="shared" si="21"/>
        <v>14.5</v>
      </c>
      <c r="R417" s="49">
        <f t="shared" si="19"/>
        <v>288.75</v>
      </c>
      <c r="S417" s="226">
        <f>VAR(Q415:Q497)</f>
        <v>28788.286658830442</v>
      </c>
      <c r="T417" s="226">
        <f>VAR(R415:R497)</f>
        <v>225495.27413617884</v>
      </c>
      <c r="U417" t="s">
        <v>1639</v>
      </c>
      <c r="W417" s="49">
        <f t="shared" si="20"/>
        <v>1</v>
      </c>
    </row>
    <row r="418" spans="1:23" x14ac:dyDescent="0.25">
      <c r="A418" s="129" t="s">
        <v>482</v>
      </c>
      <c r="B418" s="130" t="s">
        <v>1566</v>
      </c>
      <c r="C418" s="130">
        <v>1</v>
      </c>
      <c r="D418" s="131" t="s">
        <v>1494</v>
      </c>
      <c r="E418" s="65">
        <v>940</v>
      </c>
      <c r="F418" s="64">
        <v>0.94680851063829785</v>
      </c>
      <c r="G418" s="65"/>
      <c r="H418" s="65">
        <v>330</v>
      </c>
      <c r="I418" s="65">
        <v>330</v>
      </c>
      <c r="J418" s="65"/>
      <c r="K418" s="65">
        <v>160</v>
      </c>
      <c r="L418" s="64">
        <v>0.875</v>
      </c>
      <c r="M418" s="65"/>
      <c r="N418" s="65">
        <v>165</v>
      </c>
      <c r="O418" s="65">
        <v>132</v>
      </c>
      <c r="P418" s="65"/>
      <c r="Q418" s="49">
        <f t="shared" si="21"/>
        <v>550</v>
      </c>
      <c r="R418" s="49">
        <f t="shared" si="19"/>
        <v>239.25</v>
      </c>
      <c r="S418" s="226">
        <f>STDEV(Q415:Q497)</f>
        <v>169.67111321268109</v>
      </c>
      <c r="T418" s="226">
        <f>STDEV(R415:R497)</f>
        <v>474.86342682520711</v>
      </c>
      <c r="U418" t="s">
        <v>1640</v>
      </c>
      <c r="W418" s="49">
        <f t="shared" si="20"/>
        <v>1</v>
      </c>
    </row>
    <row r="419" spans="1:23" x14ac:dyDescent="0.25">
      <c r="A419" s="129" t="s">
        <v>483</v>
      </c>
      <c r="B419" s="130" t="s">
        <v>1566</v>
      </c>
      <c r="C419" s="130">
        <v>1</v>
      </c>
      <c r="D419" s="131" t="s">
        <v>1495</v>
      </c>
      <c r="E419" s="65">
        <v>0</v>
      </c>
      <c r="F419" s="66" t="s">
        <v>4</v>
      </c>
      <c r="G419" s="65" t="s">
        <v>1</v>
      </c>
      <c r="H419" s="65">
        <v>66</v>
      </c>
      <c r="I419" s="65">
        <v>0</v>
      </c>
      <c r="J419" s="65"/>
      <c r="K419" s="65">
        <v>5</v>
      </c>
      <c r="L419" s="64">
        <v>0.2</v>
      </c>
      <c r="M419" s="65" t="s">
        <v>1</v>
      </c>
      <c r="N419" s="65">
        <v>0</v>
      </c>
      <c r="O419" s="65">
        <v>0</v>
      </c>
      <c r="P419" s="65"/>
      <c r="Q419" s="49">
        <f t="shared" si="21"/>
        <v>2.5</v>
      </c>
      <c r="R419" s="49">
        <f t="shared" si="19"/>
        <v>16.5</v>
      </c>
      <c r="S419" s="49">
        <f>MIN(Q415:Q497)</f>
        <v>0</v>
      </c>
      <c r="T419" s="49">
        <f>MIN(R415:R497)</f>
        <v>0</v>
      </c>
      <c r="U419" t="s">
        <v>1641</v>
      </c>
      <c r="W419" s="49">
        <f t="shared" si="20"/>
        <v>1</v>
      </c>
    </row>
    <row r="420" spans="1:23" x14ac:dyDescent="0.25">
      <c r="A420" s="129" t="s">
        <v>484</v>
      </c>
      <c r="B420" s="130" t="s">
        <v>1566</v>
      </c>
      <c r="C420" s="130">
        <v>1</v>
      </c>
      <c r="D420" s="131" t="s">
        <v>1496</v>
      </c>
      <c r="E420" s="65">
        <v>153</v>
      </c>
      <c r="F420" s="64">
        <v>0.97385620915032678</v>
      </c>
      <c r="G420" s="65" t="s">
        <v>1</v>
      </c>
      <c r="H420" s="65">
        <v>198</v>
      </c>
      <c r="I420" s="65">
        <v>297</v>
      </c>
      <c r="J420" s="65"/>
      <c r="K420" s="65">
        <v>129</v>
      </c>
      <c r="L420" s="64">
        <v>0.84496124031007747</v>
      </c>
      <c r="M420" s="65" t="s">
        <v>1</v>
      </c>
      <c r="N420" s="65">
        <v>0</v>
      </c>
      <c r="O420" s="65">
        <v>33</v>
      </c>
      <c r="P420" s="65"/>
      <c r="Q420" s="49">
        <f t="shared" si="21"/>
        <v>141</v>
      </c>
      <c r="R420" s="49">
        <f t="shared" si="19"/>
        <v>132</v>
      </c>
      <c r="S420" s="49">
        <f>MAX(Q415:Q497)</f>
        <v>1105</v>
      </c>
      <c r="T420" s="49">
        <f>MAX(R415:R497)</f>
        <v>2730.75</v>
      </c>
      <c r="U420" t="s">
        <v>1642</v>
      </c>
      <c r="W420" s="49">
        <f t="shared" si="20"/>
        <v>1</v>
      </c>
    </row>
    <row r="421" spans="1:23" x14ac:dyDescent="0.25">
      <c r="A421" s="129" t="s">
        <v>485</v>
      </c>
      <c r="B421" s="130" t="s">
        <v>1566</v>
      </c>
      <c r="C421" s="130">
        <v>1</v>
      </c>
      <c r="D421" s="131" t="s">
        <v>1497</v>
      </c>
      <c r="E421" s="65">
        <v>56</v>
      </c>
      <c r="F421" s="64">
        <v>0.9642857142857143</v>
      </c>
      <c r="G421" s="65"/>
      <c r="H421" s="65">
        <v>0</v>
      </c>
      <c r="I421" s="65">
        <v>0</v>
      </c>
      <c r="J421" s="65"/>
      <c r="K421" s="65">
        <v>70</v>
      </c>
      <c r="L421" s="64">
        <v>0.8</v>
      </c>
      <c r="M421" s="65" t="s">
        <v>1</v>
      </c>
      <c r="N421" s="65">
        <v>132</v>
      </c>
      <c r="O421" s="65">
        <v>99</v>
      </c>
      <c r="P421" s="65"/>
      <c r="Q421" s="49">
        <f t="shared" si="21"/>
        <v>63</v>
      </c>
      <c r="R421" s="49">
        <f t="shared" si="19"/>
        <v>57.75</v>
      </c>
      <c r="S421" s="49">
        <f>COUNT(Q415:Q497)</f>
        <v>83</v>
      </c>
      <c r="T421" s="49">
        <f>COUNT(R415:R497)</f>
        <v>82</v>
      </c>
      <c r="U421" t="s">
        <v>1643</v>
      </c>
      <c r="W421" s="49">
        <f t="shared" si="20"/>
        <v>1</v>
      </c>
    </row>
    <row r="422" spans="1:23" x14ac:dyDescent="0.25">
      <c r="A422" s="129" t="s">
        <v>486</v>
      </c>
      <c r="B422" s="130" t="s">
        <v>1566</v>
      </c>
      <c r="C422" s="130">
        <v>1</v>
      </c>
      <c r="D422" s="131" t="s">
        <v>1498</v>
      </c>
      <c r="E422" s="65">
        <v>126</v>
      </c>
      <c r="F422" s="64">
        <v>0.96825396825396826</v>
      </c>
      <c r="G422" s="65"/>
      <c r="H422" s="65">
        <v>660</v>
      </c>
      <c r="I422" s="65">
        <v>1452</v>
      </c>
      <c r="J422" s="65"/>
      <c r="K422" s="65">
        <v>18</v>
      </c>
      <c r="L422" s="64">
        <v>0.1111111111111111</v>
      </c>
      <c r="M422" s="65"/>
      <c r="N422" s="65">
        <v>99</v>
      </c>
      <c r="O422" s="65">
        <v>33</v>
      </c>
      <c r="P422" s="65"/>
      <c r="Q422" s="49">
        <f t="shared" si="21"/>
        <v>72</v>
      </c>
      <c r="R422" s="49">
        <f t="shared" si="19"/>
        <v>561</v>
      </c>
      <c r="S422" s="49">
        <f>COUNTIF(Q415:Q497,"&gt;0")</f>
        <v>82</v>
      </c>
      <c r="T422" s="49">
        <f>COUNTIF(R415:R497,"&gt;0")</f>
        <v>68</v>
      </c>
      <c r="U422" t="s">
        <v>1645</v>
      </c>
      <c r="W422" s="49">
        <f t="shared" si="20"/>
        <v>1</v>
      </c>
    </row>
    <row r="423" spans="1:23" x14ac:dyDescent="0.25">
      <c r="A423" s="129" t="s">
        <v>487</v>
      </c>
      <c r="B423" s="130" t="s">
        <v>1566</v>
      </c>
      <c r="C423" s="130">
        <v>1</v>
      </c>
      <c r="D423" s="131" t="s">
        <v>1499</v>
      </c>
      <c r="E423" s="65">
        <v>195</v>
      </c>
      <c r="F423" s="64">
        <v>1</v>
      </c>
      <c r="G423" s="65"/>
      <c r="H423" s="65">
        <v>1980</v>
      </c>
      <c r="I423" s="65">
        <v>2904</v>
      </c>
      <c r="J423" s="65"/>
      <c r="K423" s="65">
        <v>66</v>
      </c>
      <c r="L423" s="64">
        <v>0.63636363636363635</v>
      </c>
      <c r="M423" s="65" t="s">
        <v>1</v>
      </c>
      <c r="N423" s="65">
        <v>3366</v>
      </c>
      <c r="O423" s="65">
        <v>2673</v>
      </c>
      <c r="P423" s="65"/>
      <c r="Q423" s="49">
        <f t="shared" si="21"/>
        <v>130.5</v>
      </c>
      <c r="R423" s="49">
        <f t="shared" si="19"/>
        <v>2730.75</v>
      </c>
      <c r="S423" s="49">
        <f>COUNTIF(Q415:Q497,"=0")</f>
        <v>1</v>
      </c>
      <c r="T423" s="49">
        <f>COUNTIF(R415:R497,"=0")</f>
        <v>14</v>
      </c>
      <c r="U423" t="s">
        <v>1644</v>
      </c>
      <c r="W423" s="49">
        <f t="shared" si="20"/>
        <v>1</v>
      </c>
    </row>
    <row r="424" spans="1:23" x14ac:dyDescent="0.25">
      <c r="A424" s="129" t="s">
        <v>488</v>
      </c>
      <c r="B424" s="130" t="s">
        <v>1566</v>
      </c>
      <c r="C424" s="130">
        <v>1</v>
      </c>
      <c r="D424" s="131" t="s">
        <v>1500</v>
      </c>
      <c r="E424" s="70">
        <v>1</v>
      </c>
      <c r="F424" s="69">
        <v>1</v>
      </c>
      <c r="G424" s="70"/>
      <c r="H424" s="70">
        <v>0</v>
      </c>
      <c r="I424" s="70">
        <v>0</v>
      </c>
      <c r="J424" s="70" t="s">
        <v>1</v>
      </c>
      <c r="K424" s="70">
        <v>0</v>
      </c>
      <c r="L424" s="69" t="s">
        <v>4</v>
      </c>
      <c r="M424" s="70"/>
      <c r="N424" s="70">
        <v>0</v>
      </c>
      <c r="O424" s="70">
        <v>0</v>
      </c>
      <c r="P424" s="70"/>
      <c r="Q424" s="49">
        <f t="shared" si="21"/>
        <v>0.5</v>
      </c>
      <c r="R424" s="49">
        <f t="shared" si="19"/>
        <v>0</v>
      </c>
      <c r="S424" s="227">
        <f>S422/S421</f>
        <v>0.98795180722891562</v>
      </c>
      <c r="T424" s="227">
        <f>T422/T421</f>
        <v>0.82926829268292679</v>
      </c>
      <c r="U424" t="s">
        <v>1646</v>
      </c>
      <c r="W424" s="49">
        <f t="shared" si="20"/>
        <v>0</v>
      </c>
    </row>
    <row r="425" spans="1:23" x14ac:dyDescent="0.25">
      <c r="A425" s="129" t="s">
        <v>489</v>
      </c>
      <c r="B425" s="130" t="s">
        <v>1566</v>
      </c>
      <c r="C425" s="130">
        <v>1</v>
      </c>
      <c r="D425" s="131" t="s">
        <v>1501</v>
      </c>
      <c r="E425" s="65">
        <v>140</v>
      </c>
      <c r="F425" s="64">
        <v>0.7857142857142857</v>
      </c>
      <c r="G425" s="65"/>
      <c r="H425" s="65">
        <v>99</v>
      </c>
      <c r="I425" s="65">
        <v>0</v>
      </c>
      <c r="J425" s="65"/>
      <c r="K425" s="65">
        <v>39</v>
      </c>
      <c r="L425" s="64">
        <v>0.69230769230769229</v>
      </c>
      <c r="M425" s="65" t="s">
        <v>1</v>
      </c>
      <c r="N425" s="65">
        <v>33</v>
      </c>
      <c r="O425" s="65">
        <v>33</v>
      </c>
      <c r="P425" s="65"/>
      <c r="Q425" s="49">
        <f t="shared" si="21"/>
        <v>89.5</v>
      </c>
      <c r="R425" s="49">
        <f t="shared" si="19"/>
        <v>41.25</v>
      </c>
      <c r="S425" s="228">
        <f>S415*S415/(S417-S415)</f>
        <v>0.41850268165558824</v>
      </c>
      <c r="T425" s="228">
        <f>T415*T415/(T417-T415)</f>
        <v>0.28833955566676034</v>
      </c>
      <c r="U425" t="s">
        <v>1648</v>
      </c>
      <c r="W425" s="49">
        <f t="shared" si="20"/>
        <v>1</v>
      </c>
    </row>
    <row r="426" spans="1:23" x14ac:dyDescent="0.25">
      <c r="A426" s="129" t="s">
        <v>490</v>
      </c>
      <c r="B426" s="130" t="s">
        <v>1566</v>
      </c>
      <c r="C426" s="130">
        <v>1</v>
      </c>
      <c r="D426" s="131" t="s">
        <v>1502</v>
      </c>
      <c r="E426" s="101" t="s">
        <v>8</v>
      </c>
      <c r="F426" s="101" t="s">
        <v>8</v>
      </c>
      <c r="G426" s="65"/>
      <c r="H426" s="65">
        <v>198</v>
      </c>
      <c r="I426" s="65">
        <v>198</v>
      </c>
      <c r="J426" s="65"/>
      <c r="K426" s="65">
        <v>1</v>
      </c>
      <c r="L426" s="64">
        <v>1</v>
      </c>
      <c r="M426" s="65"/>
      <c r="N426" s="65">
        <v>0</v>
      </c>
      <c r="O426" s="107">
        <v>0</v>
      </c>
      <c r="P426" s="65"/>
      <c r="Q426" s="49">
        <f t="shared" si="21"/>
        <v>1</v>
      </c>
      <c r="R426" s="49">
        <f t="shared" si="19"/>
        <v>99</v>
      </c>
      <c r="S426" s="49">
        <f>COUNTIF(W415:W497,"&gt;0")</f>
        <v>68</v>
      </c>
      <c r="T426" t="s">
        <v>1685</v>
      </c>
      <c r="W426" s="49">
        <f t="shared" si="20"/>
        <v>1</v>
      </c>
    </row>
    <row r="427" spans="1:23" x14ac:dyDescent="0.25">
      <c r="A427" s="129" t="s">
        <v>491</v>
      </c>
      <c r="B427" s="130" t="s">
        <v>1566</v>
      </c>
      <c r="C427" s="130">
        <v>1</v>
      </c>
      <c r="D427" s="131" t="s">
        <v>1503</v>
      </c>
      <c r="E427" s="65">
        <v>106</v>
      </c>
      <c r="F427" s="64">
        <v>1</v>
      </c>
      <c r="G427" s="65"/>
      <c r="H427" s="65">
        <v>0</v>
      </c>
      <c r="I427" s="65">
        <v>0</v>
      </c>
      <c r="J427" s="65"/>
      <c r="K427" s="65">
        <v>30</v>
      </c>
      <c r="L427" s="64">
        <v>0.8</v>
      </c>
      <c r="M427" s="65" t="s">
        <v>1</v>
      </c>
      <c r="N427" s="65">
        <v>0</v>
      </c>
      <c r="O427" s="65">
        <v>0</v>
      </c>
      <c r="P427" s="65"/>
      <c r="Q427" s="49">
        <f t="shared" si="21"/>
        <v>68</v>
      </c>
      <c r="R427" s="49">
        <f t="shared" si="19"/>
        <v>0</v>
      </c>
      <c r="W427" s="49">
        <f t="shared" si="20"/>
        <v>0</v>
      </c>
    </row>
    <row r="428" spans="1:23" x14ac:dyDescent="0.25">
      <c r="A428" s="129" t="s">
        <v>492</v>
      </c>
      <c r="B428" s="130" t="s">
        <v>1566</v>
      </c>
      <c r="C428" s="130">
        <v>1</v>
      </c>
      <c r="D428" s="131" t="s">
        <v>1504</v>
      </c>
      <c r="E428" s="65">
        <v>190</v>
      </c>
      <c r="F428" s="64">
        <v>1</v>
      </c>
      <c r="G428" s="65"/>
      <c r="H428" s="65">
        <v>0</v>
      </c>
      <c r="I428" s="65">
        <v>0</v>
      </c>
      <c r="J428" s="65"/>
      <c r="K428" s="65">
        <v>119</v>
      </c>
      <c r="L428" s="64">
        <v>0.82352941176470584</v>
      </c>
      <c r="M428" s="65" t="s">
        <v>1</v>
      </c>
      <c r="N428" s="101" t="s">
        <v>8</v>
      </c>
      <c r="O428" s="101" t="s">
        <v>8</v>
      </c>
      <c r="P428" s="65"/>
      <c r="Q428" s="49">
        <f t="shared" si="21"/>
        <v>154.5</v>
      </c>
      <c r="R428" s="49">
        <f t="shared" si="19"/>
        <v>0</v>
      </c>
      <c r="W428" s="49">
        <f t="shared" si="20"/>
        <v>0</v>
      </c>
    </row>
    <row r="429" spans="1:23" x14ac:dyDescent="0.25">
      <c r="A429" s="129" t="s">
        <v>493</v>
      </c>
      <c r="B429" s="130" t="s">
        <v>1566</v>
      </c>
      <c r="C429" s="130">
        <v>1</v>
      </c>
      <c r="D429" s="131" t="s">
        <v>1505</v>
      </c>
      <c r="E429" s="65">
        <v>210</v>
      </c>
      <c r="F429" s="64">
        <v>0.95238095238095233</v>
      </c>
      <c r="G429" s="65"/>
      <c r="H429" s="65">
        <v>66</v>
      </c>
      <c r="I429" s="65">
        <v>66</v>
      </c>
      <c r="J429" s="65"/>
      <c r="K429" s="65">
        <v>182</v>
      </c>
      <c r="L429" s="64">
        <v>0.81318681318681318</v>
      </c>
      <c r="M429" s="65" t="s">
        <v>1</v>
      </c>
      <c r="N429" s="65">
        <v>231</v>
      </c>
      <c r="O429" s="65">
        <v>33</v>
      </c>
      <c r="P429" s="65"/>
      <c r="Q429" s="49">
        <f t="shared" si="21"/>
        <v>196</v>
      </c>
      <c r="R429" s="49">
        <f t="shared" si="19"/>
        <v>99</v>
      </c>
      <c r="W429" s="49">
        <f t="shared" si="20"/>
        <v>1</v>
      </c>
    </row>
    <row r="430" spans="1:23" x14ac:dyDescent="0.25">
      <c r="A430" s="129" t="s">
        <v>494</v>
      </c>
      <c r="B430" s="130" t="s">
        <v>1566</v>
      </c>
      <c r="C430" s="130">
        <v>1</v>
      </c>
      <c r="D430" s="131" t="s">
        <v>1506</v>
      </c>
      <c r="E430" s="65">
        <v>310</v>
      </c>
      <c r="F430" s="64">
        <v>1</v>
      </c>
      <c r="G430" s="65"/>
      <c r="H430" s="65">
        <v>0</v>
      </c>
      <c r="I430" s="65">
        <v>33</v>
      </c>
      <c r="J430" s="65"/>
      <c r="K430" s="65">
        <v>110</v>
      </c>
      <c r="L430" s="64">
        <v>0.9</v>
      </c>
      <c r="M430" s="65"/>
      <c r="N430" s="65">
        <v>0</v>
      </c>
      <c r="O430" s="65">
        <v>0</v>
      </c>
      <c r="P430" s="65"/>
      <c r="Q430" s="49">
        <f t="shared" si="21"/>
        <v>210</v>
      </c>
      <c r="R430" s="49">
        <f t="shared" si="19"/>
        <v>8.25</v>
      </c>
      <c r="W430" s="49">
        <f t="shared" si="20"/>
        <v>1</v>
      </c>
    </row>
    <row r="431" spans="1:23" x14ac:dyDescent="0.25">
      <c r="A431" s="129" t="s">
        <v>495</v>
      </c>
      <c r="B431" s="130" t="s">
        <v>1566</v>
      </c>
      <c r="C431" s="130">
        <v>1</v>
      </c>
      <c r="D431" s="131" t="s">
        <v>1507</v>
      </c>
      <c r="E431" s="65">
        <v>51</v>
      </c>
      <c r="F431" s="64">
        <v>0.92156862745098034</v>
      </c>
      <c r="G431" s="65" t="s">
        <v>1</v>
      </c>
      <c r="H431" s="65">
        <v>198</v>
      </c>
      <c r="I431" s="65">
        <v>99</v>
      </c>
      <c r="J431" s="65"/>
      <c r="K431" s="65">
        <v>23</v>
      </c>
      <c r="L431" s="64">
        <v>0.86956521739130432</v>
      </c>
      <c r="M431" s="65"/>
      <c r="N431" s="65">
        <v>99</v>
      </c>
      <c r="O431" s="65">
        <v>66</v>
      </c>
      <c r="P431" s="65"/>
      <c r="Q431" s="49">
        <f t="shared" si="21"/>
        <v>37</v>
      </c>
      <c r="R431" s="49">
        <f t="shared" si="19"/>
        <v>115.5</v>
      </c>
      <c r="W431" s="49">
        <f t="shared" si="20"/>
        <v>1</v>
      </c>
    </row>
    <row r="432" spans="1:23" x14ac:dyDescent="0.25">
      <c r="A432" s="129" t="s">
        <v>496</v>
      </c>
      <c r="B432" s="130" t="s">
        <v>1566</v>
      </c>
      <c r="C432" s="130">
        <v>1</v>
      </c>
      <c r="D432" s="131" t="s">
        <v>1508</v>
      </c>
      <c r="E432" s="65">
        <v>6</v>
      </c>
      <c r="F432" s="64">
        <v>0</v>
      </c>
      <c r="G432" s="65"/>
      <c r="H432" s="65">
        <v>0</v>
      </c>
      <c r="I432" s="65">
        <v>0</v>
      </c>
      <c r="J432" s="65"/>
      <c r="K432" s="65">
        <v>0</v>
      </c>
      <c r="L432" s="64" t="s">
        <v>4</v>
      </c>
      <c r="M432" s="65"/>
      <c r="N432" s="65">
        <v>0</v>
      </c>
      <c r="O432" s="65">
        <v>0</v>
      </c>
      <c r="P432" s="65"/>
      <c r="Q432" s="49">
        <f t="shared" si="21"/>
        <v>3</v>
      </c>
      <c r="R432" s="49">
        <f t="shared" si="19"/>
        <v>0</v>
      </c>
      <c r="W432" s="49">
        <f t="shared" si="20"/>
        <v>0</v>
      </c>
    </row>
    <row r="433" spans="1:23" x14ac:dyDescent="0.25">
      <c r="A433" s="129" t="s">
        <v>497</v>
      </c>
      <c r="B433" s="130" t="s">
        <v>1566</v>
      </c>
      <c r="C433" s="130">
        <v>1</v>
      </c>
      <c r="D433" s="131" t="s">
        <v>1509</v>
      </c>
      <c r="E433" s="65">
        <v>310</v>
      </c>
      <c r="F433" s="64">
        <v>0.87096774193548387</v>
      </c>
      <c r="G433" s="65" t="s">
        <v>1</v>
      </c>
      <c r="H433" s="101" t="s">
        <v>8</v>
      </c>
      <c r="I433" s="101" t="s">
        <v>8</v>
      </c>
      <c r="J433" s="65"/>
      <c r="K433" s="65">
        <v>131</v>
      </c>
      <c r="L433" s="64">
        <v>0.76335877862595425</v>
      </c>
      <c r="M433" s="65" t="s">
        <v>1</v>
      </c>
      <c r="N433" s="65">
        <v>0</v>
      </c>
      <c r="O433" s="65">
        <v>0</v>
      </c>
      <c r="P433" s="65"/>
      <c r="Q433" s="49">
        <f t="shared" si="21"/>
        <v>220.5</v>
      </c>
      <c r="R433" s="49">
        <f t="shared" si="19"/>
        <v>0</v>
      </c>
      <c r="W433" s="49">
        <f t="shared" si="20"/>
        <v>0</v>
      </c>
    </row>
    <row r="434" spans="1:23" x14ac:dyDescent="0.25">
      <c r="A434" s="129" t="s">
        <v>498</v>
      </c>
      <c r="B434" s="130" t="s">
        <v>1566</v>
      </c>
      <c r="C434" s="130">
        <v>1</v>
      </c>
      <c r="D434" s="131" t="s">
        <v>1510</v>
      </c>
      <c r="E434" s="65">
        <v>82</v>
      </c>
      <c r="F434" s="64">
        <v>1</v>
      </c>
      <c r="G434" s="65"/>
      <c r="H434" s="65">
        <v>165</v>
      </c>
      <c r="I434" s="65">
        <v>297</v>
      </c>
      <c r="J434" s="65"/>
      <c r="K434" s="65">
        <v>270</v>
      </c>
      <c r="L434" s="64">
        <v>0.78</v>
      </c>
      <c r="M434" s="65" t="s">
        <v>1</v>
      </c>
      <c r="N434" s="65">
        <v>165</v>
      </c>
      <c r="O434" s="65">
        <v>792</v>
      </c>
      <c r="P434" s="65"/>
      <c r="Q434" s="49">
        <f t="shared" si="21"/>
        <v>176</v>
      </c>
      <c r="R434" s="49">
        <f t="shared" si="19"/>
        <v>354.75</v>
      </c>
      <c r="S434" s="318">
        <f>S426/S421</f>
        <v>0.81927710843373491</v>
      </c>
      <c r="T434" t="s">
        <v>1683</v>
      </c>
      <c r="W434" s="49">
        <f t="shared" si="20"/>
        <v>1</v>
      </c>
    </row>
    <row r="435" spans="1:23" x14ac:dyDescent="0.25">
      <c r="A435" s="129" t="s">
        <v>499</v>
      </c>
      <c r="B435" s="130" t="s">
        <v>1566</v>
      </c>
      <c r="C435" s="130">
        <v>1</v>
      </c>
      <c r="D435" s="131" t="s">
        <v>1511</v>
      </c>
      <c r="E435" s="65">
        <v>9</v>
      </c>
      <c r="F435" s="64">
        <v>0.77777777777777779</v>
      </c>
      <c r="G435" s="65"/>
      <c r="H435" s="65">
        <v>99</v>
      </c>
      <c r="I435" s="65">
        <v>0</v>
      </c>
      <c r="J435" s="65"/>
      <c r="K435" s="65">
        <v>138</v>
      </c>
      <c r="L435" s="64">
        <v>0.60869565217391308</v>
      </c>
      <c r="M435" s="65"/>
      <c r="N435" s="65">
        <v>99</v>
      </c>
      <c r="O435" s="65">
        <v>231</v>
      </c>
      <c r="P435" s="65"/>
      <c r="Q435" s="49">
        <f t="shared" si="21"/>
        <v>73.5</v>
      </c>
      <c r="R435" s="49">
        <f t="shared" si="19"/>
        <v>107.25</v>
      </c>
      <c r="S435" s="317">
        <f>S426/S422</f>
        <v>0.82926829268292679</v>
      </c>
      <c r="T435" t="s">
        <v>1686</v>
      </c>
      <c r="W435" s="49">
        <f t="shared" si="20"/>
        <v>1</v>
      </c>
    </row>
    <row r="436" spans="1:23" x14ac:dyDescent="0.25">
      <c r="A436" s="129" t="s">
        <v>500</v>
      </c>
      <c r="B436" s="130" t="s">
        <v>1566</v>
      </c>
      <c r="C436" s="130">
        <v>1</v>
      </c>
      <c r="D436" s="131" t="s">
        <v>1512</v>
      </c>
      <c r="E436" s="65">
        <v>1</v>
      </c>
      <c r="F436" s="64">
        <v>1</v>
      </c>
      <c r="G436" s="65"/>
      <c r="H436" s="65">
        <v>0</v>
      </c>
      <c r="I436" s="65">
        <v>0</v>
      </c>
      <c r="J436" s="65"/>
      <c r="K436" s="65">
        <v>0</v>
      </c>
      <c r="L436" s="64" t="s">
        <v>4</v>
      </c>
      <c r="M436" s="65"/>
      <c r="N436" s="65">
        <v>0</v>
      </c>
      <c r="O436" s="65">
        <v>0</v>
      </c>
      <c r="P436" s="65"/>
      <c r="Q436" s="49">
        <f t="shared" si="21"/>
        <v>0.5</v>
      </c>
      <c r="R436" s="49">
        <f t="shared" si="19"/>
        <v>0</v>
      </c>
      <c r="W436" s="49">
        <f t="shared" si="20"/>
        <v>0</v>
      </c>
    </row>
    <row r="437" spans="1:23" x14ac:dyDescent="0.25">
      <c r="A437" s="129" t="s">
        <v>501</v>
      </c>
      <c r="B437" s="130" t="s">
        <v>1566</v>
      </c>
      <c r="C437" s="130">
        <v>1</v>
      </c>
      <c r="D437" s="131" t="s">
        <v>1513</v>
      </c>
      <c r="E437" s="65">
        <v>149</v>
      </c>
      <c r="F437" s="64">
        <v>0.84563758389261745</v>
      </c>
      <c r="G437" s="65"/>
      <c r="H437" s="65">
        <v>990</v>
      </c>
      <c r="I437" s="65">
        <v>330</v>
      </c>
      <c r="J437" s="65"/>
      <c r="K437" s="65">
        <v>75</v>
      </c>
      <c r="L437" s="64">
        <v>0.91</v>
      </c>
      <c r="M437" s="65" t="s">
        <v>1</v>
      </c>
      <c r="N437" s="65">
        <v>99</v>
      </c>
      <c r="O437" s="65">
        <v>99</v>
      </c>
      <c r="P437" s="65"/>
      <c r="Q437" s="49">
        <f t="shared" si="21"/>
        <v>112</v>
      </c>
      <c r="R437" s="49">
        <f t="shared" si="19"/>
        <v>379.5</v>
      </c>
      <c r="W437" s="49">
        <f t="shared" si="20"/>
        <v>1</v>
      </c>
    </row>
    <row r="438" spans="1:23" x14ac:dyDescent="0.25">
      <c r="A438" s="129" t="s">
        <v>502</v>
      </c>
      <c r="B438" s="130" t="s">
        <v>1566</v>
      </c>
      <c r="C438" s="130">
        <v>1</v>
      </c>
      <c r="D438" s="131" t="s">
        <v>1514</v>
      </c>
      <c r="E438" s="65">
        <v>440</v>
      </c>
      <c r="F438" s="64">
        <v>0.97727272727272729</v>
      </c>
      <c r="G438" s="65" t="s">
        <v>1</v>
      </c>
      <c r="H438" s="65">
        <v>0</v>
      </c>
      <c r="I438" s="65">
        <v>0</v>
      </c>
      <c r="J438" s="65" t="s">
        <v>1</v>
      </c>
      <c r="K438" s="65">
        <v>58</v>
      </c>
      <c r="L438" s="64">
        <v>0.7931034482758621</v>
      </c>
      <c r="M438" s="65" t="s">
        <v>1</v>
      </c>
      <c r="N438" s="65">
        <v>0</v>
      </c>
      <c r="O438" s="107">
        <v>0</v>
      </c>
      <c r="P438" s="65"/>
      <c r="Q438" s="49">
        <f t="shared" si="21"/>
        <v>249</v>
      </c>
      <c r="R438" s="49">
        <f t="shared" si="19"/>
        <v>0</v>
      </c>
      <c r="W438" s="49">
        <f t="shared" si="20"/>
        <v>0</v>
      </c>
    </row>
    <row r="439" spans="1:23" x14ac:dyDescent="0.25">
      <c r="A439" s="129" t="s">
        <v>503</v>
      </c>
      <c r="B439" s="130" t="s">
        <v>1566</v>
      </c>
      <c r="C439" s="130">
        <v>1</v>
      </c>
      <c r="D439" s="131" t="s">
        <v>1515</v>
      </c>
      <c r="E439" s="65">
        <v>182</v>
      </c>
      <c r="F439" s="64">
        <v>0.98901098901098905</v>
      </c>
      <c r="G439" s="65"/>
      <c r="H439" s="65">
        <v>297</v>
      </c>
      <c r="I439" s="65">
        <v>264</v>
      </c>
      <c r="J439" s="65" t="s">
        <v>1</v>
      </c>
      <c r="K439" s="65">
        <v>48</v>
      </c>
      <c r="L439" s="64">
        <v>0.875</v>
      </c>
      <c r="M439" s="65"/>
      <c r="N439" s="65">
        <v>297</v>
      </c>
      <c r="O439" s="65">
        <v>165</v>
      </c>
      <c r="P439" s="65"/>
      <c r="Q439" s="49">
        <f t="shared" si="21"/>
        <v>115</v>
      </c>
      <c r="R439" s="49">
        <f t="shared" si="19"/>
        <v>255.75</v>
      </c>
      <c r="W439" s="49">
        <f t="shared" si="20"/>
        <v>1</v>
      </c>
    </row>
    <row r="440" spans="1:23" x14ac:dyDescent="0.25">
      <c r="A440" s="129" t="s">
        <v>504</v>
      </c>
      <c r="B440" s="130" t="s">
        <v>1566</v>
      </c>
      <c r="C440" s="130">
        <v>1</v>
      </c>
      <c r="D440" s="131" t="s">
        <v>1516</v>
      </c>
      <c r="E440" s="65">
        <v>1</v>
      </c>
      <c r="F440" s="64">
        <v>1</v>
      </c>
      <c r="G440" s="65"/>
      <c r="H440" s="65">
        <v>0</v>
      </c>
      <c r="I440" s="65">
        <v>0</v>
      </c>
      <c r="J440" s="65"/>
      <c r="K440" s="65">
        <v>1</v>
      </c>
      <c r="L440" s="64">
        <v>0</v>
      </c>
      <c r="M440" s="65"/>
      <c r="N440" s="65">
        <v>0</v>
      </c>
      <c r="O440" s="65">
        <v>0</v>
      </c>
      <c r="P440" s="65"/>
      <c r="Q440" s="49">
        <f t="shared" si="21"/>
        <v>1</v>
      </c>
      <c r="R440" s="49">
        <f t="shared" si="19"/>
        <v>0</v>
      </c>
      <c r="W440" s="49">
        <f t="shared" si="20"/>
        <v>0</v>
      </c>
    </row>
    <row r="441" spans="1:23" x14ac:dyDescent="0.25">
      <c r="A441" s="129" t="s">
        <v>505</v>
      </c>
      <c r="B441" s="130" t="s">
        <v>1566</v>
      </c>
      <c r="C441" s="130">
        <v>1</v>
      </c>
      <c r="D441" s="131" t="s">
        <v>1517</v>
      </c>
      <c r="E441" s="65">
        <v>57</v>
      </c>
      <c r="F441" s="64">
        <v>1</v>
      </c>
      <c r="G441" s="65"/>
      <c r="H441" s="65">
        <v>132</v>
      </c>
      <c r="I441" s="65">
        <v>66</v>
      </c>
      <c r="J441" s="65"/>
      <c r="K441" s="65">
        <v>610</v>
      </c>
      <c r="L441" s="64">
        <v>0.97</v>
      </c>
      <c r="M441" s="65"/>
      <c r="N441" s="65">
        <v>33</v>
      </c>
      <c r="O441" s="65">
        <v>0</v>
      </c>
      <c r="P441" s="65"/>
      <c r="Q441" s="49">
        <f t="shared" si="21"/>
        <v>333.5</v>
      </c>
      <c r="R441" s="49">
        <f t="shared" si="19"/>
        <v>57.75</v>
      </c>
      <c r="W441" s="49">
        <f t="shared" si="20"/>
        <v>1</v>
      </c>
    </row>
    <row r="442" spans="1:23" x14ac:dyDescent="0.25">
      <c r="A442" s="129" t="s">
        <v>506</v>
      </c>
      <c r="B442" s="130" t="s">
        <v>1566</v>
      </c>
      <c r="C442" s="130">
        <v>1</v>
      </c>
      <c r="D442" s="131" t="s">
        <v>1518</v>
      </c>
      <c r="E442" s="65">
        <v>60</v>
      </c>
      <c r="F442" s="64">
        <v>0.98</v>
      </c>
      <c r="H442" s="101" t="s">
        <v>8</v>
      </c>
      <c r="I442" s="101" t="s">
        <v>8</v>
      </c>
      <c r="J442" s="65"/>
      <c r="K442" s="65">
        <v>7</v>
      </c>
      <c r="L442" s="64">
        <v>1</v>
      </c>
      <c r="M442" s="65"/>
      <c r="N442" s="101" t="s">
        <v>8</v>
      </c>
      <c r="O442" s="101" t="s">
        <v>8</v>
      </c>
      <c r="P442" s="65"/>
      <c r="Q442" s="49">
        <f t="shared" si="21"/>
        <v>33.5</v>
      </c>
      <c r="W442" s="49">
        <f t="shared" si="20"/>
        <v>0</v>
      </c>
    </row>
    <row r="443" spans="1:23" x14ac:dyDescent="0.25">
      <c r="A443" s="129" t="s">
        <v>507</v>
      </c>
      <c r="B443" s="130" t="s">
        <v>1566</v>
      </c>
      <c r="C443" s="130">
        <v>1</v>
      </c>
      <c r="D443" s="131" t="s">
        <v>1519</v>
      </c>
      <c r="E443" s="65">
        <v>420</v>
      </c>
      <c r="F443" s="64">
        <v>1</v>
      </c>
      <c r="G443" s="65"/>
      <c r="H443" s="65">
        <v>396</v>
      </c>
      <c r="I443" s="65">
        <v>1716</v>
      </c>
      <c r="J443" s="65" t="s">
        <v>1</v>
      </c>
      <c r="K443" s="65">
        <v>250</v>
      </c>
      <c r="L443" s="64">
        <v>0.8</v>
      </c>
      <c r="M443" s="65" t="s">
        <v>1</v>
      </c>
      <c r="N443" s="65">
        <v>1881</v>
      </c>
      <c r="O443" s="65">
        <v>2310</v>
      </c>
      <c r="P443" s="65"/>
      <c r="Q443" s="49">
        <f t="shared" si="21"/>
        <v>335</v>
      </c>
      <c r="R443" s="49">
        <f t="shared" si="19"/>
        <v>1575.75</v>
      </c>
      <c r="W443" s="49">
        <f t="shared" si="20"/>
        <v>1</v>
      </c>
    </row>
    <row r="444" spans="1:23" x14ac:dyDescent="0.25">
      <c r="A444" s="129" t="s">
        <v>508</v>
      </c>
      <c r="B444" s="130" t="s">
        <v>1566</v>
      </c>
      <c r="C444" s="130">
        <v>1</v>
      </c>
      <c r="D444" s="131" t="s">
        <v>1520</v>
      </c>
      <c r="E444" s="65">
        <v>13</v>
      </c>
      <c r="F444" s="64">
        <v>1</v>
      </c>
      <c r="G444" s="65"/>
      <c r="H444" s="65">
        <v>561</v>
      </c>
      <c r="I444" s="65">
        <v>495</v>
      </c>
      <c r="J444" s="65"/>
      <c r="K444" s="65">
        <v>7</v>
      </c>
      <c r="L444" s="64">
        <v>1</v>
      </c>
      <c r="M444" s="65" t="s">
        <v>1</v>
      </c>
      <c r="N444" s="65">
        <v>99</v>
      </c>
      <c r="O444" s="65">
        <v>99</v>
      </c>
      <c r="P444" s="65"/>
      <c r="Q444" s="49">
        <f t="shared" si="21"/>
        <v>10</v>
      </c>
      <c r="R444" s="49">
        <f t="shared" si="19"/>
        <v>313.5</v>
      </c>
      <c r="W444" s="49">
        <f t="shared" si="20"/>
        <v>1</v>
      </c>
    </row>
    <row r="445" spans="1:23" x14ac:dyDescent="0.25">
      <c r="A445" s="132" t="s">
        <v>509</v>
      </c>
      <c r="B445" s="130" t="s">
        <v>1566</v>
      </c>
      <c r="C445" s="130">
        <v>1</v>
      </c>
      <c r="D445" s="131" t="s">
        <v>1521</v>
      </c>
      <c r="E445" s="16">
        <v>0</v>
      </c>
      <c r="F445" s="66" t="s">
        <v>4</v>
      </c>
      <c r="G445" s="16"/>
      <c r="H445" s="16">
        <v>0</v>
      </c>
      <c r="I445" s="16">
        <v>0</v>
      </c>
      <c r="J445" s="16"/>
      <c r="K445" s="16">
        <v>0</v>
      </c>
      <c r="L445" s="66" t="s">
        <v>4</v>
      </c>
      <c r="M445" s="16"/>
      <c r="N445" s="65">
        <v>0</v>
      </c>
      <c r="O445" s="65">
        <v>0</v>
      </c>
      <c r="P445" s="16"/>
      <c r="Q445" s="49">
        <f t="shared" si="21"/>
        <v>0</v>
      </c>
      <c r="R445" s="49">
        <f t="shared" si="19"/>
        <v>0</v>
      </c>
      <c r="W445" s="49">
        <f t="shared" si="20"/>
        <v>0</v>
      </c>
    </row>
    <row r="446" spans="1:23" x14ac:dyDescent="0.25">
      <c r="A446" s="132" t="s">
        <v>510</v>
      </c>
      <c r="B446" s="130" t="s">
        <v>1566</v>
      </c>
      <c r="C446" s="130">
        <v>1</v>
      </c>
      <c r="D446" s="131" t="s">
        <v>1522</v>
      </c>
      <c r="E446" s="16">
        <v>1510</v>
      </c>
      <c r="F446" s="64">
        <v>0.97350993377483441</v>
      </c>
      <c r="G446" s="16"/>
      <c r="H446" s="16">
        <v>2706</v>
      </c>
      <c r="I446" s="16">
        <v>4224</v>
      </c>
      <c r="J446" s="16"/>
      <c r="K446" s="16">
        <v>700</v>
      </c>
      <c r="L446" s="64">
        <v>0.75714285714285712</v>
      </c>
      <c r="M446" s="16"/>
      <c r="N446" s="65">
        <v>1287</v>
      </c>
      <c r="O446" s="65">
        <v>1188</v>
      </c>
      <c r="P446" s="16"/>
      <c r="Q446" s="49">
        <f t="shared" si="21"/>
        <v>1105</v>
      </c>
      <c r="R446" s="49">
        <f t="shared" si="19"/>
        <v>2351.25</v>
      </c>
      <c r="W446" s="49">
        <f t="shared" si="20"/>
        <v>1</v>
      </c>
    </row>
    <row r="447" spans="1:23" x14ac:dyDescent="0.25">
      <c r="A447" s="132" t="s">
        <v>511</v>
      </c>
      <c r="B447" s="130" t="s">
        <v>1566</v>
      </c>
      <c r="C447" s="130">
        <v>1</v>
      </c>
      <c r="D447" s="131" t="s">
        <v>1524</v>
      </c>
      <c r="E447" s="16">
        <v>23</v>
      </c>
      <c r="F447" s="64">
        <v>0.91304347826086951</v>
      </c>
      <c r="G447" s="16"/>
      <c r="H447" s="16">
        <v>561</v>
      </c>
      <c r="I447" s="16">
        <v>1617</v>
      </c>
      <c r="J447" s="16"/>
      <c r="K447" s="16">
        <v>45</v>
      </c>
      <c r="L447" s="64">
        <v>0.91111111111111109</v>
      </c>
      <c r="M447" s="16"/>
      <c r="N447" s="65">
        <v>429</v>
      </c>
      <c r="O447" s="65">
        <v>528</v>
      </c>
      <c r="P447" s="16"/>
      <c r="Q447" s="49">
        <f t="shared" si="21"/>
        <v>34</v>
      </c>
      <c r="R447" s="49">
        <f t="shared" si="19"/>
        <v>783.75</v>
      </c>
      <c r="W447" s="49">
        <f t="shared" si="20"/>
        <v>1</v>
      </c>
    </row>
    <row r="448" spans="1:23" x14ac:dyDescent="0.25">
      <c r="A448" s="132" t="s">
        <v>512</v>
      </c>
      <c r="B448" s="130" t="s">
        <v>1566</v>
      </c>
      <c r="C448" s="130">
        <v>1</v>
      </c>
      <c r="D448" s="131" t="s">
        <v>1525</v>
      </c>
      <c r="E448" s="16">
        <v>44</v>
      </c>
      <c r="F448" s="64">
        <v>1</v>
      </c>
      <c r="G448" s="16"/>
      <c r="H448" s="16">
        <v>0</v>
      </c>
      <c r="I448" s="16">
        <v>0</v>
      </c>
      <c r="J448" s="16"/>
      <c r="K448" s="16">
        <v>22</v>
      </c>
      <c r="L448" s="64">
        <v>0.72727272727272729</v>
      </c>
      <c r="M448" s="16" t="s">
        <v>1</v>
      </c>
      <c r="N448" s="65">
        <v>0</v>
      </c>
      <c r="O448" s="65">
        <v>0</v>
      </c>
      <c r="P448" s="16"/>
      <c r="Q448" s="49">
        <f t="shared" si="21"/>
        <v>33</v>
      </c>
      <c r="R448" s="49">
        <f t="shared" si="19"/>
        <v>0</v>
      </c>
      <c r="W448" s="49">
        <f t="shared" si="20"/>
        <v>0</v>
      </c>
    </row>
    <row r="449" spans="1:23" x14ac:dyDescent="0.25">
      <c r="A449" s="129" t="s">
        <v>513</v>
      </c>
      <c r="B449" s="130" t="s">
        <v>1566</v>
      </c>
      <c r="C449" s="130">
        <v>1</v>
      </c>
      <c r="D449" s="131" t="s">
        <v>1526</v>
      </c>
      <c r="E449" s="16">
        <v>1020</v>
      </c>
      <c r="F449" s="64">
        <v>0.94117647058823528</v>
      </c>
      <c r="G449" s="16"/>
      <c r="H449" s="16">
        <v>66</v>
      </c>
      <c r="I449" s="16">
        <v>132</v>
      </c>
      <c r="J449" s="16"/>
      <c r="K449" s="16">
        <v>161</v>
      </c>
      <c r="L449" s="64">
        <v>0.83229813664596275</v>
      </c>
      <c r="M449" s="16"/>
      <c r="N449" s="65">
        <v>0</v>
      </c>
      <c r="O449" s="65">
        <v>0</v>
      </c>
      <c r="P449" s="16"/>
      <c r="Q449" s="49">
        <f t="shared" si="21"/>
        <v>590.5</v>
      </c>
      <c r="R449" s="49">
        <f t="shared" si="19"/>
        <v>49.5</v>
      </c>
      <c r="W449" s="49">
        <f t="shared" si="20"/>
        <v>1</v>
      </c>
    </row>
    <row r="450" spans="1:23" x14ac:dyDescent="0.25">
      <c r="A450" s="129" t="s">
        <v>514</v>
      </c>
      <c r="B450" s="130" t="s">
        <v>1566</v>
      </c>
      <c r="C450" s="130">
        <v>1</v>
      </c>
      <c r="D450" s="131" t="s">
        <v>1527</v>
      </c>
      <c r="E450" s="16">
        <v>42</v>
      </c>
      <c r="F450" s="64">
        <v>1</v>
      </c>
      <c r="G450" s="16"/>
      <c r="H450" s="16">
        <v>363</v>
      </c>
      <c r="I450" s="16">
        <v>99</v>
      </c>
      <c r="J450" s="16"/>
      <c r="K450" s="16">
        <v>113</v>
      </c>
      <c r="L450" s="64">
        <v>0.77876106194690264</v>
      </c>
      <c r="M450" s="16" t="s">
        <v>1</v>
      </c>
      <c r="N450" s="65">
        <v>528</v>
      </c>
      <c r="O450" s="65">
        <v>891</v>
      </c>
      <c r="P450" s="16"/>
      <c r="Q450" s="49">
        <f t="shared" si="21"/>
        <v>77.5</v>
      </c>
      <c r="R450" s="49">
        <f t="shared" si="19"/>
        <v>470.25</v>
      </c>
      <c r="W450" s="49">
        <f t="shared" si="20"/>
        <v>1</v>
      </c>
    </row>
    <row r="451" spans="1:23" x14ac:dyDescent="0.25">
      <c r="A451" s="133" t="s">
        <v>515</v>
      </c>
      <c r="B451" s="130" t="s">
        <v>1566</v>
      </c>
      <c r="C451" s="134">
        <v>2</v>
      </c>
      <c r="D451" s="135" t="s">
        <v>1491</v>
      </c>
      <c r="E451" s="60">
        <v>37</v>
      </c>
      <c r="F451" s="59">
        <v>0.70270270270270274</v>
      </c>
      <c r="G451" s="60" t="s">
        <v>1</v>
      </c>
      <c r="H451" s="60">
        <v>0</v>
      </c>
      <c r="I451" s="19">
        <v>0</v>
      </c>
      <c r="J451" s="19"/>
      <c r="K451" s="60">
        <v>25</v>
      </c>
      <c r="L451" s="59">
        <v>0.64</v>
      </c>
      <c r="M451" s="60" t="s">
        <v>1</v>
      </c>
      <c r="N451" s="60">
        <v>165</v>
      </c>
      <c r="O451" s="19">
        <v>165</v>
      </c>
      <c r="P451" s="19"/>
      <c r="Q451" s="49">
        <f t="shared" si="21"/>
        <v>31</v>
      </c>
      <c r="R451" s="49">
        <f t="shared" ref="R451:R514" si="22">AVERAGE(H451:I451,N451:O451)</f>
        <v>82.5</v>
      </c>
      <c r="W451" s="49">
        <f t="shared" ref="W451:W514" si="23">(Q451&gt;0)*(R451&gt;0)</f>
        <v>1</v>
      </c>
    </row>
    <row r="452" spans="1:23" x14ac:dyDescent="0.25">
      <c r="A452" s="133" t="s">
        <v>516</v>
      </c>
      <c r="B452" s="130" t="s">
        <v>1566</v>
      </c>
      <c r="C452" s="134">
        <v>2</v>
      </c>
      <c r="D452" s="135" t="s">
        <v>1492</v>
      </c>
      <c r="E452" s="65">
        <v>11</v>
      </c>
      <c r="F452" s="64">
        <v>0.81818181818181823</v>
      </c>
      <c r="G452" s="65"/>
      <c r="H452" s="65">
        <v>330</v>
      </c>
      <c r="I452" s="16">
        <v>297</v>
      </c>
      <c r="J452" s="16"/>
      <c r="K452" s="65">
        <v>27</v>
      </c>
      <c r="L452" s="64">
        <v>0.96296296296296291</v>
      </c>
      <c r="M452" s="65" t="s">
        <v>1</v>
      </c>
      <c r="N452" s="65">
        <v>66</v>
      </c>
      <c r="O452" s="16">
        <v>0</v>
      </c>
      <c r="P452" s="16"/>
      <c r="Q452" s="49">
        <f t="shared" si="21"/>
        <v>19</v>
      </c>
      <c r="R452" s="49">
        <f t="shared" si="22"/>
        <v>173.25</v>
      </c>
      <c r="W452" s="49">
        <f t="shared" si="23"/>
        <v>1</v>
      </c>
    </row>
    <row r="453" spans="1:23" x14ac:dyDescent="0.25">
      <c r="A453" s="133" t="s">
        <v>517</v>
      </c>
      <c r="B453" s="130" t="s">
        <v>1566</v>
      </c>
      <c r="C453" s="134">
        <v>2</v>
      </c>
      <c r="D453" s="135" t="s">
        <v>1493</v>
      </c>
      <c r="E453" s="65">
        <v>620</v>
      </c>
      <c r="F453" s="64">
        <v>0.93548387096774188</v>
      </c>
      <c r="G453" s="65" t="s">
        <v>1</v>
      </c>
      <c r="H453" s="65">
        <v>0</v>
      </c>
      <c r="I453" s="16">
        <v>0</v>
      </c>
      <c r="J453" s="16"/>
      <c r="K453" s="65">
        <v>118</v>
      </c>
      <c r="L453" s="64">
        <v>0.9576271186440678</v>
      </c>
      <c r="M453" s="65" t="s">
        <v>1</v>
      </c>
      <c r="N453" s="65">
        <v>66</v>
      </c>
      <c r="O453" s="16">
        <v>33</v>
      </c>
      <c r="P453" s="16"/>
      <c r="Q453" s="49">
        <f t="shared" si="21"/>
        <v>369</v>
      </c>
      <c r="R453" s="49">
        <f t="shared" si="22"/>
        <v>24.75</v>
      </c>
      <c r="W453" s="49">
        <f t="shared" si="23"/>
        <v>1</v>
      </c>
    </row>
    <row r="454" spans="1:23" x14ac:dyDescent="0.25">
      <c r="A454" s="133" t="s">
        <v>518</v>
      </c>
      <c r="B454" s="130" t="s">
        <v>1566</v>
      </c>
      <c r="C454" s="134">
        <v>2</v>
      </c>
      <c r="D454" s="135" t="s">
        <v>1494</v>
      </c>
      <c r="E454" s="65">
        <v>360</v>
      </c>
      <c r="F454" s="64">
        <v>0.91666666666666663</v>
      </c>
      <c r="G454" s="65"/>
      <c r="H454" s="65">
        <v>0</v>
      </c>
      <c r="I454" s="16">
        <v>0</v>
      </c>
      <c r="J454" s="16"/>
      <c r="K454" s="65">
        <v>71</v>
      </c>
      <c r="L454" s="64">
        <v>0.88732394366197187</v>
      </c>
      <c r="M454" s="65" t="s">
        <v>1</v>
      </c>
      <c r="N454" s="65">
        <v>330</v>
      </c>
      <c r="O454" s="16">
        <v>66</v>
      </c>
      <c r="P454" s="16"/>
      <c r="Q454" s="49">
        <f t="shared" si="21"/>
        <v>215.5</v>
      </c>
      <c r="R454" s="49">
        <f t="shared" si="22"/>
        <v>99</v>
      </c>
      <c r="W454" s="49">
        <f t="shared" si="23"/>
        <v>1</v>
      </c>
    </row>
    <row r="455" spans="1:23" x14ac:dyDescent="0.25">
      <c r="A455" s="133" t="s">
        <v>519</v>
      </c>
      <c r="B455" s="130" t="s">
        <v>1566</v>
      </c>
      <c r="C455" s="134">
        <v>2</v>
      </c>
      <c r="D455" s="135" t="s">
        <v>1495</v>
      </c>
      <c r="E455" s="65">
        <v>86</v>
      </c>
      <c r="F455" s="64">
        <v>0.96511627906976749</v>
      </c>
      <c r="G455" s="65" t="s">
        <v>1</v>
      </c>
      <c r="H455" s="65">
        <v>66</v>
      </c>
      <c r="I455" s="16">
        <v>99</v>
      </c>
      <c r="J455" s="16"/>
      <c r="K455" s="65">
        <v>50</v>
      </c>
      <c r="L455" s="64">
        <v>0.86</v>
      </c>
      <c r="M455" s="65"/>
      <c r="N455" s="65">
        <v>0</v>
      </c>
      <c r="O455" s="16">
        <v>0</v>
      </c>
      <c r="P455" s="16"/>
      <c r="Q455" s="49">
        <f t="shared" si="21"/>
        <v>68</v>
      </c>
      <c r="R455" s="49">
        <f t="shared" si="22"/>
        <v>41.25</v>
      </c>
      <c r="W455" s="49">
        <f t="shared" si="23"/>
        <v>1</v>
      </c>
    </row>
    <row r="456" spans="1:23" x14ac:dyDescent="0.25">
      <c r="A456" s="133" t="s">
        <v>520</v>
      </c>
      <c r="B456" s="130" t="s">
        <v>1566</v>
      </c>
      <c r="C456" s="134">
        <v>2</v>
      </c>
      <c r="D456" s="135" t="s">
        <v>1496</v>
      </c>
      <c r="E456" s="65">
        <v>7</v>
      </c>
      <c r="F456" s="64">
        <v>0.7142857142857143</v>
      </c>
      <c r="G456" s="65"/>
      <c r="H456" s="65">
        <v>0</v>
      </c>
      <c r="I456" s="16">
        <v>0</v>
      </c>
      <c r="J456" s="16"/>
      <c r="K456" s="65">
        <v>2</v>
      </c>
      <c r="L456" s="64">
        <v>1</v>
      </c>
      <c r="M456" s="65"/>
      <c r="N456" s="65">
        <v>561</v>
      </c>
      <c r="O456" s="16">
        <v>264</v>
      </c>
      <c r="P456" s="16"/>
      <c r="Q456" s="49">
        <f t="shared" si="21"/>
        <v>4.5</v>
      </c>
      <c r="R456" s="49">
        <f t="shared" si="22"/>
        <v>206.25</v>
      </c>
      <c r="W456" s="49">
        <f t="shared" si="23"/>
        <v>1</v>
      </c>
    </row>
    <row r="457" spans="1:23" x14ac:dyDescent="0.25">
      <c r="A457" s="133" t="s">
        <v>521</v>
      </c>
      <c r="B457" s="130" t="s">
        <v>1566</v>
      </c>
      <c r="C457" s="134">
        <v>2</v>
      </c>
      <c r="D457" s="135" t="s">
        <v>1497</v>
      </c>
      <c r="E457" s="65">
        <v>840</v>
      </c>
      <c r="F457" s="64">
        <v>0.9285714285714286</v>
      </c>
      <c r="G457" s="65" t="s">
        <v>1</v>
      </c>
      <c r="H457" s="65">
        <v>264</v>
      </c>
      <c r="I457" s="16">
        <v>264</v>
      </c>
      <c r="J457" s="16"/>
      <c r="K457" s="65">
        <v>270</v>
      </c>
      <c r="L457" s="64">
        <v>0.92592592592592593</v>
      </c>
      <c r="M457" s="65" t="s">
        <v>1</v>
      </c>
      <c r="N457" s="65">
        <v>2739</v>
      </c>
      <c r="O457" s="16">
        <v>2046</v>
      </c>
      <c r="P457" s="16"/>
      <c r="Q457" s="49">
        <f t="shared" si="21"/>
        <v>555</v>
      </c>
      <c r="R457" s="49">
        <f t="shared" si="22"/>
        <v>1328.25</v>
      </c>
      <c r="W457" s="49">
        <f t="shared" si="23"/>
        <v>1</v>
      </c>
    </row>
    <row r="458" spans="1:23" x14ac:dyDescent="0.25">
      <c r="A458" s="133" t="s">
        <v>522</v>
      </c>
      <c r="B458" s="130" t="s">
        <v>1566</v>
      </c>
      <c r="C458" s="134">
        <v>2</v>
      </c>
      <c r="D458" s="135" t="s">
        <v>1498</v>
      </c>
      <c r="E458" s="65">
        <v>210</v>
      </c>
      <c r="F458" s="64">
        <v>0.90476190476190477</v>
      </c>
      <c r="G458" s="65"/>
      <c r="H458" s="65">
        <v>132</v>
      </c>
      <c r="I458" s="16">
        <v>99</v>
      </c>
      <c r="J458" s="16"/>
      <c r="K458" s="65">
        <v>4</v>
      </c>
      <c r="L458" s="64">
        <v>1</v>
      </c>
      <c r="M458" s="65"/>
      <c r="N458" s="65">
        <v>495</v>
      </c>
      <c r="O458" s="16">
        <v>759</v>
      </c>
      <c r="P458" s="16"/>
      <c r="Q458" s="49">
        <f t="shared" si="21"/>
        <v>107</v>
      </c>
      <c r="R458" s="49">
        <f t="shared" si="22"/>
        <v>371.25</v>
      </c>
      <c r="W458" s="49">
        <f t="shared" si="23"/>
        <v>1</v>
      </c>
    </row>
    <row r="459" spans="1:23" x14ac:dyDescent="0.25">
      <c r="A459" s="133" t="s">
        <v>523</v>
      </c>
      <c r="B459" s="130" t="s">
        <v>1566</v>
      </c>
      <c r="C459" s="134">
        <v>2</v>
      </c>
      <c r="D459" s="135" t="s">
        <v>1499</v>
      </c>
      <c r="E459" s="65">
        <v>68</v>
      </c>
      <c r="F459" s="64">
        <v>0.91176470588235292</v>
      </c>
      <c r="G459" s="65"/>
      <c r="H459" s="65">
        <v>66</v>
      </c>
      <c r="I459" s="16">
        <v>33</v>
      </c>
      <c r="J459" s="16"/>
      <c r="K459" s="65">
        <v>30</v>
      </c>
      <c r="L459" s="64">
        <v>0.83333333333333337</v>
      </c>
      <c r="M459" s="65"/>
      <c r="N459" s="65">
        <v>66</v>
      </c>
      <c r="O459" s="16">
        <v>66</v>
      </c>
      <c r="P459" s="16"/>
      <c r="Q459" s="49">
        <f t="shared" si="21"/>
        <v>49</v>
      </c>
      <c r="R459" s="49">
        <f t="shared" si="22"/>
        <v>57.75</v>
      </c>
      <c r="W459" s="49">
        <f t="shared" si="23"/>
        <v>1</v>
      </c>
    </row>
    <row r="460" spans="1:23" x14ac:dyDescent="0.25">
      <c r="A460" s="133" t="s">
        <v>524</v>
      </c>
      <c r="B460" s="130" t="s">
        <v>1566</v>
      </c>
      <c r="C460" s="134">
        <v>2</v>
      </c>
      <c r="D460" s="135" t="s">
        <v>1500</v>
      </c>
      <c r="E460" s="70">
        <v>260</v>
      </c>
      <c r="F460" s="69">
        <v>0.92307692307692313</v>
      </c>
      <c r="G460" s="70" t="s">
        <v>1</v>
      </c>
      <c r="H460" s="70">
        <v>0</v>
      </c>
      <c r="I460" s="18">
        <v>0</v>
      </c>
      <c r="J460" s="18"/>
      <c r="K460" s="70">
        <v>92</v>
      </c>
      <c r="L460" s="69">
        <v>0.81521739130434778</v>
      </c>
      <c r="M460" s="70"/>
      <c r="N460" s="70">
        <v>0</v>
      </c>
      <c r="O460" s="18">
        <v>0</v>
      </c>
      <c r="P460" s="18"/>
      <c r="Q460" s="49">
        <f t="shared" si="21"/>
        <v>176</v>
      </c>
      <c r="R460" s="49">
        <f t="shared" si="22"/>
        <v>0</v>
      </c>
      <c r="W460" s="49">
        <f t="shared" si="23"/>
        <v>0</v>
      </c>
    </row>
    <row r="461" spans="1:23" x14ac:dyDescent="0.25">
      <c r="A461" s="133" t="s">
        <v>525</v>
      </c>
      <c r="B461" s="130" t="s">
        <v>1566</v>
      </c>
      <c r="C461" s="134">
        <v>2</v>
      </c>
      <c r="D461" s="135" t="s">
        <v>1501</v>
      </c>
      <c r="E461" s="65">
        <v>1</v>
      </c>
      <c r="F461" s="64">
        <v>1</v>
      </c>
      <c r="G461" s="65"/>
      <c r="H461" s="65">
        <v>0</v>
      </c>
      <c r="I461" s="16">
        <v>0</v>
      </c>
      <c r="J461" s="16"/>
      <c r="K461" s="65">
        <v>3</v>
      </c>
      <c r="L461" s="64">
        <v>1</v>
      </c>
      <c r="M461" s="65"/>
      <c r="N461" s="65">
        <v>99</v>
      </c>
      <c r="O461" s="16">
        <v>99</v>
      </c>
      <c r="P461" s="16"/>
      <c r="Q461" s="49">
        <f t="shared" si="21"/>
        <v>2</v>
      </c>
      <c r="R461" s="49">
        <f t="shared" si="22"/>
        <v>49.5</v>
      </c>
      <c r="W461" s="49">
        <f t="shared" si="23"/>
        <v>1</v>
      </c>
    </row>
    <row r="462" spans="1:23" x14ac:dyDescent="0.25">
      <c r="A462" s="133" t="s">
        <v>526</v>
      </c>
      <c r="B462" s="130" t="s">
        <v>1566</v>
      </c>
      <c r="C462" s="134">
        <v>2</v>
      </c>
      <c r="D462" s="135" t="s">
        <v>1502</v>
      </c>
      <c r="E462" s="65">
        <v>12</v>
      </c>
      <c r="F462" s="64">
        <v>1</v>
      </c>
      <c r="G462" s="65"/>
      <c r="H462" s="65">
        <v>0</v>
      </c>
      <c r="I462" s="16">
        <v>0</v>
      </c>
      <c r="J462" s="16"/>
      <c r="K462" s="65">
        <v>3</v>
      </c>
      <c r="L462" s="64">
        <v>1</v>
      </c>
      <c r="M462" s="65"/>
      <c r="N462" s="65">
        <v>33</v>
      </c>
      <c r="O462" s="16">
        <v>33</v>
      </c>
      <c r="P462" s="16"/>
      <c r="Q462" s="49">
        <f t="shared" si="21"/>
        <v>7.5</v>
      </c>
      <c r="R462" s="49">
        <f t="shared" si="22"/>
        <v>16.5</v>
      </c>
      <c r="W462" s="49">
        <f t="shared" si="23"/>
        <v>1</v>
      </c>
    </row>
    <row r="463" spans="1:23" x14ac:dyDescent="0.25">
      <c r="A463" s="133" t="s">
        <v>527</v>
      </c>
      <c r="B463" s="130" t="s">
        <v>1566</v>
      </c>
      <c r="C463" s="134">
        <v>2</v>
      </c>
      <c r="D463" s="135" t="s">
        <v>1503</v>
      </c>
      <c r="E463" s="65">
        <v>7</v>
      </c>
      <c r="F463" s="64">
        <v>0.42857142857142855</v>
      </c>
      <c r="G463" s="65"/>
      <c r="H463" s="65">
        <v>0</v>
      </c>
      <c r="I463" s="16">
        <v>33</v>
      </c>
      <c r="J463" s="16"/>
      <c r="K463" s="65">
        <v>4</v>
      </c>
      <c r="L463" s="64">
        <v>1</v>
      </c>
      <c r="M463" s="65"/>
      <c r="N463" s="65">
        <v>0</v>
      </c>
      <c r="O463" s="16">
        <v>0</v>
      </c>
      <c r="P463" s="16"/>
      <c r="Q463" s="49">
        <f t="shared" si="21"/>
        <v>5.5</v>
      </c>
      <c r="R463" s="49">
        <f t="shared" si="22"/>
        <v>8.25</v>
      </c>
      <c r="W463" s="49">
        <f t="shared" si="23"/>
        <v>1</v>
      </c>
    </row>
    <row r="464" spans="1:23" x14ac:dyDescent="0.25">
      <c r="A464" s="133" t="s">
        <v>528</v>
      </c>
      <c r="B464" s="130" t="s">
        <v>1566</v>
      </c>
      <c r="C464" s="134">
        <v>2</v>
      </c>
      <c r="D464" s="135" t="s">
        <v>1504</v>
      </c>
      <c r="E464" s="65">
        <v>6</v>
      </c>
      <c r="F464" s="64">
        <v>1</v>
      </c>
      <c r="G464" s="65"/>
      <c r="H464" s="65">
        <v>0</v>
      </c>
      <c r="I464" s="16">
        <v>0</v>
      </c>
      <c r="J464" s="16"/>
      <c r="K464" s="65">
        <v>48</v>
      </c>
      <c r="L464" s="64">
        <v>0.875</v>
      </c>
      <c r="M464" s="65" t="s">
        <v>1</v>
      </c>
      <c r="N464" s="65">
        <v>0</v>
      </c>
      <c r="O464" s="16">
        <v>0</v>
      </c>
      <c r="P464" s="16"/>
      <c r="Q464" s="49">
        <f t="shared" si="21"/>
        <v>27</v>
      </c>
      <c r="R464" s="49">
        <f t="shared" si="22"/>
        <v>0</v>
      </c>
      <c r="W464" s="49">
        <f t="shared" si="23"/>
        <v>0</v>
      </c>
    </row>
    <row r="465" spans="1:23" x14ac:dyDescent="0.25">
      <c r="A465" s="133" t="s">
        <v>529</v>
      </c>
      <c r="B465" s="130" t="s">
        <v>1566</v>
      </c>
      <c r="C465" s="134">
        <v>2</v>
      </c>
      <c r="D465" s="135" t="s">
        <v>1505</v>
      </c>
      <c r="E465" s="65">
        <v>310</v>
      </c>
      <c r="F465" s="64">
        <v>0.87096774193548387</v>
      </c>
      <c r="G465" s="65" t="s">
        <v>1</v>
      </c>
      <c r="H465" s="65">
        <v>66</v>
      </c>
      <c r="I465" s="16">
        <v>66</v>
      </c>
      <c r="J465" s="16"/>
      <c r="K465" s="65">
        <v>168</v>
      </c>
      <c r="L465" s="64">
        <v>0.875</v>
      </c>
      <c r="M465" s="65" t="s">
        <v>1</v>
      </c>
      <c r="N465" s="65">
        <v>0</v>
      </c>
      <c r="O465" s="16">
        <v>0</v>
      </c>
      <c r="P465" s="16"/>
      <c r="Q465" s="49">
        <f t="shared" si="21"/>
        <v>239</v>
      </c>
      <c r="R465" s="49">
        <f t="shared" si="22"/>
        <v>33</v>
      </c>
      <c r="W465" s="49">
        <f t="shared" si="23"/>
        <v>1</v>
      </c>
    </row>
    <row r="466" spans="1:23" x14ac:dyDescent="0.25">
      <c r="A466" s="133" t="s">
        <v>530</v>
      </c>
      <c r="B466" s="130" t="s">
        <v>1566</v>
      </c>
      <c r="C466" s="134">
        <v>2</v>
      </c>
      <c r="D466" s="135" t="s">
        <v>1506</v>
      </c>
      <c r="E466" s="65">
        <v>91</v>
      </c>
      <c r="F466" s="64">
        <v>0.8571428571428571</v>
      </c>
      <c r="G466" s="65"/>
      <c r="H466" s="65">
        <v>132</v>
      </c>
      <c r="I466" s="16">
        <v>0</v>
      </c>
      <c r="J466" s="16"/>
      <c r="K466" s="65">
        <v>135</v>
      </c>
      <c r="L466" s="64">
        <v>0.89629629629629626</v>
      </c>
      <c r="M466" s="65" t="s">
        <v>1</v>
      </c>
      <c r="N466" s="65">
        <v>198</v>
      </c>
      <c r="O466" s="16">
        <v>165</v>
      </c>
      <c r="P466" s="16"/>
      <c r="Q466" s="49">
        <f t="shared" si="21"/>
        <v>113</v>
      </c>
      <c r="R466" s="49">
        <f t="shared" si="22"/>
        <v>123.75</v>
      </c>
      <c r="W466" s="49">
        <f t="shared" si="23"/>
        <v>1</v>
      </c>
    </row>
    <row r="467" spans="1:23" x14ac:dyDescent="0.25">
      <c r="A467" s="133" t="s">
        <v>531</v>
      </c>
      <c r="B467" s="130" t="s">
        <v>1566</v>
      </c>
      <c r="C467" s="134">
        <v>2</v>
      </c>
      <c r="D467" s="135" t="s">
        <v>1507</v>
      </c>
      <c r="E467" s="65">
        <v>3</v>
      </c>
      <c r="F467" s="64">
        <v>0.33333333333333331</v>
      </c>
      <c r="G467" s="65"/>
      <c r="H467" s="65">
        <v>363</v>
      </c>
      <c r="I467" s="16">
        <v>594</v>
      </c>
      <c r="J467" s="16"/>
      <c r="K467" s="65">
        <v>3</v>
      </c>
      <c r="L467" s="64">
        <v>0.66666666666666663</v>
      </c>
      <c r="M467" s="65"/>
      <c r="N467" s="65">
        <v>66</v>
      </c>
      <c r="O467" s="16">
        <v>132</v>
      </c>
      <c r="P467" s="16"/>
      <c r="Q467" s="49">
        <f t="shared" si="21"/>
        <v>3</v>
      </c>
      <c r="R467" s="49">
        <f t="shared" si="22"/>
        <v>288.75</v>
      </c>
      <c r="W467" s="49">
        <f t="shared" si="23"/>
        <v>1</v>
      </c>
    </row>
    <row r="468" spans="1:23" x14ac:dyDescent="0.25">
      <c r="A468" s="133" t="s">
        <v>532</v>
      </c>
      <c r="B468" s="130" t="s">
        <v>1566</v>
      </c>
      <c r="C468" s="134">
        <v>2</v>
      </c>
      <c r="D468" s="135" t="s">
        <v>1508</v>
      </c>
      <c r="E468" s="65">
        <v>43</v>
      </c>
      <c r="F468" s="64">
        <v>0.97674418604651159</v>
      </c>
      <c r="G468" s="65" t="s">
        <v>1</v>
      </c>
      <c r="H468" s="65">
        <v>99</v>
      </c>
      <c r="I468" s="16">
        <v>132</v>
      </c>
      <c r="J468" s="16"/>
      <c r="K468" s="65">
        <v>280</v>
      </c>
      <c r="L468" s="64">
        <v>0.8214285714285714</v>
      </c>
      <c r="M468" s="65" t="s">
        <v>1</v>
      </c>
      <c r="N468" s="65">
        <v>0</v>
      </c>
      <c r="O468" s="16">
        <v>0</v>
      </c>
      <c r="P468" s="16"/>
      <c r="Q468" s="49">
        <f t="shared" si="21"/>
        <v>161.5</v>
      </c>
      <c r="R468" s="49">
        <f t="shared" si="22"/>
        <v>57.75</v>
      </c>
      <c r="W468" s="49">
        <f t="shared" si="23"/>
        <v>1</v>
      </c>
    </row>
    <row r="469" spans="1:23" x14ac:dyDescent="0.25">
      <c r="A469" s="133" t="s">
        <v>533</v>
      </c>
      <c r="B469" s="130" t="s">
        <v>1566</v>
      </c>
      <c r="C469" s="134">
        <v>2</v>
      </c>
      <c r="D469" s="135" t="s">
        <v>1509</v>
      </c>
      <c r="E469" s="65">
        <v>48</v>
      </c>
      <c r="F469" s="64">
        <v>1</v>
      </c>
      <c r="G469" s="65"/>
      <c r="H469" s="65">
        <v>0</v>
      </c>
      <c r="I469" s="16">
        <v>0</v>
      </c>
      <c r="J469" s="16"/>
      <c r="K469" s="65">
        <v>54</v>
      </c>
      <c r="L469" s="64">
        <v>0.87037037037037035</v>
      </c>
      <c r="M469" s="65"/>
      <c r="N469" s="65">
        <v>0</v>
      </c>
      <c r="O469" s="16">
        <v>33</v>
      </c>
      <c r="P469" s="16"/>
      <c r="Q469" s="49">
        <f t="shared" si="21"/>
        <v>51</v>
      </c>
      <c r="R469" s="49">
        <f t="shared" si="22"/>
        <v>8.25</v>
      </c>
      <c r="W469" s="49">
        <f t="shared" si="23"/>
        <v>1</v>
      </c>
    </row>
    <row r="470" spans="1:23" x14ac:dyDescent="0.25">
      <c r="A470" s="133" t="s">
        <v>534</v>
      </c>
      <c r="B470" s="130" t="s">
        <v>1566</v>
      </c>
      <c r="C470" s="134">
        <v>2</v>
      </c>
      <c r="D470" s="135" t="s">
        <v>1510</v>
      </c>
      <c r="E470" s="65">
        <v>190</v>
      </c>
      <c r="F470" s="64">
        <v>0.78947368421052633</v>
      </c>
      <c r="G470" s="65"/>
      <c r="H470" s="65">
        <v>264</v>
      </c>
      <c r="I470" s="16">
        <v>165</v>
      </c>
      <c r="J470" s="16"/>
      <c r="K470" s="65">
        <v>182</v>
      </c>
      <c r="L470" s="64">
        <v>0.91208791208791207</v>
      </c>
      <c r="M470" s="65" t="s">
        <v>1</v>
      </c>
      <c r="N470" s="65">
        <v>429</v>
      </c>
      <c r="O470" s="16">
        <v>528</v>
      </c>
      <c r="P470" s="16"/>
      <c r="Q470" s="49">
        <f t="shared" si="21"/>
        <v>186</v>
      </c>
      <c r="R470" s="49">
        <f t="shared" si="22"/>
        <v>346.5</v>
      </c>
      <c r="W470" s="49">
        <f t="shared" si="23"/>
        <v>1</v>
      </c>
    </row>
    <row r="471" spans="1:23" x14ac:dyDescent="0.25">
      <c r="A471" s="133" t="s">
        <v>535</v>
      </c>
      <c r="B471" s="130" t="s">
        <v>1566</v>
      </c>
      <c r="C471" s="134">
        <v>2</v>
      </c>
      <c r="D471" s="135" t="s">
        <v>1511</v>
      </c>
      <c r="E471" s="65">
        <v>144</v>
      </c>
      <c r="F471" s="64">
        <v>0.85416666666666663</v>
      </c>
      <c r="G471" s="65" t="s">
        <v>1</v>
      </c>
      <c r="H471" s="65">
        <v>165</v>
      </c>
      <c r="I471" s="16">
        <v>165</v>
      </c>
      <c r="J471" s="16"/>
      <c r="K471" s="65">
        <v>82</v>
      </c>
      <c r="L471" s="64">
        <v>0.84146341463414631</v>
      </c>
      <c r="M471" s="65" t="s">
        <v>1</v>
      </c>
      <c r="N471" s="65">
        <v>66</v>
      </c>
      <c r="O471" s="16">
        <v>0</v>
      </c>
      <c r="P471" s="16"/>
      <c r="Q471" s="49">
        <f t="shared" si="21"/>
        <v>113</v>
      </c>
      <c r="R471" s="49">
        <f t="shared" si="22"/>
        <v>99</v>
      </c>
      <c r="W471" s="49">
        <f t="shared" si="23"/>
        <v>1</v>
      </c>
    </row>
    <row r="472" spans="1:23" x14ac:dyDescent="0.25">
      <c r="A472" s="133" t="s">
        <v>536</v>
      </c>
      <c r="B472" s="130" t="s">
        <v>1566</v>
      </c>
      <c r="C472" s="134">
        <v>2</v>
      </c>
      <c r="D472" s="135" t="s">
        <v>1512</v>
      </c>
      <c r="E472" s="65">
        <v>510</v>
      </c>
      <c r="F472" s="64">
        <v>0.88235294117647056</v>
      </c>
      <c r="G472" s="65" t="s">
        <v>1</v>
      </c>
      <c r="H472" s="65">
        <v>1122</v>
      </c>
      <c r="I472" s="16">
        <v>2145</v>
      </c>
      <c r="J472" s="16"/>
      <c r="K472" s="65">
        <v>67</v>
      </c>
      <c r="L472" s="64">
        <v>0.88059701492537312</v>
      </c>
      <c r="M472" s="65" t="s">
        <v>1</v>
      </c>
      <c r="N472" s="65">
        <v>363</v>
      </c>
      <c r="O472" s="16">
        <v>99</v>
      </c>
      <c r="P472" s="16"/>
      <c r="Q472" s="49">
        <f t="shared" si="21"/>
        <v>288.5</v>
      </c>
      <c r="R472" s="49">
        <f t="shared" si="22"/>
        <v>932.25</v>
      </c>
      <c r="W472" s="49">
        <f t="shared" si="23"/>
        <v>1</v>
      </c>
    </row>
    <row r="473" spans="1:23" x14ac:dyDescent="0.25">
      <c r="A473" s="133" t="s">
        <v>537</v>
      </c>
      <c r="B473" s="130" t="s">
        <v>1566</v>
      </c>
      <c r="C473" s="134">
        <v>2</v>
      </c>
      <c r="D473" s="135" t="s">
        <v>1513</v>
      </c>
      <c r="E473" s="65">
        <v>21</v>
      </c>
      <c r="F473" s="64">
        <v>0.80952380952380953</v>
      </c>
      <c r="G473" s="65"/>
      <c r="H473" s="65">
        <v>0</v>
      </c>
      <c r="I473" s="16">
        <v>0</v>
      </c>
      <c r="J473" s="16"/>
      <c r="K473" s="65">
        <v>6</v>
      </c>
      <c r="L473" s="64">
        <v>0.83333333333333337</v>
      </c>
      <c r="M473" s="65"/>
      <c r="N473" s="65">
        <v>66</v>
      </c>
      <c r="O473" s="16">
        <v>132</v>
      </c>
      <c r="P473" s="16"/>
      <c r="Q473" s="49">
        <f t="shared" si="21"/>
        <v>13.5</v>
      </c>
      <c r="R473" s="49">
        <f t="shared" si="22"/>
        <v>49.5</v>
      </c>
      <c r="W473" s="49">
        <f t="shared" si="23"/>
        <v>1</v>
      </c>
    </row>
    <row r="474" spans="1:23" x14ac:dyDescent="0.25">
      <c r="A474" s="133" t="s">
        <v>538</v>
      </c>
      <c r="B474" s="130" t="s">
        <v>1566</v>
      </c>
      <c r="C474" s="134">
        <v>2</v>
      </c>
      <c r="D474" s="135" t="s">
        <v>1514</v>
      </c>
      <c r="E474" s="65">
        <v>125</v>
      </c>
      <c r="F474" s="64">
        <v>0.93600000000000005</v>
      </c>
      <c r="G474" s="65" t="s">
        <v>1</v>
      </c>
      <c r="H474" s="65">
        <v>99</v>
      </c>
      <c r="I474" s="16">
        <v>165</v>
      </c>
      <c r="J474" s="16"/>
      <c r="K474" s="65">
        <v>47</v>
      </c>
      <c r="L474" s="64">
        <v>0.78723404255319152</v>
      </c>
      <c r="M474" s="65"/>
      <c r="N474" s="65">
        <v>99</v>
      </c>
      <c r="O474" s="16">
        <v>0</v>
      </c>
      <c r="P474" s="16"/>
      <c r="Q474" s="49">
        <f t="shared" si="21"/>
        <v>86</v>
      </c>
      <c r="R474" s="49">
        <f t="shared" si="22"/>
        <v>90.75</v>
      </c>
      <c r="W474" s="49">
        <f t="shared" si="23"/>
        <v>1</v>
      </c>
    </row>
    <row r="475" spans="1:23" x14ac:dyDescent="0.25">
      <c r="A475" s="133" t="s">
        <v>539</v>
      </c>
      <c r="B475" s="130" t="s">
        <v>1566</v>
      </c>
      <c r="C475" s="134">
        <v>2</v>
      </c>
      <c r="D475" s="135" t="s">
        <v>1515</v>
      </c>
      <c r="E475" s="65">
        <v>56</v>
      </c>
      <c r="F475" s="64">
        <v>0.8392857142857143</v>
      </c>
      <c r="G475" s="65"/>
      <c r="H475" s="65">
        <v>33</v>
      </c>
      <c r="I475" s="16">
        <v>0</v>
      </c>
      <c r="J475" s="16"/>
      <c r="K475" s="65">
        <v>8</v>
      </c>
      <c r="L475" s="64">
        <v>0.875</v>
      </c>
      <c r="M475" s="65"/>
      <c r="N475" s="65">
        <v>33</v>
      </c>
      <c r="O475" s="16">
        <v>33</v>
      </c>
      <c r="P475" s="16"/>
      <c r="Q475" s="49">
        <f t="shared" si="21"/>
        <v>32</v>
      </c>
      <c r="R475" s="49">
        <f t="shared" si="22"/>
        <v>24.75</v>
      </c>
      <c r="W475" s="49">
        <f t="shared" si="23"/>
        <v>1</v>
      </c>
    </row>
    <row r="476" spans="1:23" x14ac:dyDescent="0.25">
      <c r="A476" s="133" t="s">
        <v>540</v>
      </c>
      <c r="B476" s="130" t="s">
        <v>1566</v>
      </c>
      <c r="C476" s="134">
        <v>2</v>
      </c>
      <c r="D476" s="135" t="s">
        <v>1516</v>
      </c>
      <c r="E476" s="65">
        <v>52</v>
      </c>
      <c r="F476" s="64">
        <v>0.92307692307692313</v>
      </c>
      <c r="G476" s="65" t="s">
        <v>1</v>
      </c>
      <c r="H476" s="65">
        <v>132</v>
      </c>
      <c r="I476" s="16">
        <v>132</v>
      </c>
      <c r="J476" s="16"/>
      <c r="K476" s="65">
        <v>15</v>
      </c>
      <c r="L476" s="64">
        <v>0.8</v>
      </c>
      <c r="M476" s="65" t="s">
        <v>1</v>
      </c>
      <c r="N476" s="65">
        <v>99</v>
      </c>
      <c r="O476" s="16">
        <v>99</v>
      </c>
      <c r="P476" s="16"/>
      <c r="Q476" s="49">
        <f t="shared" si="21"/>
        <v>33.5</v>
      </c>
      <c r="R476" s="49">
        <f t="shared" si="22"/>
        <v>115.5</v>
      </c>
      <c r="W476" s="49">
        <f t="shared" si="23"/>
        <v>1</v>
      </c>
    </row>
    <row r="477" spans="1:23" x14ac:dyDescent="0.25">
      <c r="A477" s="133" t="s">
        <v>541</v>
      </c>
      <c r="B477" s="130" t="s">
        <v>1566</v>
      </c>
      <c r="C477" s="134">
        <v>2</v>
      </c>
      <c r="D477" s="135" t="s">
        <v>1517</v>
      </c>
      <c r="E477" s="65">
        <v>23</v>
      </c>
      <c r="F477" s="64">
        <v>0.56521739130434778</v>
      </c>
      <c r="G477" s="65"/>
      <c r="H477" s="65">
        <v>1551</v>
      </c>
      <c r="I477" s="16">
        <v>1386</v>
      </c>
      <c r="J477" s="16"/>
      <c r="K477" s="65">
        <v>6</v>
      </c>
      <c r="L477" s="64">
        <v>0.5</v>
      </c>
      <c r="M477" s="65"/>
      <c r="N477" s="65">
        <v>1089</v>
      </c>
      <c r="O477" s="16">
        <v>858</v>
      </c>
      <c r="P477" s="16"/>
      <c r="Q477" s="49">
        <f t="shared" ref="Q477:Q540" si="24">AVERAGE(E477,K477)</f>
        <v>14.5</v>
      </c>
      <c r="R477" s="49">
        <f t="shared" si="22"/>
        <v>1221</v>
      </c>
      <c r="W477" s="49">
        <f t="shared" si="23"/>
        <v>1</v>
      </c>
    </row>
    <row r="478" spans="1:23" x14ac:dyDescent="0.25">
      <c r="A478" s="133" t="s">
        <v>542</v>
      </c>
      <c r="B478" s="130" t="s">
        <v>1566</v>
      </c>
      <c r="C478" s="134">
        <v>2</v>
      </c>
      <c r="D478" s="135" t="s">
        <v>1518</v>
      </c>
      <c r="E478" s="65">
        <v>290</v>
      </c>
      <c r="F478" s="64">
        <v>0.93103448275862066</v>
      </c>
      <c r="G478" s="65" t="s">
        <v>1</v>
      </c>
      <c r="H478" s="65">
        <v>231</v>
      </c>
      <c r="I478" s="16">
        <v>396</v>
      </c>
      <c r="J478" s="16"/>
      <c r="K478" s="65">
        <v>220</v>
      </c>
      <c r="L478" s="64">
        <v>1</v>
      </c>
      <c r="M478" s="65" t="s">
        <v>1</v>
      </c>
      <c r="N478" s="65">
        <v>33</v>
      </c>
      <c r="O478" s="16">
        <v>66</v>
      </c>
      <c r="P478" s="16"/>
      <c r="Q478" s="49">
        <f t="shared" si="24"/>
        <v>255</v>
      </c>
      <c r="R478" s="49">
        <f t="shared" si="22"/>
        <v>181.5</v>
      </c>
      <c r="W478" s="49">
        <f t="shared" si="23"/>
        <v>1</v>
      </c>
    </row>
    <row r="479" spans="1:23" x14ac:dyDescent="0.25">
      <c r="A479" s="133" t="s">
        <v>543</v>
      </c>
      <c r="B479" s="130" t="s">
        <v>1566</v>
      </c>
      <c r="C479" s="134">
        <v>2</v>
      </c>
      <c r="D479" s="135" t="s">
        <v>1519</v>
      </c>
      <c r="E479" s="65">
        <v>6</v>
      </c>
      <c r="F479" s="64">
        <v>1</v>
      </c>
      <c r="G479" s="65"/>
      <c r="H479" s="65">
        <v>33</v>
      </c>
      <c r="I479" s="16">
        <v>0</v>
      </c>
      <c r="J479" s="16"/>
      <c r="K479" s="65">
        <v>3</v>
      </c>
      <c r="L479" s="64">
        <v>0.66666666666666663</v>
      </c>
      <c r="M479" s="65"/>
      <c r="N479" s="65">
        <v>66</v>
      </c>
      <c r="O479" s="16">
        <v>198</v>
      </c>
      <c r="P479" s="16"/>
      <c r="Q479" s="49">
        <f t="shared" si="24"/>
        <v>4.5</v>
      </c>
      <c r="R479" s="49">
        <f t="shared" si="22"/>
        <v>74.25</v>
      </c>
      <c r="W479" s="49">
        <f t="shared" si="23"/>
        <v>1</v>
      </c>
    </row>
    <row r="480" spans="1:23" x14ac:dyDescent="0.25">
      <c r="A480" s="133" t="s">
        <v>544</v>
      </c>
      <c r="B480" s="130" t="s">
        <v>1566</v>
      </c>
      <c r="C480" s="134">
        <v>2</v>
      </c>
      <c r="D480" s="135" t="s">
        <v>1520</v>
      </c>
      <c r="E480" s="65">
        <v>11</v>
      </c>
      <c r="F480" s="64">
        <v>0.54545454545454541</v>
      </c>
      <c r="G480" s="65"/>
      <c r="H480" s="65">
        <v>0</v>
      </c>
      <c r="I480" s="16">
        <v>33</v>
      </c>
      <c r="J480" s="16"/>
      <c r="K480" s="65">
        <v>1</v>
      </c>
      <c r="L480" s="64">
        <v>1</v>
      </c>
      <c r="M480" s="65"/>
      <c r="N480" s="65">
        <v>33</v>
      </c>
      <c r="O480" s="16">
        <v>0</v>
      </c>
      <c r="P480" s="16"/>
      <c r="Q480" s="49">
        <f t="shared" si="24"/>
        <v>6</v>
      </c>
      <c r="R480" s="49">
        <f t="shared" si="22"/>
        <v>16.5</v>
      </c>
      <c r="W480" s="49">
        <f t="shared" si="23"/>
        <v>1</v>
      </c>
    </row>
    <row r="481" spans="1:23" x14ac:dyDescent="0.25">
      <c r="A481" s="136" t="s">
        <v>545</v>
      </c>
      <c r="B481" s="130" t="s">
        <v>1566</v>
      </c>
      <c r="C481" s="134">
        <v>2</v>
      </c>
      <c r="D481" s="135" t="s">
        <v>1521</v>
      </c>
      <c r="E481" s="16">
        <v>490</v>
      </c>
      <c r="F481" s="64">
        <v>0.89795918367346939</v>
      </c>
      <c r="G481" s="16" t="s">
        <v>1</v>
      </c>
      <c r="H481" s="65">
        <v>198</v>
      </c>
      <c r="I481" s="16">
        <v>165</v>
      </c>
      <c r="J481" s="16"/>
      <c r="K481" s="16">
        <v>17</v>
      </c>
      <c r="L481" s="64">
        <v>0.6470588235294118</v>
      </c>
      <c r="M481" s="16" t="s">
        <v>1</v>
      </c>
      <c r="N481" s="65">
        <v>495</v>
      </c>
      <c r="O481" s="16">
        <v>429</v>
      </c>
      <c r="P481" s="16"/>
      <c r="Q481" s="49">
        <f t="shared" si="24"/>
        <v>253.5</v>
      </c>
      <c r="R481" s="49">
        <f t="shared" si="22"/>
        <v>321.75</v>
      </c>
      <c r="W481" s="49">
        <f t="shared" si="23"/>
        <v>1</v>
      </c>
    </row>
    <row r="482" spans="1:23" x14ac:dyDescent="0.25">
      <c r="A482" s="136" t="s">
        <v>546</v>
      </c>
      <c r="B482" s="130" t="s">
        <v>1566</v>
      </c>
      <c r="C482" s="134">
        <v>2</v>
      </c>
      <c r="D482" s="135" t="s">
        <v>1522</v>
      </c>
      <c r="E482" s="16">
        <v>33</v>
      </c>
      <c r="F482" s="64">
        <v>0.84848484848484851</v>
      </c>
      <c r="G482" s="16"/>
      <c r="H482" s="65">
        <v>891</v>
      </c>
      <c r="I482" s="16">
        <v>891</v>
      </c>
      <c r="J482" s="16"/>
      <c r="K482" s="16">
        <v>27</v>
      </c>
      <c r="L482" s="64">
        <v>0.81481481481481477</v>
      </c>
      <c r="M482" s="16"/>
      <c r="N482" s="65">
        <v>627</v>
      </c>
      <c r="O482" s="16">
        <v>330</v>
      </c>
      <c r="P482" s="16"/>
      <c r="Q482" s="49">
        <f t="shared" si="24"/>
        <v>30</v>
      </c>
      <c r="R482" s="49">
        <f t="shared" si="22"/>
        <v>684.75</v>
      </c>
      <c r="W482" s="49">
        <f t="shared" si="23"/>
        <v>1</v>
      </c>
    </row>
    <row r="483" spans="1:23" x14ac:dyDescent="0.25">
      <c r="A483" s="137" t="s">
        <v>547</v>
      </c>
      <c r="B483" s="130" t="s">
        <v>1566</v>
      </c>
      <c r="C483" s="138">
        <v>4</v>
      </c>
      <c r="D483" s="139" t="s">
        <v>1491</v>
      </c>
      <c r="E483" s="65">
        <v>13</v>
      </c>
      <c r="F483" s="64">
        <v>0.30769230769230771</v>
      </c>
      <c r="G483" s="65" t="s">
        <v>1</v>
      </c>
      <c r="H483" s="65">
        <v>132</v>
      </c>
      <c r="I483" s="16">
        <v>231</v>
      </c>
      <c r="J483" s="16"/>
      <c r="K483" s="65">
        <v>11</v>
      </c>
      <c r="L483" s="64">
        <v>0.27272727272727271</v>
      </c>
      <c r="M483" s="65"/>
      <c r="N483" s="65">
        <v>33</v>
      </c>
      <c r="O483" s="16">
        <v>33</v>
      </c>
      <c r="P483" s="16"/>
      <c r="Q483" s="49">
        <f t="shared" si="24"/>
        <v>12</v>
      </c>
      <c r="R483" s="49">
        <f t="shared" si="22"/>
        <v>107.25</v>
      </c>
      <c r="W483" s="49">
        <f t="shared" si="23"/>
        <v>1</v>
      </c>
    </row>
    <row r="484" spans="1:23" x14ac:dyDescent="0.25">
      <c r="A484" s="137" t="s">
        <v>548</v>
      </c>
      <c r="B484" s="130" t="s">
        <v>1566</v>
      </c>
      <c r="C484" s="138">
        <v>4</v>
      </c>
      <c r="D484" s="139" t="s">
        <v>1492</v>
      </c>
      <c r="E484" s="65">
        <v>9</v>
      </c>
      <c r="F484" s="64">
        <v>1</v>
      </c>
      <c r="G484" s="65" t="s">
        <v>1</v>
      </c>
      <c r="H484" s="65">
        <v>231</v>
      </c>
      <c r="I484" s="16">
        <v>363</v>
      </c>
      <c r="J484" s="16"/>
      <c r="K484" s="65">
        <v>1</v>
      </c>
      <c r="L484" s="64">
        <v>0</v>
      </c>
      <c r="M484" s="65"/>
      <c r="N484" s="65">
        <v>165</v>
      </c>
      <c r="O484" s="16">
        <v>297</v>
      </c>
      <c r="P484" s="16"/>
      <c r="Q484" s="49">
        <f t="shared" si="24"/>
        <v>5</v>
      </c>
      <c r="R484" s="49">
        <f t="shared" si="22"/>
        <v>264</v>
      </c>
      <c r="W484" s="49">
        <f t="shared" si="23"/>
        <v>1</v>
      </c>
    </row>
    <row r="485" spans="1:23" x14ac:dyDescent="0.25">
      <c r="A485" s="137" t="s">
        <v>549</v>
      </c>
      <c r="B485" s="130" t="s">
        <v>1566</v>
      </c>
      <c r="C485" s="138">
        <v>4</v>
      </c>
      <c r="D485" s="139" t="s">
        <v>1493</v>
      </c>
      <c r="E485" s="65">
        <v>6</v>
      </c>
      <c r="F485" s="64">
        <v>0.5</v>
      </c>
      <c r="G485" s="65"/>
      <c r="H485" s="65">
        <v>132</v>
      </c>
      <c r="I485" s="16">
        <v>33</v>
      </c>
      <c r="J485" s="16"/>
      <c r="K485" s="65">
        <v>50</v>
      </c>
      <c r="L485" s="64">
        <v>0.7</v>
      </c>
      <c r="M485" s="65"/>
      <c r="N485" s="65">
        <v>33</v>
      </c>
      <c r="O485" s="16">
        <v>99</v>
      </c>
      <c r="P485" s="16"/>
      <c r="Q485" s="49">
        <f t="shared" si="24"/>
        <v>28</v>
      </c>
      <c r="R485" s="49">
        <f t="shared" si="22"/>
        <v>74.25</v>
      </c>
      <c r="W485" s="49">
        <f t="shared" si="23"/>
        <v>1</v>
      </c>
    </row>
    <row r="486" spans="1:23" x14ac:dyDescent="0.25">
      <c r="A486" s="137" t="s">
        <v>550</v>
      </c>
      <c r="B486" s="130" t="s">
        <v>1566</v>
      </c>
      <c r="C486" s="138">
        <v>4</v>
      </c>
      <c r="D486" s="139" t="s">
        <v>1494</v>
      </c>
      <c r="E486" s="65">
        <v>71</v>
      </c>
      <c r="F486" s="64">
        <v>0.9859154929577465</v>
      </c>
      <c r="G486" s="65"/>
      <c r="H486" s="65">
        <v>0</v>
      </c>
      <c r="I486" s="16">
        <v>0</v>
      </c>
      <c r="J486" s="16"/>
      <c r="K486" s="65">
        <v>5</v>
      </c>
      <c r="L486" s="64">
        <v>1</v>
      </c>
      <c r="M486" s="65"/>
      <c r="N486" s="65">
        <v>0</v>
      </c>
      <c r="O486" s="16">
        <v>0</v>
      </c>
      <c r="P486" s="16"/>
      <c r="Q486" s="49">
        <f t="shared" si="24"/>
        <v>38</v>
      </c>
      <c r="R486" s="49">
        <f t="shared" si="22"/>
        <v>0</v>
      </c>
      <c r="W486" s="49">
        <f t="shared" si="23"/>
        <v>0</v>
      </c>
    </row>
    <row r="487" spans="1:23" x14ac:dyDescent="0.25">
      <c r="A487" s="137" t="s">
        <v>551</v>
      </c>
      <c r="B487" s="130" t="s">
        <v>1566</v>
      </c>
      <c r="C487" s="138">
        <v>4</v>
      </c>
      <c r="D487" s="139" t="s">
        <v>1495</v>
      </c>
      <c r="E487" s="65">
        <v>3</v>
      </c>
      <c r="F487" s="64">
        <v>0.66666666666666663</v>
      </c>
      <c r="G487" s="65"/>
      <c r="H487" s="65">
        <v>0</v>
      </c>
      <c r="I487" s="16">
        <v>0</v>
      </c>
      <c r="J487" s="16"/>
      <c r="K487" s="65">
        <v>18</v>
      </c>
      <c r="L487" s="64">
        <v>0.88888888888888884</v>
      </c>
      <c r="M487" s="65"/>
      <c r="N487" s="65">
        <v>33</v>
      </c>
      <c r="O487" s="16">
        <v>0</v>
      </c>
      <c r="P487" s="16"/>
      <c r="Q487" s="49">
        <f t="shared" si="24"/>
        <v>10.5</v>
      </c>
      <c r="R487" s="49">
        <f t="shared" si="22"/>
        <v>8.25</v>
      </c>
      <c r="W487" s="49">
        <f t="shared" si="23"/>
        <v>1</v>
      </c>
    </row>
    <row r="488" spans="1:23" x14ac:dyDescent="0.25">
      <c r="A488" s="137" t="s">
        <v>552</v>
      </c>
      <c r="B488" s="130" t="s">
        <v>1566</v>
      </c>
      <c r="C488" s="138">
        <v>4</v>
      </c>
      <c r="D488" s="139" t="s">
        <v>1496</v>
      </c>
      <c r="E488" s="65">
        <v>9</v>
      </c>
      <c r="F488" s="64">
        <v>0.88888888888888884</v>
      </c>
      <c r="G488" s="65"/>
      <c r="H488" s="65">
        <v>198</v>
      </c>
      <c r="I488" s="16">
        <v>231</v>
      </c>
      <c r="J488" s="16"/>
      <c r="K488" s="65">
        <v>0</v>
      </c>
      <c r="L488" s="66" t="s">
        <v>4</v>
      </c>
      <c r="M488" s="65"/>
      <c r="N488" s="65">
        <v>462</v>
      </c>
      <c r="O488" s="16">
        <v>330</v>
      </c>
      <c r="P488" s="16"/>
      <c r="Q488" s="49">
        <f t="shared" si="24"/>
        <v>4.5</v>
      </c>
      <c r="R488" s="49">
        <f t="shared" si="22"/>
        <v>305.25</v>
      </c>
      <c r="W488" s="49">
        <f t="shared" si="23"/>
        <v>1</v>
      </c>
    </row>
    <row r="489" spans="1:23" x14ac:dyDescent="0.25">
      <c r="A489" s="137" t="s">
        <v>553</v>
      </c>
      <c r="B489" s="130" t="s">
        <v>1566</v>
      </c>
      <c r="C489" s="138">
        <v>4</v>
      </c>
      <c r="D489" s="139" t="s">
        <v>1497</v>
      </c>
      <c r="E489" s="65">
        <v>38</v>
      </c>
      <c r="F489" s="64">
        <v>1</v>
      </c>
      <c r="G489" s="65"/>
      <c r="H489" s="65">
        <v>0</v>
      </c>
      <c r="I489" s="16">
        <v>0</v>
      </c>
      <c r="J489" s="16"/>
      <c r="K489" s="65">
        <v>2</v>
      </c>
      <c r="L489" s="64">
        <v>1</v>
      </c>
      <c r="M489" s="65"/>
      <c r="N489" s="65">
        <v>33</v>
      </c>
      <c r="O489" s="16">
        <v>33</v>
      </c>
      <c r="P489" s="16"/>
      <c r="Q489" s="49">
        <f t="shared" si="24"/>
        <v>20</v>
      </c>
      <c r="R489" s="49">
        <f t="shared" si="22"/>
        <v>16.5</v>
      </c>
      <c r="W489" s="49">
        <f t="shared" si="23"/>
        <v>1</v>
      </c>
    </row>
    <row r="490" spans="1:23" x14ac:dyDescent="0.25">
      <c r="A490" s="137" t="s">
        <v>554</v>
      </c>
      <c r="B490" s="130" t="s">
        <v>1566</v>
      </c>
      <c r="C490" s="138">
        <v>4</v>
      </c>
      <c r="D490" s="139" t="s">
        <v>1498</v>
      </c>
      <c r="E490" s="65">
        <v>64</v>
      </c>
      <c r="F490" s="64">
        <v>0.9375</v>
      </c>
      <c r="G490" s="65" t="s">
        <v>1</v>
      </c>
      <c r="H490" s="65">
        <v>33</v>
      </c>
      <c r="I490" s="16">
        <v>33</v>
      </c>
      <c r="J490" s="16"/>
      <c r="K490" s="65">
        <v>21</v>
      </c>
      <c r="L490" s="64">
        <v>0.90476190476190477</v>
      </c>
      <c r="M490" s="65" t="s">
        <v>1</v>
      </c>
      <c r="N490" s="65">
        <v>0</v>
      </c>
      <c r="O490" s="16">
        <v>66</v>
      </c>
      <c r="P490" s="16"/>
      <c r="Q490" s="49">
        <f t="shared" si="24"/>
        <v>42.5</v>
      </c>
      <c r="R490" s="49">
        <f t="shared" si="22"/>
        <v>33</v>
      </c>
      <c r="W490" s="49">
        <f t="shared" si="23"/>
        <v>1</v>
      </c>
    </row>
    <row r="491" spans="1:23" x14ac:dyDescent="0.25">
      <c r="A491" s="137" t="s">
        <v>555</v>
      </c>
      <c r="B491" s="130" t="s">
        <v>1566</v>
      </c>
      <c r="C491" s="138">
        <v>4</v>
      </c>
      <c r="D491" s="139" t="s">
        <v>1499</v>
      </c>
      <c r="E491" s="65">
        <v>28</v>
      </c>
      <c r="F491" s="64">
        <v>0.7857142857142857</v>
      </c>
      <c r="G491" s="65" t="s">
        <v>1</v>
      </c>
      <c r="H491" s="65">
        <v>1683</v>
      </c>
      <c r="I491" s="16">
        <v>1650</v>
      </c>
      <c r="J491" s="16"/>
      <c r="K491" s="65">
        <v>15</v>
      </c>
      <c r="L491" s="64">
        <v>1</v>
      </c>
      <c r="M491" s="65"/>
      <c r="N491" s="65">
        <v>33</v>
      </c>
      <c r="O491" s="16">
        <v>0</v>
      </c>
      <c r="P491" s="16"/>
      <c r="Q491" s="49">
        <f t="shared" si="24"/>
        <v>21.5</v>
      </c>
      <c r="R491" s="49">
        <f t="shared" si="22"/>
        <v>841.5</v>
      </c>
      <c r="W491" s="49">
        <f t="shared" si="23"/>
        <v>1</v>
      </c>
    </row>
    <row r="492" spans="1:23" x14ac:dyDescent="0.25">
      <c r="A492" s="137" t="s">
        <v>556</v>
      </c>
      <c r="B492" s="130" t="s">
        <v>1566</v>
      </c>
      <c r="C492" s="138">
        <v>4</v>
      </c>
      <c r="D492" s="139" t="s">
        <v>1500</v>
      </c>
      <c r="E492" s="65">
        <v>2</v>
      </c>
      <c r="F492" s="64">
        <v>1</v>
      </c>
      <c r="G492" s="65"/>
      <c r="H492" s="65">
        <v>66</v>
      </c>
      <c r="I492" s="16">
        <v>99</v>
      </c>
      <c r="J492" s="16"/>
      <c r="K492" s="65">
        <v>4</v>
      </c>
      <c r="L492" s="64">
        <v>0.75</v>
      </c>
      <c r="M492" s="65"/>
      <c r="N492" s="65">
        <v>264</v>
      </c>
      <c r="O492" s="16">
        <v>297</v>
      </c>
      <c r="P492" s="16"/>
      <c r="Q492" s="49">
        <f t="shared" si="24"/>
        <v>3</v>
      </c>
      <c r="R492" s="49">
        <f t="shared" si="22"/>
        <v>181.5</v>
      </c>
      <c r="W492" s="49">
        <f t="shared" si="23"/>
        <v>1</v>
      </c>
    </row>
    <row r="493" spans="1:23" x14ac:dyDescent="0.25">
      <c r="A493" s="137" t="s">
        <v>557</v>
      </c>
      <c r="B493" s="130" t="s">
        <v>1566</v>
      </c>
      <c r="C493" s="138">
        <v>4</v>
      </c>
      <c r="D493" s="139" t="s">
        <v>1501</v>
      </c>
      <c r="E493" s="60">
        <v>31</v>
      </c>
      <c r="F493" s="59">
        <v>0.77419354838709675</v>
      </c>
      <c r="G493" s="60"/>
      <c r="H493" s="60">
        <v>231</v>
      </c>
      <c r="I493" s="19">
        <v>396</v>
      </c>
      <c r="J493" s="19"/>
      <c r="K493" s="60">
        <v>24</v>
      </c>
      <c r="L493" s="59">
        <v>0.91666666666666663</v>
      </c>
      <c r="M493" s="60"/>
      <c r="N493" s="60">
        <v>99</v>
      </c>
      <c r="O493" s="19">
        <v>264</v>
      </c>
      <c r="P493" s="19"/>
      <c r="Q493" s="49">
        <f t="shared" si="24"/>
        <v>27.5</v>
      </c>
      <c r="R493" s="49">
        <f t="shared" si="22"/>
        <v>247.5</v>
      </c>
      <c r="W493" s="49">
        <f t="shared" si="23"/>
        <v>1</v>
      </c>
    </row>
    <row r="494" spans="1:23" x14ac:dyDescent="0.25">
      <c r="A494" s="137" t="s">
        <v>558</v>
      </c>
      <c r="B494" s="130" t="s">
        <v>1566</v>
      </c>
      <c r="C494" s="138">
        <v>4</v>
      </c>
      <c r="D494" s="139" t="s">
        <v>1502</v>
      </c>
      <c r="E494" s="65">
        <v>69</v>
      </c>
      <c r="F494" s="64">
        <v>1</v>
      </c>
      <c r="G494" s="65" t="s">
        <v>1</v>
      </c>
      <c r="H494" s="65">
        <v>99</v>
      </c>
      <c r="I494" s="16">
        <v>99</v>
      </c>
      <c r="J494" s="16"/>
      <c r="K494" s="65">
        <v>11</v>
      </c>
      <c r="L494" s="64">
        <v>1</v>
      </c>
      <c r="M494" s="65"/>
      <c r="N494" s="65">
        <v>33</v>
      </c>
      <c r="O494" s="16">
        <v>0</v>
      </c>
      <c r="P494" s="16"/>
      <c r="Q494" s="49">
        <f t="shared" si="24"/>
        <v>40</v>
      </c>
      <c r="R494" s="49">
        <f t="shared" si="22"/>
        <v>57.75</v>
      </c>
      <c r="W494" s="49">
        <f t="shared" si="23"/>
        <v>1</v>
      </c>
    </row>
    <row r="495" spans="1:23" x14ac:dyDescent="0.25">
      <c r="A495" s="137" t="s">
        <v>559</v>
      </c>
      <c r="B495" s="130" t="s">
        <v>1566</v>
      </c>
      <c r="C495" s="138">
        <v>4</v>
      </c>
      <c r="D495" s="139" t="s">
        <v>1503</v>
      </c>
      <c r="E495" s="65">
        <v>128</v>
      </c>
      <c r="F495" s="64">
        <v>0.9921875</v>
      </c>
      <c r="G495" s="65"/>
      <c r="H495" s="65">
        <v>264</v>
      </c>
      <c r="I495" s="16">
        <v>0</v>
      </c>
      <c r="J495" s="16"/>
      <c r="K495" s="65">
        <v>3</v>
      </c>
      <c r="L495" s="64">
        <v>1</v>
      </c>
      <c r="M495" s="65"/>
      <c r="N495" s="65">
        <v>264</v>
      </c>
      <c r="O495" s="16">
        <v>264</v>
      </c>
      <c r="P495" s="16"/>
      <c r="Q495" s="49">
        <f t="shared" si="24"/>
        <v>65.5</v>
      </c>
      <c r="R495" s="49">
        <f t="shared" si="22"/>
        <v>198</v>
      </c>
      <c r="W495" s="49">
        <f t="shared" si="23"/>
        <v>1</v>
      </c>
    </row>
    <row r="496" spans="1:23" x14ac:dyDescent="0.25">
      <c r="A496" s="137" t="s">
        <v>560</v>
      </c>
      <c r="B496" s="130" t="s">
        <v>1566</v>
      </c>
      <c r="C496" s="138">
        <v>4</v>
      </c>
      <c r="D496" s="139" t="s">
        <v>1504</v>
      </c>
      <c r="E496" s="65">
        <v>76</v>
      </c>
      <c r="F496" s="64">
        <v>0.85526315789473684</v>
      </c>
      <c r="G496" s="65" t="s">
        <v>1</v>
      </c>
      <c r="H496" s="65">
        <v>99</v>
      </c>
      <c r="I496" s="16">
        <v>396</v>
      </c>
      <c r="J496" s="16"/>
      <c r="K496" s="65">
        <v>86</v>
      </c>
      <c r="L496" s="64">
        <v>0.79069767441860461</v>
      </c>
      <c r="M496" s="65" t="s">
        <v>1</v>
      </c>
      <c r="N496" s="65">
        <v>198</v>
      </c>
      <c r="O496" s="16">
        <v>330</v>
      </c>
      <c r="P496" s="16"/>
      <c r="Q496" s="49">
        <f t="shared" si="24"/>
        <v>81</v>
      </c>
      <c r="R496" s="49">
        <f t="shared" si="22"/>
        <v>255.75</v>
      </c>
      <c r="W496" s="49">
        <f t="shared" si="23"/>
        <v>1</v>
      </c>
    </row>
    <row r="497" spans="1:23" ht="16.5" thickBot="1" x14ac:dyDescent="0.3">
      <c r="A497" s="140" t="s">
        <v>561</v>
      </c>
      <c r="B497" s="130" t="s">
        <v>1566</v>
      </c>
      <c r="C497" s="138">
        <v>4</v>
      </c>
      <c r="D497" s="139" t="s">
        <v>1505</v>
      </c>
      <c r="E497" s="89">
        <v>1</v>
      </c>
      <c r="F497" s="79">
        <v>1</v>
      </c>
      <c r="G497" s="89"/>
      <c r="H497" s="89">
        <v>99</v>
      </c>
      <c r="I497" s="27">
        <v>0</v>
      </c>
      <c r="J497" s="27"/>
      <c r="K497" s="89">
        <v>4</v>
      </c>
      <c r="L497" s="79">
        <v>0.5</v>
      </c>
      <c r="M497" s="89"/>
      <c r="N497" s="89">
        <v>0</v>
      </c>
      <c r="O497" s="27">
        <v>0</v>
      </c>
      <c r="P497" s="27"/>
      <c r="Q497" s="49">
        <f t="shared" si="24"/>
        <v>2.5</v>
      </c>
      <c r="R497" s="49">
        <f t="shared" si="22"/>
        <v>24.75</v>
      </c>
      <c r="W497" s="49">
        <f t="shared" si="23"/>
        <v>1</v>
      </c>
    </row>
    <row r="498" spans="1:23" s="229" customFormat="1" ht="16.5" thickBot="1" x14ac:dyDescent="0.3">
      <c r="B498" s="230"/>
      <c r="C498" s="230"/>
      <c r="D498" s="231"/>
      <c r="E498" s="230"/>
      <c r="F498" s="230"/>
      <c r="G498" s="230"/>
      <c r="H498" s="230"/>
      <c r="I498" s="230"/>
      <c r="J498" s="230"/>
      <c r="K498" s="230"/>
      <c r="L498" s="230"/>
      <c r="M498" s="230"/>
      <c r="N498" s="230"/>
      <c r="O498" s="230"/>
      <c r="P498" s="230"/>
    </row>
    <row r="499" spans="1:23" x14ac:dyDescent="0.25">
      <c r="A499" s="104" t="s">
        <v>0</v>
      </c>
      <c r="B499" s="37" t="s">
        <v>1567</v>
      </c>
      <c r="C499" s="37">
        <v>1</v>
      </c>
      <c r="D499" s="38" t="s">
        <v>1491</v>
      </c>
      <c r="E499" s="85">
        <v>9</v>
      </c>
      <c r="F499" s="84">
        <v>0.88888888888888884</v>
      </c>
      <c r="G499" s="85"/>
      <c r="H499" s="25">
        <v>0</v>
      </c>
      <c r="I499" s="85">
        <v>0</v>
      </c>
      <c r="J499" s="85"/>
      <c r="K499" s="85">
        <v>34</v>
      </c>
      <c r="L499" s="84">
        <v>0.82352941176470584</v>
      </c>
      <c r="M499" s="85" t="s">
        <v>1</v>
      </c>
      <c r="N499" s="25">
        <v>99</v>
      </c>
      <c r="O499" s="25">
        <v>132</v>
      </c>
      <c r="P499" s="85"/>
      <c r="Q499" s="49">
        <f t="shared" si="24"/>
        <v>21.5</v>
      </c>
      <c r="R499" s="49">
        <f t="shared" si="22"/>
        <v>57.75</v>
      </c>
      <c r="S499" s="226">
        <f>AVERAGE(Q499:Q566)-1</f>
        <v>44.036764705882355</v>
      </c>
      <c r="T499" s="226">
        <f>AVERAGE(R499:R566)</f>
        <v>557.27941176470586</v>
      </c>
      <c r="U499" t="s">
        <v>1638</v>
      </c>
      <c r="W499" s="49">
        <f t="shared" si="23"/>
        <v>1</v>
      </c>
    </row>
    <row r="500" spans="1:23" x14ac:dyDescent="0.25">
      <c r="A500" s="106" t="s">
        <v>2</v>
      </c>
      <c r="B500" s="15" t="s">
        <v>1567</v>
      </c>
      <c r="C500" s="15">
        <v>1</v>
      </c>
      <c r="D500" s="39" t="s">
        <v>1492</v>
      </c>
      <c r="E500" s="65">
        <v>180</v>
      </c>
      <c r="F500" s="64">
        <v>0.61111111111111116</v>
      </c>
      <c r="G500" s="65" t="s">
        <v>1</v>
      </c>
      <c r="H500" s="16">
        <v>165</v>
      </c>
      <c r="I500" s="65">
        <v>33</v>
      </c>
      <c r="J500" s="65"/>
      <c r="K500" s="65">
        <v>122</v>
      </c>
      <c r="L500" s="64">
        <v>0.79508196721311475</v>
      </c>
      <c r="M500" s="65" t="s">
        <v>1</v>
      </c>
      <c r="N500" s="16">
        <v>1089</v>
      </c>
      <c r="O500" s="16">
        <v>693</v>
      </c>
      <c r="P500" s="65"/>
      <c r="Q500" s="49">
        <f t="shared" si="24"/>
        <v>151</v>
      </c>
      <c r="R500" s="49">
        <f t="shared" si="22"/>
        <v>495</v>
      </c>
      <c r="S500" s="49">
        <f>MEDIAN(Q499:Q566)</f>
        <v>16.25</v>
      </c>
      <c r="T500" s="49">
        <f>MEDIAN(R499:R566)</f>
        <v>297</v>
      </c>
      <c r="U500" t="s">
        <v>1647</v>
      </c>
      <c r="W500" s="49">
        <f t="shared" si="23"/>
        <v>1</v>
      </c>
    </row>
    <row r="501" spans="1:23" x14ac:dyDescent="0.25">
      <c r="A501" s="106" t="s">
        <v>3</v>
      </c>
      <c r="B501" s="15" t="s">
        <v>1567</v>
      </c>
      <c r="C501" s="15">
        <v>1</v>
      </c>
      <c r="D501" s="39" t="s">
        <v>1493</v>
      </c>
      <c r="E501" s="65">
        <v>0</v>
      </c>
      <c r="F501" s="66" t="s">
        <v>4</v>
      </c>
      <c r="G501" s="65"/>
      <c r="H501" s="16">
        <v>0</v>
      </c>
      <c r="I501" s="65">
        <v>0</v>
      </c>
      <c r="J501" s="65"/>
      <c r="K501" s="65">
        <v>0</v>
      </c>
      <c r="L501" s="66" t="s">
        <v>4</v>
      </c>
      <c r="M501" s="65"/>
      <c r="N501" s="16">
        <v>0</v>
      </c>
      <c r="O501" s="16">
        <v>33</v>
      </c>
      <c r="P501" s="65"/>
      <c r="Q501" s="49">
        <f t="shared" si="24"/>
        <v>0</v>
      </c>
      <c r="R501" s="49">
        <f t="shared" si="22"/>
        <v>8.25</v>
      </c>
      <c r="S501" s="226">
        <f>VAR(Q499:Q566)</f>
        <v>4628.9874341527657</v>
      </c>
      <c r="T501" s="226">
        <f>VAR(R499:R566)</f>
        <v>448243.09240561898</v>
      </c>
      <c r="U501" t="s">
        <v>1639</v>
      </c>
      <c r="W501" s="49">
        <f t="shared" si="23"/>
        <v>0</v>
      </c>
    </row>
    <row r="502" spans="1:23" x14ac:dyDescent="0.25">
      <c r="A502" s="106" t="s">
        <v>5</v>
      </c>
      <c r="B502" s="15" t="s">
        <v>1567</v>
      </c>
      <c r="C502" s="15">
        <v>1</v>
      </c>
      <c r="D502" s="39" t="s">
        <v>1494</v>
      </c>
      <c r="E502" s="65">
        <v>0</v>
      </c>
      <c r="F502" s="66" t="s">
        <v>4</v>
      </c>
      <c r="G502" s="65"/>
      <c r="H502" s="16">
        <v>198</v>
      </c>
      <c r="I502" s="65">
        <v>462</v>
      </c>
      <c r="J502" s="65"/>
      <c r="K502" s="65">
        <v>1</v>
      </c>
      <c r="L502" s="64">
        <v>1</v>
      </c>
      <c r="M502" s="65"/>
      <c r="N502" s="16">
        <v>8514</v>
      </c>
      <c r="O502" s="16">
        <v>5973</v>
      </c>
      <c r="P502" s="65"/>
      <c r="Q502" s="49">
        <f t="shared" si="24"/>
        <v>0.5</v>
      </c>
      <c r="R502" s="49">
        <f t="shared" si="22"/>
        <v>3786.75</v>
      </c>
      <c r="S502" s="226">
        <f>STDEV(Q499:Q566)</f>
        <v>68.036662426612068</v>
      </c>
      <c r="T502" s="226">
        <f>STDEV(R499:R566)</f>
        <v>669.50959097358646</v>
      </c>
      <c r="U502" t="s">
        <v>1640</v>
      </c>
      <c r="W502" s="49">
        <f t="shared" si="23"/>
        <v>1</v>
      </c>
    </row>
    <row r="503" spans="1:23" x14ac:dyDescent="0.25">
      <c r="A503" s="106" t="s">
        <v>6</v>
      </c>
      <c r="B503" s="15" t="s">
        <v>1567</v>
      </c>
      <c r="C503" s="15">
        <v>1</v>
      </c>
      <c r="D503" s="39" t="s">
        <v>1495</v>
      </c>
      <c r="E503" s="65">
        <v>41</v>
      </c>
      <c r="F503" s="64">
        <v>0.73170731707317072</v>
      </c>
      <c r="G503" s="65" t="s">
        <v>1</v>
      </c>
      <c r="H503" s="16">
        <v>0</v>
      </c>
      <c r="I503" s="65">
        <v>132</v>
      </c>
      <c r="J503" s="65"/>
      <c r="K503" s="65">
        <v>59</v>
      </c>
      <c r="L503" s="64">
        <v>0.89830508474576276</v>
      </c>
      <c r="M503" s="65" t="s">
        <v>1</v>
      </c>
      <c r="N503" s="16">
        <v>33</v>
      </c>
      <c r="O503" s="16">
        <v>99</v>
      </c>
      <c r="P503" s="65"/>
      <c r="Q503" s="49">
        <f t="shared" si="24"/>
        <v>50</v>
      </c>
      <c r="R503" s="49">
        <f t="shared" si="22"/>
        <v>66</v>
      </c>
      <c r="S503" s="49">
        <f>MIN(Q499:Q566)</f>
        <v>0</v>
      </c>
      <c r="T503" s="49">
        <f>MIN(R499:R566)</f>
        <v>0</v>
      </c>
      <c r="U503" t="s">
        <v>1641</v>
      </c>
      <c r="W503" s="49">
        <f t="shared" si="23"/>
        <v>1</v>
      </c>
    </row>
    <row r="504" spans="1:23" x14ac:dyDescent="0.25">
      <c r="A504" s="106" t="s">
        <v>7</v>
      </c>
      <c r="B504" s="15" t="s">
        <v>1567</v>
      </c>
      <c r="C504" s="15">
        <v>1</v>
      </c>
      <c r="D504" s="39" t="s">
        <v>1496</v>
      </c>
      <c r="E504" s="65">
        <v>14</v>
      </c>
      <c r="F504" s="64">
        <v>0.6428571428571429</v>
      </c>
      <c r="G504" s="65"/>
      <c r="H504" s="16">
        <v>132</v>
      </c>
      <c r="I504" s="65">
        <v>264</v>
      </c>
      <c r="J504" s="65"/>
      <c r="K504" s="65">
        <v>11</v>
      </c>
      <c r="L504" s="64">
        <v>0.90909090909090906</v>
      </c>
      <c r="M504" s="65"/>
      <c r="N504" s="45" t="s">
        <v>8</v>
      </c>
      <c r="O504" s="45" t="s">
        <v>8</v>
      </c>
      <c r="P504" s="65"/>
      <c r="Q504" s="49">
        <f t="shared" si="24"/>
        <v>12.5</v>
      </c>
      <c r="R504" s="49">
        <f t="shared" si="22"/>
        <v>198</v>
      </c>
      <c r="S504" s="49">
        <f>MAX(Q499:Q566)</f>
        <v>365</v>
      </c>
      <c r="T504" s="49">
        <f>MAX(R499:R566)</f>
        <v>3786.75</v>
      </c>
      <c r="U504" t="s">
        <v>1642</v>
      </c>
      <c r="W504" s="49">
        <f t="shared" si="23"/>
        <v>1</v>
      </c>
    </row>
    <row r="505" spans="1:23" x14ac:dyDescent="0.25">
      <c r="A505" s="106" t="s">
        <v>9</v>
      </c>
      <c r="B505" s="15" t="s">
        <v>1567</v>
      </c>
      <c r="C505" s="15">
        <v>1</v>
      </c>
      <c r="D505" s="39" t="s">
        <v>1497</v>
      </c>
      <c r="E505" s="65">
        <v>13</v>
      </c>
      <c r="F505" s="64">
        <v>0.61538461538461542</v>
      </c>
      <c r="G505" s="65"/>
      <c r="H505" s="16">
        <v>99</v>
      </c>
      <c r="I505" s="65">
        <v>66</v>
      </c>
      <c r="J505" s="65"/>
      <c r="K505" s="65">
        <v>100</v>
      </c>
      <c r="L505" s="64">
        <v>0.88</v>
      </c>
      <c r="M505" s="65" t="s">
        <v>1</v>
      </c>
      <c r="N505" s="16">
        <v>297</v>
      </c>
      <c r="O505" s="16">
        <v>429</v>
      </c>
      <c r="P505" s="65"/>
      <c r="Q505" s="49">
        <f t="shared" si="24"/>
        <v>56.5</v>
      </c>
      <c r="R505" s="49">
        <f t="shared" si="22"/>
        <v>222.75</v>
      </c>
      <c r="S505" s="49">
        <f>COUNT(Q499:Q566)</f>
        <v>68</v>
      </c>
      <c r="T505" s="49">
        <f>COUNT(R499:R566)</f>
        <v>68</v>
      </c>
      <c r="U505" t="s">
        <v>1643</v>
      </c>
      <c r="W505" s="49">
        <f t="shared" si="23"/>
        <v>1</v>
      </c>
    </row>
    <row r="506" spans="1:23" x14ac:dyDescent="0.25">
      <c r="A506" s="106" t="s">
        <v>10</v>
      </c>
      <c r="B506" s="15" t="s">
        <v>1567</v>
      </c>
      <c r="C506" s="15">
        <v>1</v>
      </c>
      <c r="D506" s="39" t="s">
        <v>1498</v>
      </c>
      <c r="E506" s="65">
        <v>6</v>
      </c>
      <c r="F506" s="64">
        <v>0.5</v>
      </c>
      <c r="G506" s="65"/>
      <c r="H506" s="16">
        <v>792</v>
      </c>
      <c r="I506" s="65">
        <v>627</v>
      </c>
      <c r="J506" s="65"/>
      <c r="K506" s="65">
        <v>1</v>
      </c>
      <c r="L506" s="64">
        <v>0</v>
      </c>
      <c r="M506" s="65"/>
      <c r="N506" s="16">
        <v>165</v>
      </c>
      <c r="O506" s="16">
        <v>33</v>
      </c>
      <c r="P506" s="65"/>
      <c r="Q506" s="49">
        <f t="shared" si="24"/>
        <v>3.5</v>
      </c>
      <c r="R506" s="49">
        <f t="shared" si="22"/>
        <v>404.25</v>
      </c>
      <c r="S506" s="49">
        <f>COUNTIF(Q499:Q566,"&gt;0")</f>
        <v>57</v>
      </c>
      <c r="T506" s="49">
        <f>COUNTIF(R499:R566,"&gt;0")</f>
        <v>63</v>
      </c>
      <c r="U506" t="s">
        <v>1645</v>
      </c>
      <c r="W506" s="49">
        <f t="shared" si="23"/>
        <v>1</v>
      </c>
    </row>
    <row r="507" spans="1:23" x14ac:dyDescent="0.25">
      <c r="A507" s="106" t="s">
        <v>11</v>
      </c>
      <c r="B507" s="15" t="s">
        <v>1567</v>
      </c>
      <c r="C507" s="15">
        <v>1</v>
      </c>
      <c r="D507" s="39" t="s">
        <v>1499</v>
      </c>
      <c r="E507" s="65">
        <v>300</v>
      </c>
      <c r="F507" s="64">
        <v>0.6</v>
      </c>
      <c r="G507" s="65"/>
      <c r="H507" s="16" t="s">
        <v>8</v>
      </c>
      <c r="I507" s="65">
        <v>264</v>
      </c>
      <c r="J507" s="65"/>
      <c r="K507" s="65">
        <v>76</v>
      </c>
      <c r="L507" s="64">
        <v>0.97368421052631582</v>
      </c>
      <c r="M507" s="65" t="s">
        <v>1</v>
      </c>
      <c r="N507" s="16">
        <v>3333</v>
      </c>
      <c r="O507" s="16">
        <v>1716</v>
      </c>
      <c r="P507" s="65"/>
      <c r="Q507" s="49">
        <f t="shared" si="24"/>
        <v>188</v>
      </c>
      <c r="R507" s="49">
        <f t="shared" si="22"/>
        <v>1771</v>
      </c>
      <c r="S507" s="49">
        <f>COUNTIF(Q499:Q566,"=0")</f>
        <v>11</v>
      </c>
      <c r="T507" s="49">
        <f>COUNTIF(R499:R566,"=0")</f>
        <v>5</v>
      </c>
      <c r="U507" t="s">
        <v>1644</v>
      </c>
      <c r="W507" s="49">
        <f t="shared" si="23"/>
        <v>1</v>
      </c>
    </row>
    <row r="508" spans="1:23" x14ac:dyDescent="0.25">
      <c r="A508" s="141" t="s">
        <v>12</v>
      </c>
      <c r="B508" s="15" t="s">
        <v>1567</v>
      </c>
      <c r="C508" s="15">
        <v>1</v>
      </c>
      <c r="D508" s="39" t="s">
        <v>1500</v>
      </c>
      <c r="E508" s="70">
        <v>38</v>
      </c>
      <c r="F508" s="69">
        <v>0.68421052631578949</v>
      </c>
      <c r="G508" s="70" t="s">
        <v>1</v>
      </c>
      <c r="H508" s="18">
        <v>132</v>
      </c>
      <c r="I508" s="70">
        <v>132</v>
      </c>
      <c r="J508" s="70"/>
      <c r="K508" s="70">
        <v>15</v>
      </c>
      <c r="L508" s="69">
        <v>0.8</v>
      </c>
      <c r="M508" s="70" t="s">
        <v>1</v>
      </c>
      <c r="N508" s="16">
        <v>1056</v>
      </c>
      <c r="O508" s="16">
        <v>1188</v>
      </c>
      <c r="P508" s="65"/>
      <c r="Q508" s="49">
        <f t="shared" si="24"/>
        <v>26.5</v>
      </c>
      <c r="R508" s="49">
        <f t="shared" si="22"/>
        <v>627</v>
      </c>
      <c r="S508" s="227">
        <f>S506/S505</f>
        <v>0.83823529411764708</v>
      </c>
      <c r="T508" s="227">
        <f>T506/T505</f>
        <v>0.92647058823529416</v>
      </c>
      <c r="U508" t="s">
        <v>1646</v>
      </c>
      <c r="W508" s="49">
        <f t="shared" si="23"/>
        <v>1</v>
      </c>
    </row>
    <row r="509" spans="1:23" x14ac:dyDescent="0.25">
      <c r="A509" s="106" t="s">
        <v>13</v>
      </c>
      <c r="B509" s="15" t="s">
        <v>1567</v>
      </c>
      <c r="C509" s="15">
        <v>1</v>
      </c>
      <c r="D509" s="39" t="s">
        <v>1501</v>
      </c>
      <c r="E509" s="65">
        <v>450</v>
      </c>
      <c r="F509" s="64">
        <v>0.91111111111111109</v>
      </c>
      <c r="G509" s="65"/>
      <c r="H509" s="16">
        <v>561</v>
      </c>
      <c r="I509" s="65">
        <v>825</v>
      </c>
      <c r="J509" s="65"/>
      <c r="K509" s="65">
        <v>280</v>
      </c>
      <c r="L509" s="64">
        <v>0.8928571428571429</v>
      </c>
      <c r="M509" s="65" t="s">
        <v>1</v>
      </c>
      <c r="N509" s="16">
        <v>1683</v>
      </c>
      <c r="O509" s="16">
        <v>759</v>
      </c>
      <c r="P509" s="65"/>
      <c r="Q509" s="49">
        <f t="shared" si="24"/>
        <v>365</v>
      </c>
      <c r="R509" s="49">
        <f t="shared" si="22"/>
        <v>957</v>
      </c>
      <c r="S509" s="228">
        <f>S499*S499/(S501-S499)</f>
        <v>0.42295692703607435</v>
      </c>
      <c r="T509" s="228">
        <f>T499*T499/(T501-T499)</f>
        <v>0.69370155087107899</v>
      </c>
      <c r="U509" t="s">
        <v>1648</v>
      </c>
      <c r="W509" s="49">
        <f t="shared" si="23"/>
        <v>1</v>
      </c>
    </row>
    <row r="510" spans="1:23" x14ac:dyDescent="0.25">
      <c r="A510" s="106" t="s">
        <v>14</v>
      </c>
      <c r="B510" s="15" t="s">
        <v>1567</v>
      </c>
      <c r="C510" s="15">
        <v>1</v>
      </c>
      <c r="D510" s="39" t="s">
        <v>1502</v>
      </c>
      <c r="E510" s="65">
        <v>45</v>
      </c>
      <c r="F510" s="64">
        <v>0.93333333333333335</v>
      </c>
      <c r="G510" s="65"/>
      <c r="H510" s="16">
        <v>0</v>
      </c>
      <c r="I510" s="65">
        <v>0</v>
      </c>
      <c r="J510" s="65"/>
      <c r="K510" s="65">
        <v>3</v>
      </c>
      <c r="L510" s="64">
        <v>0.66666666666666663</v>
      </c>
      <c r="M510" s="65"/>
      <c r="N510" s="13" t="s">
        <v>8</v>
      </c>
      <c r="O510" s="13" t="s">
        <v>8</v>
      </c>
      <c r="P510" s="65"/>
      <c r="Q510" s="49">
        <f t="shared" si="24"/>
        <v>24</v>
      </c>
      <c r="R510" s="49">
        <f t="shared" si="22"/>
        <v>0</v>
      </c>
      <c r="S510" s="49">
        <f>COUNTIF(W499:W566,"&gt;0")</f>
        <v>55</v>
      </c>
      <c r="T510" t="s">
        <v>1685</v>
      </c>
      <c r="W510" s="49">
        <f t="shared" si="23"/>
        <v>0</v>
      </c>
    </row>
    <row r="511" spans="1:23" x14ac:dyDescent="0.25">
      <c r="A511" s="106" t="s">
        <v>15</v>
      </c>
      <c r="B511" s="15" t="s">
        <v>1567</v>
      </c>
      <c r="C511" s="15">
        <v>1</v>
      </c>
      <c r="D511" s="39" t="s">
        <v>1503</v>
      </c>
      <c r="E511" s="65">
        <v>106</v>
      </c>
      <c r="F511" s="64">
        <v>0.51886792452830188</v>
      </c>
      <c r="G511" s="65" t="s">
        <v>1</v>
      </c>
      <c r="H511" s="45" t="s">
        <v>8</v>
      </c>
      <c r="I511" s="101" t="s">
        <v>8</v>
      </c>
      <c r="J511" s="65"/>
      <c r="K511" s="65">
        <v>89</v>
      </c>
      <c r="L511" s="64">
        <v>0.8764044943820225</v>
      </c>
      <c r="M511" s="65" t="s">
        <v>1</v>
      </c>
      <c r="N511" s="16">
        <v>297</v>
      </c>
      <c r="O511" s="16">
        <v>297</v>
      </c>
      <c r="P511" s="65"/>
      <c r="Q511" s="49">
        <f t="shared" si="24"/>
        <v>97.5</v>
      </c>
      <c r="R511" s="49">
        <f t="shared" si="22"/>
        <v>297</v>
      </c>
      <c r="W511" s="49">
        <f t="shared" si="23"/>
        <v>1</v>
      </c>
    </row>
    <row r="512" spans="1:23" x14ac:dyDescent="0.25">
      <c r="A512" s="106" t="s">
        <v>16</v>
      </c>
      <c r="B512" s="15" t="s">
        <v>1567</v>
      </c>
      <c r="C512" s="15">
        <v>1</v>
      </c>
      <c r="D512" s="39" t="s">
        <v>1504</v>
      </c>
      <c r="E512" s="65">
        <v>185</v>
      </c>
      <c r="F512" s="64">
        <v>0.7567567567567568</v>
      </c>
      <c r="G512" s="65" t="s">
        <v>1</v>
      </c>
      <c r="H512" s="16">
        <v>99</v>
      </c>
      <c r="I512" s="65">
        <v>66</v>
      </c>
      <c r="J512" s="65"/>
      <c r="K512" s="65">
        <v>155</v>
      </c>
      <c r="L512" s="64">
        <v>0.96129032258064517</v>
      </c>
      <c r="M512" s="65"/>
      <c r="N512" s="16">
        <v>3201</v>
      </c>
      <c r="O512" s="16">
        <v>3234</v>
      </c>
      <c r="P512" s="65"/>
      <c r="Q512" s="49">
        <f t="shared" si="24"/>
        <v>170</v>
      </c>
      <c r="R512" s="49">
        <f t="shared" si="22"/>
        <v>1650</v>
      </c>
      <c r="W512" s="49">
        <f t="shared" si="23"/>
        <v>1</v>
      </c>
    </row>
    <row r="513" spans="1:23" x14ac:dyDescent="0.25">
      <c r="A513" s="106" t="s">
        <v>17</v>
      </c>
      <c r="B513" s="15" t="s">
        <v>1567</v>
      </c>
      <c r="C513" s="15">
        <v>1</v>
      </c>
      <c r="D513" s="39" t="s">
        <v>1505</v>
      </c>
      <c r="E513" s="65">
        <v>51</v>
      </c>
      <c r="F513" s="64">
        <v>0.88235294117647056</v>
      </c>
      <c r="G513" s="65"/>
      <c r="H513" s="16">
        <v>0</v>
      </c>
      <c r="I513" s="65">
        <v>0</v>
      </c>
      <c r="J513" s="65"/>
      <c r="K513" s="65">
        <v>219</v>
      </c>
      <c r="L513" s="64">
        <v>0.1004566210045662</v>
      </c>
      <c r="M513" s="65" t="s">
        <v>1</v>
      </c>
      <c r="N513" s="16">
        <v>462</v>
      </c>
      <c r="O513" s="16">
        <v>660</v>
      </c>
      <c r="P513" s="65"/>
      <c r="Q513" s="49">
        <f t="shared" si="24"/>
        <v>135</v>
      </c>
      <c r="R513" s="49">
        <f t="shared" si="22"/>
        <v>280.5</v>
      </c>
      <c r="W513" s="49">
        <f t="shared" si="23"/>
        <v>1</v>
      </c>
    </row>
    <row r="514" spans="1:23" x14ac:dyDescent="0.25">
      <c r="A514" s="106" t="s">
        <v>18</v>
      </c>
      <c r="B514" s="15" t="s">
        <v>1567</v>
      </c>
      <c r="C514" s="15">
        <v>1</v>
      </c>
      <c r="D514" s="39" t="s">
        <v>1506</v>
      </c>
      <c r="E514" s="65">
        <v>380</v>
      </c>
      <c r="F514" s="64">
        <v>0.60526315789473684</v>
      </c>
      <c r="G514" s="65" t="s">
        <v>1</v>
      </c>
      <c r="H514" s="16">
        <v>99</v>
      </c>
      <c r="I514" s="65">
        <v>99</v>
      </c>
      <c r="J514" s="65"/>
      <c r="K514" s="65">
        <v>87</v>
      </c>
      <c r="L514" s="64">
        <v>0.93103448275862066</v>
      </c>
      <c r="M514" s="65" t="s">
        <v>1</v>
      </c>
      <c r="N514" s="16">
        <v>462</v>
      </c>
      <c r="O514" s="16">
        <v>429</v>
      </c>
      <c r="P514" s="65"/>
      <c r="Q514" s="49">
        <f t="shared" si="24"/>
        <v>233.5</v>
      </c>
      <c r="R514" s="49">
        <f t="shared" si="22"/>
        <v>272.25</v>
      </c>
      <c r="W514" s="49">
        <f t="shared" si="23"/>
        <v>1</v>
      </c>
    </row>
    <row r="515" spans="1:23" x14ac:dyDescent="0.25">
      <c r="A515" s="142" t="s">
        <v>19</v>
      </c>
      <c r="B515" s="15" t="s">
        <v>1567</v>
      </c>
      <c r="C515" s="40">
        <v>2</v>
      </c>
      <c r="D515" s="41" t="s">
        <v>1491</v>
      </c>
      <c r="E515" s="60">
        <v>45</v>
      </c>
      <c r="F515" s="59">
        <v>0.97777777777777775</v>
      </c>
      <c r="G515" s="60"/>
      <c r="H515" s="19">
        <v>33</v>
      </c>
      <c r="I515" s="19">
        <v>165</v>
      </c>
      <c r="J515" s="60"/>
      <c r="K515" s="60">
        <v>9</v>
      </c>
      <c r="L515" s="59">
        <v>0.88888888888888884</v>
      </c>
      <c r="M515" s="60"/>
      <c r="N515" s="16">
        <v>429</v>
      </c>
      <c r="O515" s="16">
        <v>264</v>
      </c>
      <c r="P515" s="65"/>
      <c r="Q515" s="49">
        <f t="shared" si="24"/>
        <v>27</v>
      </c>
      <c r="R515" s="49">
        <f t="shared" ref="R515:R578" si="25">AVERAGE(H515:I515,N515:O515)</f>
        <v>222.75</v>
      </c>
      <c r="W515" s="49">
        <f t="shared" ref="W515:W578" si="26">(Q515&gt;0)*(R515&gt;0)</f>
        <v>1</v>
      </c>
    </row>
    <row r="516" spans="1:23" x14ac:dyDescent="0.25">
      <c r="A516" s="86" t="s">
        <v>20</v>
      </c>
      <c r="B516" s="15" t="s">
        <v>1567</v>
      </c>
      <c r="C516" s="40">
        <v>2</v>
      </c>
      <c r="D516" s="41" t="s">
        <v>1492</v>
      </c>
      <c r="E516" s="65">
        <v>41</v>
      </c>
      <c r="F516" s="64">
        <v>0.90243902439024393</v>
      </c>
      <c r="G516" s="65" t="s">
        <v>1</v>
      </c>
      <c r="H516" s="16">
        <v>2310</v>
      </c>
      <c r="I516" s="16">
        <v>1914</v>
      </c>
      <c r="J516" s="65"/>
      <c r="K516" s="65">
        <v>22</v>
      </c>
      <c r="L516" s="64">
        <v>0.81818181818181823</v>
      </c>
      <c r="M516" s="65" t="s">
        <v>1</v>
      </c>
      <c r="N516" s="16">
        <v>792</v>
      </c>
      <c r="O516" s="16">
        <v>924</v>
      </c>
      <c r="P516" s="65"/>
      <c r="Q516" s="49">
        <f t="shared" si="24"/>
        <v>31.5</v>
      </c>
      <c r="R516" s="49">
        <f t="shared" si="25"/>
        <v>1485</v>
      </c>
      <c r="W516" s="49">
        <f t="shared" si="26"/>
        <v>1</v>
      </c>
    </row>
    <row r="517" spans="1:23" x14ac:dyDescent="0.25">
      <c r="A517" s="86" t="s">
        <v>21</v>
      </c>
      <c r="B517" s="15" t="s">
        <v>1567</v>
      </c>
      <c r="C517" s="40">
        <v>2</v>
      </c>
      <c r="D517" s="41" t="s">
        <v>1493</v>
      </c>
      <c r="E517" s="65">
        <v>0</v>
      </c>
      <c r="F517" s="66" t="s">
        <v>4</v>
      </c>
      <c r="G517" s="65"/>
      <c r="H517" s="16">
        <v>0</v>
      </c>
      <c r="I517" s="16">
        <v>0</v>
      </c>
      <c r="J517" s="65"/>
      <c r="K517" s="65">
        <v>0</v>
      </c>
      <c r="L517" s="66" t="s">
        <v>4</v>
      </c>
      <c r="M517" s="65"/>
      <c r="N517" s="16">
        <v>0</v>
      </c>
      <c r="O517" s="16">
        <v>0</v>
      </c>
      <c r="P517" s="65"/>
      <c r="Q517" s="49">
        <f t="shared" si="24"/>
        <v>0</v>
      </c>
      <c r="R517" s="49">
        <f t="shared" si="25"/>
        <v>0</v>
      </c>
      <c r="W517" s="49">
        <f t="shared" si="26"/>
        <v>0</v>
      </c>
    </row>
    <row r="518" spans="1:23" x14ac:dyDescent="0.25">
      <c r="A518" s="86" t="s">
        <v>22</v>
      </c>
      <c r="B518" s="15" t="s">
        <v>1567</v>
      </c>
      <c r="C518" s="40">
        <v>2</v>
      </c>
      <c r="D518" s="41" t="s">
        <v>1494</v>
      </c>
      <c r="E518" s="65">
        <v>0</v>
      </c>
      <c r="F518" s="66" t="s">
        <v>4</v>
      </c>
      <c r="G518" s="65"/>
      <c r="H518" s="16">
        <v>0</v>
      </c>
      <c r="I518" s="16">
        <v>0</v>
      </c>
      <c r="J518" s="65"/>
      <c r="K518" s="65">
        <v>0</v>
      </c>
      <c r="L518" s="66" t="s">
        <v>4</v>
      </c>
      <c r="M518" s="65"/>
      <c r="N518" s="47" t="s">
        <v>8</v>
      </c>
      <c r="O518" s="47" t="s">
        <v>8</v>
      </c>
      <c r="P518" s="65"/>
      <c r="Q518" s="49">
        <f t="shared" si="24"/>
        <v>0</v>
      </c>
      <c r="R518" s="49">
        <f t="shared" si="25"/>
        <v>0</v>
      </c>
      <c r="S518" s="318">
        <f>S510/S505</f>
        <v>0.80882352941176472</v>
      </c>
      <c r="T518" t="s">
        <v>1683</v>
      </c>
      <c r="W518" s="49">
        <f t="shared" si="26"/>
        <v>0</v>
      </c>
    </row>
    <row r="519" spans="1:23" x14ac:dyDescent="0.25">
      <c r="A519" s="86" t="s">
        <v>23</v>
      </c>
      <c r="B519" s="15" t="s">
        <v>1567</v>
      </c>
      <c r="C519" s="40">
        <v>2</v>
      </c>
      <c r="D519" s="41" t="s">
        <v>1495</v>
      </c>
      <c r="E519" s="65">
        <v>0</v>
      </c>
      <c r="F519" s="66" t="s">
        <v>4</v>
      </c>
      <c r="G519" s="65"/>
      <c r="H519" s="16">
        <v>0</v>
      </c>
      <c r="I519" s="16">
        <v>0</v>
      </c>
      <c r="J519" s="65"/>
      <c r="K519" s="65">
        <v>1</v>
      </c>
      <c r="L519" s="64">
        <v>1</v>
      </c>
      <c r="M519" s="65"/>
      <c r="N519" s="16">
        <v>264</v>
      </c>
      <c r="O519" s="16">
        <v>99</v>
      </c>
      <c r="P519" s="65"/>
      <c r="Q519" s="49">
        <f t="shared" si="24"/>
        <v>0.5</v>
      </c>
      <c r="R519" s="49">
        <f t="shared" si="25"/>
        <v>90.75</v>
      </c>
      <c r="S519" s="317">
        <f>S510/S506</f>
        <v>0.96491228070175439</v>
      </c>
      <c r="T519" t="s">
        <v>1686</v>
      </c>
      <c r="W519" s="49">
        <f t="shared" si="26"/>
        <v>1</v>
      </c>
    </row>
    <row r="520" spans="1:23" x14ac:dyDescent="0.25">
      <c r="A520" s="86" t="s">
        <v>24</v>
      </c>
      <c r="B520" s="15" t="s">
        <v>1567</v>
      </c>
      <c r="C520" s="40">
        <v>2</v>
      </c>
      <c r="D520" s="41" t="s">
        <v>1496</v>
      </c>
      <c r="E520" s="65">
        <v>114</v>
      </c>
      <c r="F520" s="64">
        <v>0.91228070175438591</v>
      </c>
      <c r="G520" s="65"/>
      <c r="H520" s="16">
        <v>99</v>
      </c>
      <c r="I520" s="16">
        <v>132</v>
      </c>
      <c r="J520" s="65"/>
      <c r="K520" s="65">
        <v>18</v>
      </c>
      <c r="L520" s="64">
        <v>0.66666666666666663</v>
      </c>
      <c r="M520" s="65" t="s">
        <v>1</v>
      </c>
      <c r="N520" s="16">
        <v>660</v>
      </c>
      <c r="O520" s="16">
        <v>957</v>
      </c>
      <c r="P520" s="65"/>
      <c r="Q520" s="49">
        <f t="shared" si="24"/>
        <v>66</v>
      </c>
      <c r="R520" s="49">
        <f t="shared" si="25"/>
        <v>462</v>
      </c>
      <c r="W520" s="49">
        <f t="shared" si="26"/>
        <v>1</v>
      </c>
    </row>
    <row r="521" spans="1:23" x14ac:dyDescent="0.25">
      <c r="A521" s="86" t="s">
        <v>25</v>
      </c>
      <c r="B521" s="15" t="s">
        <v>1567</v>
      </c>
      <c r="C521" s="40">
        <v>2</v>
      </c>
      <c r="D521" s="41" t="s">
        <v>1497</v>
      </c>
      <c r="E521" s="65">
        <v>370</v>
      </c>
      <c r="F521" s="64">
        <v>0.91891891891891897</v>
      </c>
      <c r="G521" s="65" t="s">
        <v>1</v>
      </c>
      <c r="H521" s="16">
        <v>495</v>
      </c>
      <c r="I521" s="45" t="s">
        <v>8</v>
      </c>
      <c r="J521" s="65"/>
      <c r="K521" s="65">
        <v>6</v>
      </c>
      <c r="L521" s="64">
        <v>0.83333333333333337</v>
      </c>
      <c r="M521" s="65"/>
      <c r="N521" s="16">
        <v>231</v>
      </c>
      <c r="O521" s="16">
        <v>231</v>
      </c>
      <c r="P521" s="65"/>
      <c r="Q521" s="49">
        <f t="shared" si="24"/>
        <v>188</v>
      </c>
      <c r="R521" s="49">
        <f t="shared" si="25"/>
        <v>319</v>
      </c>
      <c r="W521" s="49">
        <f t="shared" si="26"/>
        <v>1</v>
      </c>
    </row>
    <row r="522" spans="1:23" x14ac:dyDescent="0.25">
      <c r="A522" s="86" t="s">
        <v>26</v>
      </c>
      <c r="B522" s="15" t="s">
        <v>1567</v>
      </c>
      <c r="C522" s="40">
        <v>2</v>
      </c>
      <c r="D522" s="41" t="s">
        <v>1498</v>
      </c>
      <c r="E522" s="101" t="s">
        <v>8</v>
      </c>
      <c r="F522" s="66" t="s">
        <v>8</v>
      </c>
      <c r="G522" s="65"/>
      <c r="H522" s="16">
        <v>0</v>
      </c>
      <c r="I522" s="16">
        <v>0</v>
      </c>
      <c r="J522" s="65"/>
      <c r="K522" s="65">
        <v>7</v>
      </c>
      <c r="L522" s="64">
        <v>0.42857142857142855</v>
      </c>
      <c r="M522" s="65"/>
      <c r="N522" s="16">
        <v>924</v>
      </c>
      <c r="O522" s="16">
        <v>1122</v>
      </c>
      <c r="P522" s="65"/>
      <c r="Q522" s="49">
        <f t="shared" si="24"/>
        <v>7</v>
      </c>
      <c r="R522" s="49">
        <f t="shared" si="25"/>
        <v>511.5</v>
      </c>
      <c r="W522" s="49">
        <f t="shared" si="26"/>
        <v>1</v>
      </c>
    </row>
    <row r="523" spans="1:23" x14ac:dyDescent="0.25">
      <c r="A523" s="86" t="s">
        <v>27</v>
      </c>
      <c r="B523" s="15" t="s">
        <v>1567</v>
      </c>
      <c r="C523" s="40">
        <v>2</v>
      </c>
      <c r="D523" s="41" t="s">
        <v>1499</v>
      </c>
      <c r="E523" s="65">
        <v>10</v>
      </c>
      <c r="F523" s="64">
        <v>1</v>
      </c>
      <c r="G523" s="65"/>
      <c r="H523" s="16">
        <v>66</v>
      </c>
      <c r="I523" s="16">
        <v>198</v>
      </c>
      <c r="J523" s="65"/>
      <c r="K523" s="65">
        <v>6</v>
      </c>
      <c r="L523" s="64">
        <v>1</v>
      </c>
      <c r="M523" s="65"/>
      <c r="N523" s="45" t="s">
        <v>8</v>
      </c>
      <c r="O523" s="45" t="s">
        <v>8</v>
      </c>
      <c r="P523" s="65"/>
      <c r="Q523" s="49">
        <f t="shared" si="24"/>
        <v>8</v>
      </c>
      <c r="R523" s="49">
        <f t="shared" si="25"/>
        <v>132</v>
      </c>
      <c r="W523" s="49">
        <f t="shared" si="26"/>
        <v>1</v>
      </c>
    </row>
    <row r="524" spans="1:23" x14ac:dyDescent="0.25">
      <c r="A524" s="86" t="s">
        <v>28</v>
      </c>
      <c r="B524" s="15" t="s">
        <v>1567</v>
      </c>
      <c r="C524" s="40">
        <v>2</v>
      </c>
      <c r="D524" s="41" t="s">
        <v>1500</v>
      </c>
      <c r="E524" s="70">
        <v>15</v>
      </c>
      <c r="F524" s="69">
        <v>1</v>
      </c>
      <c r="G524" s="70"/>
      <c r="H524" s="18">
        <v>264</v>
      </c>
      <c r="I524" s="18">
        <v>165</v>
      </c>
      <c r="J524" s="70"/>
      <c r="K524" s="70">
        <v>7</v>
      </c>
      <c r="L524" s="69">
        <v>0.5714285714285714</v>
      </c>
      <c r="M524" s="70"/>
      <c r="N524" s="16">
        <v>231</v>
      </c>
      <c r="O524" s="16">
        <v>561</v>
      </c>
      <c r="P524" s="65"/>
      <c r="Q524" s="49">
        <f t="shared" si="24"/>
        <v>11</v>
      </c>
      <c r="R524" s="49">
        <f t="shared" si="25"/>
        <v>305.25</v>
      </c>
      <c r="W524" s="49">
        <f t="shared" si="26"/>
        <v>1</v>
      </c>
    </row>
    <row r="525" spans="1:23" x14ac:dyDescent="0.25">
      <c r="A525" s="86" t="s">
        <v>29</v>
      </c>
      <c r="B525" s="15" t="s">
        <v>1567</v>
      </c>
      <c r="C525" s="40">
        <v>2</v>
      </c>
      <c r="D525" s="41" t="s">
        <v>1501</v>
      </c>
      <c r="E525" s="65">
        <v>17</v>
      </c>
      <c r="F525" s="64">
        <v>1</v>
      </c>
      <c r="G525" s="65"/>
      <c r="H525" s="16">
        <v>2178</v>
      </c>
      <c r="I525" s="16">
        <v>2013</v>
      </c>
      <c r="J525" s="65"/>
      <c r="K525" s="65">
        <v>12</v>
      </c>
      <c r="L525" s="64">
        <v>0.91666666666666663</v>
      </c>
      <c r="M525" s="65"/>
      <c r="N525" s="16">
        <v>957</v>
      </c>
      <c r="O525" s="16">
        <v>2244</v>
      </c>
      <c r="P525" s="65"/>
      <c r="Q525" s="49">
        <f t="shared" si="24"/>
        <v>14.5</v>
      </c>
      <c r="R525" s="49">
        <f t="shared" si="25"/>
        <v>1848</v>
      </c>
      <c r="W525" s="49">
        <f t="shared" si="26"/>
        <v>1</v>
      </c>
    </row>
    <row r="526" spans="1:23" x14ac:dyDescent="0.25">
      <c r="A526" s="86" t="s">
        <v>30</v>
      </c>
      <c r="B526" s="15" t="s">
        <v>1567</v>
      </c>
      <c r="C526" s="40">
        <v>2</v>
      </c>
      <c r="D526" s="41" t="s">
        <v>1502</v>
      </c>
      <c r="E526" s="65">
        <v>0</v>
      </c>
      <c r="F526" s="66" t="s">
        <v>4</v>
      </c>
      <c r="G526" s="65"/>
      <c r="H526" s="16">
        <v>165</v>
      </c>
      <c r="I526" s="16">
        <v>132</v>
      </c>
      <c r="J526" s="65"/>
      <c r="K526" s="65">
        <v>0</v>
      </c>
      <c r="L526" s="66" t="s">
        <v>4</v>
      </c>
      <c r="M526" s="65"/>
      <c r="N526" s="16">
        <v>330</v>
      </c>
      <c r="O526" s="16">
        <v>264</v>
      </c>
      <c r="P526" s="65"/>
      <c r="Q526" s="49">
        <f t="shared" si="24"/>
        <v>0</v>
      </c>
      <c r="R526" s="49">
        <f t="shared" si="25"/>
        <v>222.75</v>
      </c>
      <c r="W526" s="49">
        <f t="shared" si="26"/>
        <v>0</v>
      </c>
    </row>
    <row r="527" spans="1:23" x14ac:dyDescent="0.25">
      <c r="A527" s="86" t="s">
        <v>31</v>
      </c>
      <c r="B527" s="15" t="s">
        <v>1567</v>
      </c>
      <c r="C527" s="40">
        <v>2</v>
      </c>
      <c r="D527" s="41" t="s">
        <v>1503</v>
      </c>
      <c r="E527" s="65">
        <v>157</v>
      </c>
      <c r="F527" s="64">
        <v>0.96178343949044587</v>
      </c>
      <c r="G527" s="65"/>
      <c r="H527" s="16">
        <v>1551</v>
      </c>
      <c r="I527" s="16">
        <v>2211</v>
      </c>
      <c r="J527" s="65"/>
      <c r="K527" s="65">
        <v>67</v>
      </c>
      <c r="L527" s="64">
        <v>0.88059701492537312</v>
      </c>
      <c r="M527" s="65"/>
      <c r="N527" s="16">
        <v>924</v>
      </c>
      <c r="O527" s="16">
        <v>924</v>
      </c>
      <c r="P527" s="65"/>
      <c r="Q527" s="49">
        <f t="shared" si="24"/>
        <v>112</v>
      </c>
      <c r="R527" s="49">
        <f t="shared" si="25"/>
        <v>1402.5</v>
      </c>
      <c r="W527" s="49">
        <f t="shared" si="26"/>
        <v>1</v>
      </c>
    </row>
    <row r="528" spans="1:23" x14ac:dyDescent="0.25">
      <c r="A528" s="86" t="s">
        <v>32</v>
      </c>
      <c r="B528" s="15" t="s">
        <v>1567</v>
      </c>
      <c r="C528" s="40">
        <v>2</v>
      </c>
      <c r="D528" s="41" t="s">
        <v>1504</v>
      </c>
      <c r="E528" s="65">
        <v>0</v>
      </c>
      <c r="F528" s="66" t="s">
        <v>4</v>
      </c>
      <c r="G528" s="65"/>
      <c r="H528" s="16">
        <v>198</v>
      </c>
      <c r="I528" s="16">
        <v>66</v>
      </c>
      <c r="J528" s="65"/>
      <c r="K528" s="65">
        <v>0</v>
      </c>
      <c r="L528" s="66" t="s">
        <v>4</v>
      </c>
      <c r="M528" s="65"/>
      <c r="N528" s="16">
        <v>66</v>
      </c>
      <c r="O528" s="16">
        <v>462</v>
      </c>
      <c r="P528" s="65"/>
      <c r="Q528" s="49">
        <f t="shared" si="24"/>
        <v>0</v>
      </c>
      <c r="R528" s="49">
        <f t="shared" si="25"/>
        <v>198</v>
      </c>
      <c r="W528" s="49">
        <f t="shared" si="26"/>
        <v>0</v>
      </c>
    </row>
    <row r="529" spans="1:23" x14ac:dyDescent="0.25">
      <c r="A529" s="86" t="s">
        <v>33</v>
      </c>
      <c r="B529" s="15" t="s">
        <v>1567</v>
      </c>
      <c r="C529" s="40">
        <v>2</v>
      </c>
      <c r="D529" s="41" t="s">
        <v>1505</v>
      </c>
      <c r="E529" s="65">
        <v>28</v>
      </c>
      <c r="F529" s="64">
        <v>0.9285714285714286</v>
      </c>
      <c r="G529" s="65"/>
      <c r="H529" s="16">
        <v>0</v>
      </c>
      <c r="I529" s="16">
        <v>33</v>
      </c>
      <c r="J529" s="65"/>
      <c r="K529" s="65">
        <v>8</v>
      </c>
      <c r="L529" s="64">
        <v>1</v>
      </c>
      <c r="M529" s="65"/>
      <c r="N529" s="16">
        <v>363</v>
      </c>
      <c r="O529" s="16">
        <v>792</v>
      </c>
      <c r="P529" s="65"/>
      <c r="Q529" s="49">
        <f t="shared" si="24"/>
        <v>18</v>
      </c>
      <c r="R529" s="49">
        <f t="shared" si="25"/>
        <v>297</v>
      </c>
      <c r="W529" s="49">
        <f t="shared" si="26"/>
        <v>1</v>
      </c>
    </row>
    <row r="530" spans="1:23" x14ac:dyDescent="0.25">
      <c r="A530" s="86" t="s">
        <v>34</v>
      </c>
      <c r="B530" s="15" t="s">
        <v>1567</v>
      </c>
      <c r="C530" s="40">
        <v>2</v>
      </c>
      <c r="D530" s="41" t="s">
        <v>1506</v>
      </c>
      <c r="E530" s="65">
        <v>11</v>
      </c>
      <c r="F530" s="64">
        <v>1</v>
      </c>
      <c r="G530" s="65"/>
      <c r="H530" s="16">
        <v>4092</v>
      </c>
      <c r="I530" s="16">
        <v>3762</v>
      </c>
      <c r="J530" s="65"/>
      <c r="K530" s="65">
        <v>0</v>
      </c>
      <c r="L530" s="66" t="s">
        <v>4</v>
      </c>
      <c r="M530" s="65"/>
      <c r="N530" s="16">
        <v>330</v>
      </c>
      <c r="O530" s="16">
        <v>330</v>
      </c>
      <c r="P530" s="65"/>
      <c r="Q530" s="49">
        <f t="shared" si="24"/>
        <v>5.5</v>
      </c>
      <c r="R530" s="49">
        <f t="shared" si="25"/>
        <v>2128.5</v>
      </c>
      <c r="W530" s="49">
        <f t="shared" si="26"/>
        <v>1</v>
      </c>
    </row>
    <row r="531" spans="1:23" x14ac:dyDescent="0.25">
      <c r="A531" s="86" t="s">
        <v>35</v>
      </c>
      <c r="B531" s="15" t="s">
        <v>1567</v>
      </c>
      <c r="C531" s="40">
        <v>2</v>
      </c>
      <c r="D531" s="41" t="s">
        <v>1507</v>
      </c>
      <c r="E531" s="65">
        <v>4</v>
      </c>
      <c r="F531" s="64">
        <v>1</v>
      </c>
      <c r="G531" s="65"/>
      <c r="H531" s="16">
        <v>429</v>
      </c>
      <c r="I531" s="16">
        <v>693</v>
      </c>
      <c r="J531" s="65"/>
      <c r="K531" s="65">
        <v>2</v>
      </c>
      <c r="L531" s="64">
        <v>1</v>
      </c>
      <c r="M531" s="65"/>
      <c r="N531" s="16">
        <v>33</v>
      </c>
      <c r="O531" s="16">
        <v>99</v>
      </c>
      <c r="P531" s="65"/>
      <c r="Q531" s="49">
        <f t="shared" si="24"/>
        <v>3</v>
      </c>
      <c r="R531" s="49">
        <f t="shared" si="25"/>
        <v>313.5</v>
      </c>
      <c r="W531" s="49">
        <f t="shared" si="26"/>
        <v>1</v>
      </c>
    </row>
    <row r="532" spans="1:23" x14ac:dyDescent="0.25">
      <c r="A532" s="86" t="s">
        <v>36</v>
      </c>
      <c r="B532" s="15" t="s">
        <v>1567</v>
      </c>
      <c r="C532" s="40">
        <v>2</v>
      </c>
      <c r="D532" s="41" t="s">
        <v>1508</v>
      </c>
      <c r="E532" s="65">
        <v>175</v>
      </c>
      <c r="F532" s="64">
        <v>0.92571428571428571</v>
      </c>
      <c r="G532" s="65" t="s">
        <v>1</v>
      </c>
      <c r="H532" s="16">
        <v>99</v>
      </c>
      <c r="I532" s="16">
        <v>99</v>
      </c>
      <c r="J532" s="65"/>
      <c r="K532" s="65">
        <v>109</v>
      </c>
      <c r="L532" s="64">
        <v>0.90825688073394495</v>
      </c>
      <c r="M532" s="65" t="s">
        <v>1</v>
      </c>
      <c r="N532" s="16">
        <v>66</v>
      </c>
      <c r="O532" s="16">
        <v>0</v>
      </c>
      <c r="P532" s="65"/>
      <c r="Q532" s="49">
        <f t="shared" si="24"/>
        <v>142</v>
      </c>
      <c r="R532" s="49">
        <f t="shared" si="25"/>
        <v>66</v>
      </c>
      <c r="W532" s="49">
        <f t="shared" si="26"/>
        <v>1</v>
      </c>
    </row>
    <row r="533" spans="1:23" x14ac:dyDescent="0.25">
      <c r="A533" s="86" t="s">
        <v>37</v>
      </c>
      <c r="B533" s="15" t="s">
        <v>1567</v>
      </c>
      <c r="C533" s="40">
        <v>2</v>
      </c>
      <c r="D533" s="41" t="s">
        <v>1509</v>
      </c>
      <c r="E533" s="65">
        <v>104</v>
      </c>
      <c r="F533" s="64">
        <v>0.98076923076923073</v>
      </c>
      <c r="G533" s="65" t="s">
        <v>1</v>
      </c>
      <c r="H533" s="16">
        <v>297</v>
      </c>
      <c r="I533" s="16">
        <v>297</v>
      </c>
      <c r="J533" s="65"/>
      <c r="K533" s="65">
        <v>11</v>
      </c>
      <c r="L533" s="64">
        <v>1</v>
      </c>
      <c r="M533" s="65"/>
      <c r="N533" s="16">
        <v>693</v>
      </c>
      <c r="O533" s="16">
        <v>759</v>
      </c>
      <c r="P533" s="65"/>
      <c r="Q533" s="49">
        <f t="shared" si="24"/>
        <v>57.5</v>
      </c>
      <c r="R533" s="49">
        <f t="shared" si="25"/>
        <v>511.5</v>
      </c>
      <c r="W533" s="49">
        <f t="shared" si="26"/>
        <v>1</v>
      </c>
    </row>
    <row r="534" spans="1:23" x14ac:dyDescent="0.25">
      <c r="A534" s="86" t="s">
        <v>38</v>
      </c>
      <c r="B534" s="15" t="s">
        <v>1567</v>
      </c>
      <c r="C534" s="40">
        <v>2</v>
      </c>
      <c r="D534" s="41" t="s">
        <v>1510</v>
      </c>
      <c r="E534" s="65">
        <v>38</v>
      </c>
      <c r="F534" s="64">
        <v>0.89473684210526316</v>
      </c>
      <c r="G534" s="65" t="s">
        <v>1</v>
      </c>
      <c r="H534" s="16">
        <v>528</v>
      </c>
      <c r="I534" s="16">
        <v>363</v>
      </c>
      <c r="J534" s="65"/>
      <c r="K534" s="65">
        <v>32</v>
      </c>
      <c r="L534" s="64">
        <v>0.875</v>
      </c>
      <c r="M534" s="65" t="s">
        <v>1</v>
      </c>
      <c r="N534" s="16">
        <v>231</v>
      </c>
      <c r="O534" s="16">
        <v>99</v>
      </c>
      <c r="P534" s="65"/>
      <c r="Q534" s="49">
        <f t="shared" si="24"/>
        <v>35</v>
      </c>
      <c r="R534" s="49">
        <f t="shared" si="25"/>
        <v>305.25</v>
      </c>
      <c r="W534" s="49">
        <f t="shared" si="26"/>
        <v>1</v>
      </c>
    </row>
    <row r="535" spans="1:23" x14ac:dyDescent="0.25">
      <c r="A535" s="86" t="s">
        <v>39</v>
      </c>
      <c r="B535" s="15" t="s">
        <v>1567</v>
      </c>
      <c r="C535" s="40">
        <v>2</v>
      </c>
      <c r="D535" s="41" t="s">
        <v>1511</v>
      </c>
      <c r="E535" s="65">
        <v>180</v>
      </c>
      <c r="F535" s="64">
        <v>0.94444444444444442</v>
      </c>
      <c r="G535" s="65"/>
      <c r="H535" s="16">
        <v>957</v>
      </c>
      <c r="I535" s="16">
        <v>1254</v>
      </c>
      <c r="J535" s="65"/>
      <c r="K535" s="65">
        <v>26</v>
      </c>
      <c r="L535" s="64">
        <v>0.92307692307692313</v>
      </c>
      <c r="M535" s="65"/>
      <c r="N535" s="16">
        <v>1584</v>
      </c>
      <c r="O535" s="16">
        <v>1980</v>
      </c>
      <c r="P535" s="65"/>
      <c r="Q535" s="49">
        <f t="shared" si="24"/>
        <v>103</v>
      </c>
      <c r="R535" s="49">
        <f t="shared" si="25"/>
        <v>1443.75</v>
      </c>
      <c r="W535" s="49">
        <f t="shared" si="26"/>
        <v>1</v>
      </c>
    </row>
    <row r="536" spans="1:23" x14ac:dyDescent="0.25">
      <c r="A536" s="86" t="s">
        <v>40</v>
      </c>
      <c r="B536" s="15" t="s">
        <v>1567</v>
      </c>
      <c r="C536" s="40">
        <v>2</v>
      </c>
      <c r="D536" s="41" t="s">
        <v>1512</v>
      </c>
      <c r="E536" s="65">
        <v>65</v>
      </c>
      <c r="F536" s="64">
        <v>0.9538461538461539</v>
      </c>
      <c r="G536" s="65"/>
      <c r="H536" s="16">
        <v>330</v>
      </c>
      <c r="I536" s="16">
        <v>528</v>
      </c>
      <c r="J536" s="65"/>
      <c r="K536" s="65">
        <v>2</v>
      </c>
      <c r="L536" s="64">
        <v>1</v>
      </c>
      <c r="M536" s="65"/>
      <c r="N536" s="16">
        <v>1155</v>
      </c>
      <c r="O536" s="16">
        <v>759</v>
      </c>
      <c r="P536" s="65"/>
      <c r="Q536" s="49">
        <f t="shared" si="24"/>
        <v>33.5</v>
      </c>
      <c r="R536" s="49">
        <f t="shared" si="25"/>
        <v>693</v>
      </c>
      <c r="W536" s="49">
        <f t="shared" si="26"/>
        <v>1</v>
      </c>
    </row>
    <row r="537" spans="1:23" x14ac:dyDescent="0.25">
      <c r="A537" s="106" t="s">
        <v>41</v>
      </c>
      <c r="B537" s="15" t="s">
        <v>1567</v>
      </c>
      <c r="C537" s="15">
        <v>3</v>
      </c>
      <c r="D537" s="39" t="s">
        <v>1491</v>
      </c>
      <c r="E537" s="60">
        <v>0</v>
      </c>
      <c r="F537" s="143" t="s">
        <v>4</v>
      </c>
      <c r="G537" s="60"/>
      <c r="H537" s="19">
        <v>0</v>
      </c>
      <c r="I537" s="60">
        <v>0</v>
      </c>
      <c r="J537" s="60"/>
      <c r="K537" s="60">
        <v>3</v>
      </c>
      <c r="L537" s="59">
        <v>0.66666666666666663</v>
      </c>
      <c r="M537" s="60"/>
      <c r="N537" s="16">
        <v>396</v>
      </c>
      <c r="O537" s="16">
        <v>726</v>
      </c>
      <c r="P537" s="65"/>
      <c r="Q537" s="49">
        <f t="shared" si="24"/>
        <v>1.5</v>
      </c>
      <c r="R537" s="49">
        <f t="shared" si="25"/>
        <v>280.5</v>
      </c>
      <c r="W537" s="49">
        <f t="shared" si="26"/>
        <v>1</v>
      </c>
    </row>
    <row r="538" spans="1:23" x14ac:dyDescent="0.25">
      <c r="A538" s="106" t="s">
        <v>42</v>
      </c>
      <c r="B538" s="15" t="s">
        <v>1567</v>
      </c>
      <c r="C538" s="15">
        <v>3</v>
      </c>
      <c r="D538" s="39" t="s">
        <v>1492</v>
      </c>
      <c r="E538" s="65">
        <v>58</v>
      </c>
      <c r="F538" s="64">
        <v>1</v>
      </c>
      <c r="G538" s="65"/>
      <c r="H538" s="16">
        <v>0</v>
      </c>
      <c r="I538" s="65">
        <v>0</v>
      </c>
      <c r="J538" s="65"/>
      <c r="K538" s="65">
        <v>20</v>
      </c>
      <c r="L538" s="64">
        <v>0.95</v>
      </c>
      <c r="M538" s="65"/>
      <c r="N538" s="16">
        <v>165</v>
      </c>
      <c r="O538" s="16">
        <v>165</v>
      </c>
      <c r="P538" s="65"/>
      <c r="Q538" s="49">
        <f t="shared" si="24"/>
        <v>39</v>
      </c>
      <c r="R538" s="49">
        <f t="shared" si="25"/>
        <v>82.5</v>
      </c>
      <c r="W538" s="49">
        <f t="shared" si="26"/>
        <v>1</v>
      </c>
    </row>
    <row r="539" spans="1:23" x14ac:dyDescent="0.25">
      <c r="A539" s="106" t="s">
        <v>43</v>
      </c>
      <c r="B539" s="15" t="s">
        <v>1567</v>
      </c>
      <c r="C539" s="15">
        <v>3</v>
      </c>
      <c r="D539" s="39" t="s">
        <v>1493</v>
      </c>
      <c r="E539" s="65">
        <v>12</v>
      </c>
      <c r="F539" s="64">
        <v>0.83333333333333337</v>
      </c>
      <c r="G539" s="65"/>
      <c r="H539" s="16">
        <v>165</v>
      </c>
      <c r="I539" s="65">
        <v>264</v>
      </c>
      <c r="J539" s="65"/>
      <c r="K539" s="65">
        <v>12</v>
      </c>
      <c r="L539" s="64">
        <v>0.91666666666666663</v>
      </c>
      <c r="M539" s="65"/>
      <c r="N539" s="16">
        <v>1089</v>
      </c>
      <c r="O539" s="16">
        <v>1386</v>
      </c>
      <c r="P539" s="65"/>
      <c r="Q539" s="49">
        <f t="shared" si="24"/>
        <v>12</v>
      </c>
      <c r="R539" s="49">
        <f t="shared" si="25"/>
        <v>726</v>
      </c>
      <c r="W539" s="49">
        <f t="shared" si="26"/>
        <v>1</v>
      </c>
    </row>
    <row r="540" spans="1:23" x14ac:dyDescent="0.25">
      <c r="A540" s="106" t="s">
        <v>44</v>
      </c>
      <c r="B540" s="15" t="s">
        <v>1567</v>
      </c>
      <c r="C540" s="15">
        <v>3</v>
      </c>
      <c r="D540" s="39" t="s">
        <v>1494</v>
      </c>
      <c r="E540" s="65">
        <v>1</v>
      </c>
      <c r="F540" s="64">
        <v>1</v>
      </c>
      <c r="G540" s="65"/>
      <c r="H540" s="16">
        <v>0</v>
      </c>
      <c r="I540" s="65">
        <v>0</v>
      </c>
      <c r="J540" s="65"/>
      <c r="K540" s="65">
        <v>2</v>
      </c>
      <c r="L540" s="64">
        <v>1</v>
      </c>
      <c r="M540" s="65"/>
      <c r="N540" s="16">
        <v>330</v>
      </c>
      <c r="O540" s="16">
        <v>99</v>
      </c>
      <c r="P540" s="65"/>
      <c r="Q540" s="49">
        <f t="shared" si="24"/>
        <v>1.5</v>
      </c>
      <c r="R540" s="49">
        <f t="shared" si="25"/>
        <v>107.25</v>
      </c>
      <c r="W540" s="49">
        <f t="shared" si="26"/>
        <v>1</v>
      </c>
    </row>
    <row r="541" spans="1:23" x14ac:dyDescent="0.25">
      <c r="A541" s="106" t="s">
        <v>45</v>
      </c>
      <c r="B541" s="15" t="s">
        <v>1567</v>
      </c>
      <c r="C541" s="15">
        <v>3</v>
      </c>
      <c r="D541" s="39" t="s">
        <v>1495</v>
      </c>
      <c r="E541" s="65">
        <v>23</v>
      </c>
      <c r="F541" s="64">
        <v>1</v>
      </c>
      <c r="G541" s="65"/>
      <c r="H541" s="16">
        <v>462</v>
      </c>
      <c r="I541" s="65">
        <v>198</v>
      </c>
      <c r="J541" s="65"/>
      <c r="K541" s="65">
        <v>53</v>
      </c>
      <c r="L541" s="64">
        <v>0.58490566037735847</v>
      </c>
      <c r="M541" s="65"/>
      <c r="N541" s="16">
        <v>759</v>
      </c>
      <c r="O541" s="16">
        <v>495</v>
      </c>
      <c r="P541" s="65"/>
      <c r="Q541" s="49">
        <f t="shared" ref="Q541:Q604" si="27">AVERAGE(E541,K541)</f>
        <v>38</v>
      </c>
      <c r="R541" s="49">
        <f t="shared" si="25"/>
        <v>478.5</v>
      </c>
      <c r="W541" s="49">
        <f t="shared" si="26"/>
        <v>1</v>
      </c>
    </row>
    <row r="542" spans="1:23" x14ac:dyDescent="0.25">
      <c r="A542" s="106" t="s">
        <v>46</v>
      </c>
      <c r="B542" s="15" t="s">
        <v>1567</v>
      </c>
      <c r="C542" s="15">
        <v>3</v>
      </c>
      <c r="D542" s="39" t="s">
        <v>1496</v>
      </c>
      <c r="E542" s="65">
        <v>20</v>
      </c>
      <c r="F542" s="64">
        <v>0.9</v>
      </c>
      <c r="G542" s="65"/>
      <c r="H542" s="16">
        <v>462</v>
      </c>
      <c r="I542" s="65">
        <v>264</v>
      </c>
      <c r="J542" s="65"/>
      <c r="K542" s="65">
        <v>7</v>
      </c>
      <c r="L542" s="64">
        <v>0.8571428571428571</v>
      </c>
      <c r="M542" s="65"/>
      <c r="N542" s="16">
        <v>1320</v>
      </c>
      <c r="O542" s="16">
        <v>1419</v>
      </c>
      <c r="P542" s="65"/>
      <c r="Q542" s="49">
        <f t="shared" si="27"/>
        <v>13.5</v>
      </c>
      <c r="R542" s="49">
        <f t="shared" si="25"/>
        <v>866.25</v>
      </c>
      <c r="W542" s="49">
        <f t="shared" si="26"/>
        <v>1</v>
      </c>
    </row>
    <row r="543" spans="1:23" x14ac:dyDescent="0.25">
      <c r="A543" s="106" t="s">
        <v>47</v>
      </c>
      <c r="B543" s="15" t="s">
        <v>1567</v>
      </c>
      <c r="C543" s="15">
        <v>3</v>
      </c>
      <c r="D543" s="39" t="s">
        <v>1497</v>
      </c>
      <c r="E543" s="65">
        <v>11</v>
      </c>
      <c r="F543" s="64">
        <v>0.90909090909090906</v>
      </c>
      <c r="G543" s="65"/>
      <c r="H543" s="16">
        <v>891</v>
      </c>
      <c r="I543" s="65">
        <v>660</v>
      </c>
      <c r="J543" s="65"/>
      <c r="K543" s="65">
        <v>7</v>
      </c>
      <c r="L543" s="64">
        <v>0.8571428571428571</v>
      </c>
      <c r="M543" s="65"/>
      <c r="N543" s="16">
        <v>2673</v>
      </c>
      <c r="O543" s="16">
        <v>1089</v>
      </c>
      <c r="P543" s="65"/>
      <c r="Q543" s="49">
        <f t="shared" si="27"/>
        <v>9</v>
      </c>
      <c r="R543" s="49">
        <f t="shared" si="25"/>
        <v>1328.25</v>
      </c>
      <c r="W543" s="49">
        <f t="shared" si="26"/>
        <v>1</v>
      </c>
    </row>
    <row r="544" spans="1:23" x14ac:dyDescent="0.25">
      <c r="A544" s="106" t="s">
        <v>48</v>
      </c>
      <c r="B544" s="15" t="s">
        <v>1567</v>
      </c>
      <c r="C544" s="15">
        <v>3</v>
      </c>
      <c r="D544" s="39" t="s">
        <v>1498</v>
      </c>
      <c r="E544" s="65">
        <v>39</v>
      </c>
      <c r="F544" s="64">
        <v>0.97435897435897434</v>
      </c>
      <c r="G544" s="65"/>
      <c r="H544" s="16">
        <v>429</v>
      </c>
      <c r="I544" s="65">
        <v>1023</v>
      </c>
      <c r="J544" s="65"/>
      <c r="K544" s="65">
        <v>75</v>
      </c>
      <c r="L544" s="64">
        <v>0.89333333333333331</v>
      </c>
      <c r="M544" s="65" t="s">
        <v>1</v>
      </c>
      <c r="N544" s="16">
        <v>825</v>
      </c>
      <c r="O544" s="16">
        <v>1056</v>
      </c>
      <c r="P544" s="65"/>
      <c r="Q544" s="49">
        <f t="shared" si="27"/>
        <v>57</v>
      </c>
      <c r="R544" s="49">
        <f t="shared" si="25"/>
        <v>833.25</v>
      </c>
      <c r="W544" s="49">
        <f t="shared" si="26"/>
        <v>1</v>
      </c>
    </row>
    <row r="545" spans="1:23" x14ac:dyDescent="0.25">
      <c r="A545" s="106" t="s">
        <v>49</v>
      </c>
      <c r="B545" s="15" t="s">
        <v>1567</v>
      </c>
      <c r="C545" s="15">
        <v>3</v>
      </c>
      <c r="D545" s="39" t="s">
        <v>1499</v>
      </c>
      <c r="E545" s="65">
        <v>45</v>
      </c>
      <c r="F545" s="64">
        <v>0.93333333333333335</v>
      </c>
      <c r="G545" s="65" t="s">
        <v>1</v>
      </c>
      <c r="H545" s="16">
        <v>528</v>
      </c>
      <c r="I545" s="65">
        <v>924</v>
      </c>
      <c r="J545" s="65"/>
      <c r="K545" s="65">
        <v>30</v>
      </c>
      <c r="L545" s="64">
        <v>0.83333333333333337</v>
      </c>
      <c r="M545" s="65"/>
      <c r="N545" s="16">
        <v>1056</v>
      </c>
      <c r="O545" s="16">
        <v>792</v>
      </c>
      <c r="P545" s="65"/>
      <c r="Q545" s="49">
        <f t="shared" si="27"/>
        <v>37.5</v>
      </c>
      <c r="R545" s="49">
        <f t="shared" si="25"/>
        <v>825</v>
      </c>
      <c r="W545" s="49">
        <f t="shared" si="26"/>
        <v>1</v>
      </c>
    </row>
    <row r="546" spans="1:23" x14ac:dyDescent="0.25">
      <c r="A546" s="141" t="s">
        <v>50</v>
      </c>
      <c r="B546" s="15" t="s">
        <v>1567</v>
      </c>
      <c r="C546" s="15">
        <v>3</v>
      </c>
      <c r="D546" s="39" t="s">
        <v>1500</v>
      </c>
      <c r="E546" s="70">
        <v>109</v>
      </c>
      <c r="F546" s="69">
        <v>1</v>
      </c>
      <c r="G546" s="70" t="s">
        <v>1</v>
      </c>
      <c r="H546" s="18">
        <v>0</v>
      </c>
      <c r="I546" s="70">
        <v>33</v>
      </c>
      <c r="J546" s="70"/>
      <c r="K546" s="70">
        <v>57</v>
      </c>
      <c r="L546" s="69">
        <v>0.96491228070175439</v>
      </c>
      <c r="M546" s="70" t="s">
        <v>1</v>
      </c>
      <c r="N546" s="16">
        <v>66</v>
      </c>
      <c r="O546" s="16">
        <v>0</v>
      </c>
      <c r="P546" s="65"/>
      <c r="Q546" s="49">
        <f t="shared" si="27"/>
        <v>83</v>
      </c>
      <c r="R546" s="49">
        <f t="shared" si="25"/>
        <v>24.75</v>
      </c>
      <c r="W546" s="49">
        <f t="shared" si="26"/>
        <v>1</v>
      </c>
    </row>
    <row r="547" spans="1:23" x14ac:dyDescent="0.25">
      <c r="A547" s="106" t="s">
        <v>51</v>
      </c>
      <c r="B547" s="15" t="s">
        <v>1567</v>
      </c>
      <c r="C547" s="15">
        <v>3</v>
      </c>
      <c r="D547" s="39" t="s">
        <v>1501</v>
      </c>
      <c r="E547" s="65">
        <v>27</v>
      </c>
      <c r="F547" s="64">
        <v>1</v>
      </c>
      <c r="G547" s="65"/>
      <c r="H547" s="16">
        <v>66</v>
      </c>
      <c r="I547" s="65">
        <v>0</v>
      </c>
      <c r="J547" s="65"/>
      <c r="K547" s="65">
        <v>24</v>
      </c>
      <c r="L547" s="64">
        <v>0.91666666666666663</v>
      </c>
      <c r="M547" s="65" t="s">
        <v>1</v>
      </c>
      <c r="N547" s="16">
        <v>396</v>
      </c>
      <c r="O547" s="16">
        <v>165</v>
      </c>
      <c r="P547" s="65"/>
      <c r="Q547" s="49">
        <f t="shared" si="27"/>
        <v>25.5</v>
      </c>
      <c r="R547" s="49">
        <f t="shared" si="25"/>
        <v>156.75</v>
      </c>
      <c r="W547" s="49">
        <f t="shared" si="26"/>
        <v>1</v>
      </c>
    </row>
    <row r="548" spans="1:23" x14ac:dyDescent="0.25">
      <c r="A548" s="106" t="s">
        <v>52</v>
      </c>
      <c r="B548" s="15" t="s">
        <v>1567</v>
      </c>
      <c r="C548" s="15">
        <v>3</v>
      </c>
      <c r="D548" s="39" t="s">
        <v>1502</v>
      </c>
      <c r="E548" s="65">
        <v>0</v>
      </c>
      <c r="F548" s="66" t="s">
        <v>4</v>
      </c>
      <c r="G548" s="65"/>
      <c r="H548" s="16">
        <v>132</v>
      </c>
      <c r="I548" s="65">
        <v>165</v>
      </c>
      <c r="J548" s="65"/>
      <c r="K548" s="65">
        <v>1</v>
      </c>
      <c r="L548" s="64">
        <v>1</v>
      </c>
      <c r="M548" s="65"/>
      <c r="N548" s="16">
        <v>66</v>
      </c>
      <c r="O548" s="16">
        <v>198</v>
      </c>
      <c r="P548" s="65"/>
      <c r="Q548" s="49">
        <f t="shared" si="27"/>
        <v>0.5</v>
      </c>
      <c r="R548" s="49">
        <f t="shared" si="25"/>
        <v>140.25</v>
      </c>
      <c r="W548" s="49">
        <f t="shared" si="26"/>
        <v>1</v>
      </c>
    </row>
    <row r="549" spans="1:23" x14ac:dyDescent="0.25">
      <c r="A549" s="106" t="s">
        <v>53</v>
      </c>
      <c r="B549" s="15" t="s">
        <v>1567</v>
      </c>
      <c r="C549" s="15">
        <v>3</v>
      </c>
      <c r="D549" s="39" t="s">
        <v>1503</v>
      </c>
      <c r="E549" s="65">
        <v>0</v>
      </c>
      <c r="F549" s="66" t="s">
        <v>4</v>
      </c>
      <c r="G549" s="65"/>
      <c r="H549" s="16">
        <v>99</v>
      </c>
      <c r="I549" s="65">
        <v>99</v>
      </c>
      <c r="J549" s="65"/>
      <c r="K549" s="65">
        <v>0</v>
      </c>
      <c r="L549" s="66" t="s">
        <v>4</v>
      </c>
      <c r="M549" s="65"/>
      <c r="N549" s="16">
        <v>231</v>
      </c>
      <c r="O549" s="16">
        <v>495</v>
      </c>
      <c r="P549" s="65"/>
      <c r="Q549" s="49">
        <f t="shared" si="27"/>
        <v>0</v>
      </c>
      <c r="R549" s="49">
        <f t="shared" si="25"/>
        <v>231</v>
      </c>
      <c r="W549" s="49">
        <f t="shared" si="26"/>
        <v>0</v>
      </c>
    </row>
    <row r="550" spans="1:23" x14ac:dyDescent="0.25">
      <c r="A550" s="106" t="s">
        <v>54</v>
      </c>
      <c r="B550" s="15" t="s">
        <v>1567</v>
      </c>
      <c r="C550" s="15">
        <v>3</v>
      </c>
      <c r="D550" s="39" t="s">
        <v>1504</v>
      </c>
      <c r="E550" s="65">
        <v>0</v>
      </c>
      <c r="F550" s="66" t="s">
        <v>4</v>
      </c>
      <c r="G550" s="65"/>
      <c r="H550" s="16">
        <v>924</v>
      </c>
      <c r="I550" s="65">
        <v>627</v>
      </c>
      <c r="J550" s="65"/>
      <c r="K550" s="65">
        <v>1</v>
      </c>
      <c r="L550" s="64">
        <v>0</v>
      </c>
      <c r="M550" s="65"/>
      <c r="N550" s="16">
        <v>1914</v>
      </c>
      <c r="O550" s="16">
        <v>1683</v>
      </c>
      <c r="P550" s="65"/>
      <c r="Q550" s="49">
        <f t="shared" si="27"/>
        <v>0.5</v>
      </c>
      <c r="R550" s="49">
        <f t="shared" si="25"/>
        <v>1287</v>
      </c>
      <c r="W550" s="49">
        <f t="shared" si="26"/>
        <v>1</v>
      </c>
    </row>
    <row r="551" spans="1:23" x14ac:dyDescent="0.25">
      <c r="A551" s="106" t="s">
        <v>55</v>
      </c>
      <c r="B551" s="15" t="s">
        <v>1567</v>
      </c>
      <c r="C551" s="15">
        <v>3</v>
      </c>
      <c r="D551" s="39" t="s">
        <v>1505</v>
      </c>
      <c r="E551" s="65">
        <v>22</v>
      </c>
      <c r="F551" s="64">
        <v>0.81818181818181823</v>
      </c>
      <c r="G551" s="65" t="s">
        <v>1</v>
      </c>
      <c r="H551" s="16">
        <v>1617</v>
      </c>
      <c r="I551" s="65">
        <v>1617</v>
      </c>
      <c r="J551" s="65"/>
      <c r="K551" s="65">
        <v>118</v>
      </c>
      <c r="L551" s="64">
        <v>0.69491525423728817</v>
      </c>
      <c r="M551" s="65"/>
      <c r="N551" s="16">
        <v>1221</v>
      </c>
      <c r="O551" s="16">
        <v>660</v>
      </c>
      <c r="P551" s="65"/>
      <c r="Q551" s="49">
        <f t="shared" si="27"/>
        <v>70</v>
      </c>
      <c r="R551" s="49">
        <f t="shared" si="25"/>
        <v>1278.75</v>
      </c>
      <c r="W551" s="49">
        <f t="shared" si="26"/>
        <v>1</v>
      </c>
    </row>
    <row r="552" spans="1:23" x14ac:dyDescent="0.25">
      <c r="A552" s="106" t="s">
        <v>56</v>
      </c>
      <c r="B552" s="15" t="s">
        <v>1567</v>
      </c>
      <c r="C552" s="15">
        <v>3</v>
      </c>
      <c r="D552" s="39" t="s">
        <v>1506</v>
      </c>
      <c r="E552" s="65">
        <v>1</v>
      </c>
      <c r="F552" s="64">
        <v>1</v>
      </c>
      <c r="G552" s="65"/>
      <c r="H552" s="16">
        <v>462</v>
      </c>
      <c r="I552" s="65">
        <v>165</v>
      </c>
      <c r="J552" s="65"/>
      <c r="K552" s="65">
        <v>0</v>
      </c>
      <c r="L552" s="66" t="s">
        <v>4</v>
      </c>
      <c r="M552" s="65"/>
      <c r="N552" s="16">
        <v>231</v>
      </c>
      <c r="O552" s="16">
        <v>132</v>
      </c>
      <c r="P552" s="65"/>
      <c r="Q552" s="49">
        <f t="shared" si="27"/>
        <v>0.5</v>
      </c>
      <c r="R552" s="49">
        <f t="shared" si="25"/>
        <v>247.5</v>
      </c>
      <c r="W552" s="49">
        <f t="shared" si="26"/>
        <v>1</v>
      </c>
    </row>
    <row r="553" spans="1:23" x14ac:dyDescent="0.25">
      <c r="A553" s="106" t="s">
        <v>57</v>
      </c>
      <c r="B553" s="15" t="s">
        <v>1567</v>
      </c>
      <c r="C553" s="15">
        <v>3</v>
      </c>
      <c r="D553" s="39" t="s">
        <v>1507</v>
      </c>
      <c r="E553" s="65">
        <v>20</v>
      </c>
      <c r="F553" s="64">
        <v>1</v>
      </c>
      <c r="G553" s="65"/>
      <c r="H553" s="16">
        <v>0</v>
      </c>
      <c r="I553" s="65">
        <v>0</v>
      </c>
      <c r="J553" s="65"/>
      <c r="K553" s="65">
        <v>6</v>
      </c>
      <c r="L553" s="64">
        <v>1</v>
      </c>
      <c r="M553" s="65"/>
      <c r="N553" s="16">
        <v>66</v>
      </c>
      <c r="O553" s="16">
        <v>0</v>
      </c>
      <c r="P553" s="65"/>
      <c r="Q553" s="49">
        <f t="shared" si="27"/>
        <v>13</v>
      </c>
      <c r="R553" s="49">
        <f t="shared" si="25"/>
        <v>16.5</v>
      </c>
      <c r="W553" s="49">
        <f t="shared" si="26"/>
        <v>1</v>
      </c>
    </row>
    <row r="554" spans="1:23" x14ac:dyDescent="0.25">
      <c r="A554" s="106" t="s">
        <v>58</v>
      </c>
      <c r="B554" s="15" t="s">
        <v>1567</v>
      </c>
      <c r="C554" s="15">
        <v>4</v>
      </c>
      <c r="D554" s="39" t="s">
        <v>1491</v>
      </c>
      <c r="E554" s="65">
        <v>1</v>
      </c>
      <c r="F554" s="64">
        <v>0</v>
      </c>
      <c r="G554" s="65"/>
      <c r="H554" s="16">
        <v>33</v>
      </c>
      <c r="I554" s="16">
        <v>33</v>
      </c>
      <c r="J554" s="65"/>
      <c r="K554" s="65">
        <v>0</v>
      </c>
      <c r="L554" s="66" t="s">
        <v>4</v>
      </c>
      <c r="M554" s="65"/>
      <c r="N554" s="16">
        <v>66</v>
      </c>
      <c r="O554" s="65">
        <v>33</v>
      </c>
      <c r="P554" s="65"/>
      <c r="Q554" s="49">
        <f t="shared" si="27"/>
        <v>0.5</v>
      </c>
      <c r="R554" s="49">
        <f t="shared" si="25"/>
        <v>41.25</v>
      </c>
      <c r="W554" s="49">
        <f t="shared" si="26"/>
        <v>1</v>
      </c>
    </row>
    <row r="555" spans="1:23" x14ac:dyDescent="0.25">
      <c r="A555" s="106" t="s">
        <v>59</v>
      </c>
      <c r="B555" s="15" t="s">
        <v>1567</v>
      </c>
      <c r="C555" s="15">
        <v>4</v>
      </c>
      <c r="D555" s="39" t="s">
        <v>1492</v>
      </c>
      <c r="E555" s="65">
        <v>0</v>
      </c>
      <c r="F555" s="66" t="s">
        <v>4</v>
      </c>
      <c r="G555" s="65"/>
      <c r="H555" s="16">
        <v>0</v>
      </c>
      <c r="I555" s="16">
        <v>0</v>
      </c>
      <c r="J555" s="65"/>
      <c r="K555" s="65">
        <v>0</v>
      </c>
      <c r="L555" s="66" t="s">
        <v>4</v>
      </c>
      <c r="M555" s="65"/>
      <c r="N555" s="45" t="s">
        <v>8</v>
      </c>
      <c r="O555" s="101" t="s">
        <v>8</v>
      </c>
      <c r="P555" s="65"/>
      <c r="Q555" s="49">
        <f t="shared" si="27"/>
        <v>0</v>
      </c>
      <c r="R555" s="49">
        <f t="shared" si="25"/>
        <v>0</v>
      </c>
      <c r="W555" s="49">
        <f t="shared" si="26"/>
        <v>0</v>
      </c>
    </row>
    <row r="556" spans="1:23" x14ac:dyDescent="0.25">
      <c r="A556" s="106" t="s">
        <v>60</v>
      </c>
      <c r="B556" s="15" t="s">
        <v>1567</v>
      </c>
      <c r="C556" s="15">
        <v>4</v>
      </c>
      <c r="D556" s="39" t="s">
        <v>1493</v>
      </c>
      <c r="E556" s="65">
        <v>280</v>
      </c>
      <c r="F556" s="64">
        <v>0.8214285714285714</v>
      </c>
      <c r="G556" s="65" t="s">
        <v>1</v>
      </c>
      <c r="H556" s="16">
        <v>0</v>
      </c>
      <c r="I556" s="16">
        <v>0</v>
      </c>
      <c r="J556" s="65"/>
      <c r="K556" s="65">
        <v>15</v>
      </c>
      <c r="L556" s="64">
        <v>0.93333333333333335</v>
      </c>
      <c r="M556" s="65" t="s">
        <v>1</v>
      </c>
      <c r="N556" s="16">
        <v>66</v>
      </c>
      <c r="O556" s="65">
        <v>0</v>
      </c>
      <c r="P556" s="65"/>
      <c r="Q556" s="49">
        <f t="shared" si="27"/>
        <v>147.5</v>
      </c>
      <c r="R556" s="49">
        <f t="shared" si="25"/>
        <v>16.5</v>
      </c>
      <c r="W556" s="49">
        <f t="shared" si="26"/>
        <v>1</v>
      </c>
    </row>
    <row r="557" spans="1:23" x14ac:dyDescent="0.25">
      <c r="A557" s="106" t="s">
        <v>61</v>
      </c>
      <c r="B557" s="15" t="s">
        <v>1567</v>
      </c>
      <c r="C557" s="15">
        <v>4</v>
      </c>
      <c r="D557" s="39" t="s">
        <v>1494</v>
      </c>
      <c r="E557" s="65">
        <v>0</v>
      </c>
      <c r="F557" s="66" t="s">
        <v>4</v>
      </c>
      <c r="G557" s="65"/>
      <c r="H557" s="16">
        <v>0</v>
      </c>
      <c r="I557" s="16">
        <v>0</v>
      </c>
      <c r="J557" s="65"/>
      <c r="K557" s="65">
        <v>0</v>
      </c>
      <c r="L557" s="66" t="s">
        <v>4</v>
      </c>
      <c r="M557" s="65"/>
      <c r="N557" s="16">
        <v>66</v>
      </c>
      <c r="O557" s="65">
        <v>33</v>
      </c>
      <c r="P557" s="65"/>
      <c r="Q557" s="49">
        <f t="shared" si="27"/>
        <v>0</v>
      </c>
      <c r="R557" s="49">
        <f t="shared" si="25"/>
        <v>24.75</v>
      </c>
      <c r="W557" s="49">
        <f t="shared" si="26"/>
        <v>0</v>
      </c>
    </row>
    <row r="558" spans="1:23" x14ac:dyDescent="0.25">
      <c r="A558" s="106" t="s">
        <v>62</v>
      </c>
      <c r="B558" s="15" t="s">
        <v>1567</v>
      </c>
      <c r="C558" s="15">
        <v>4</v>
      </c>
      <c r="D558" s="39" t="s">
        <v>1495</v>
      </c>
      <c r="E558" s="65">
        <v>3</v>
      </c>
      <c r="F558" s="64">
        <v>0.33333333333333331</v>
      </c>
      <c r="G558" s="65"/>
      <c r="H558" s="16">
        <v>33</v>
      </c>
      <c r="I558" s="16">
        <v>99</v>
      </c>
      <c r="J558" s="65"/>
      <c r="K558" s="65">
        <v>1</v>
      </c>
      <c r="L558" s="64">
        <v>1</v>
      </c>
      <c r="M558" s="65"/>
      <c r="N558" s="16">
        <v>858</v>
      </c>
      <c r="O558" s="65">
        <v>429</v>
      </c>
      <c r="P558" s="65"/>
      <c r="Q558" s="49">
        <f t="shared" si="27"/>
        <v>2</v>
      </c>
      <c r="R558" s="49">
        <f t="shared" si="25"/>
        <v>354.75</v>
      </c>
      <c r="W558" s="49">
        <f t="shared" si="26"/>
        <v>1</v>
      </c>
    </row>
    <row r="559" spans="1:23" x14ac:dyDescent="0.25">
      <c r="A559" s="106" t="s">
        <v>63</v>
      </c>
      <c r="B559" s="15" t="s">
        <v>1567</v>
      </c>
      <c r="C559" s="15">
        <v>4</v>
      </c>
      <c r="D559" s="39" t="s">
        <v>1496</v>
      </c>
      <c r="E559" s="65">
        <v>2</v>
      </c>
      <c r="F559" s="64">
        <v>1</v>
      </c>
      <c r="G559" s="65"/>
      <c r="H559" s="16">
        <v>132</v>
      </c>
      <c r="I559" s="16">
        <v>33</v>
      </c>
      <c r="J559" s="65"/>
      <c r="K559" s="65">
        <v>0</v>
      </c>
      <c r="L559" s="66" t="s">
        <v>4</v>
      </c>
      <c r="M559" s="65"/>
      <c r="N559" s="16">
        <v>462</v>
      </c>
      <c r="O559" s="65">
        <v>231</v>
      </c>
      <c r="P559" s="65"/>
      <c r="Q559" s="49">
        <f t="shared" si="27"/>
        <v>1</v>
      </c>
      <c r="R559" s="49">
        <f t="shared" si="25"/>
        <v>214.5</v>
      </c>
      <c r="W559" s="49">
        <f t="shared" si="26"/>
        <v>1</v>
      </c>
    </row>
    <row r="560" spans="1:23" x14ac:dyDescent="0.25">
      <c r="A560" s="106" t="s">
        <v>64</v>
      </c>
      <c r="B560" s="15" t="s">
        <v>1567</v>
      </c>
      <c r="C560" s="15">
        <v>4</v>
      </c>
      <c r="D560" s="39" t="s">
        <v>1497</v>
      </c>
      <c r="E560" s="65">
        <v>29</v>
      </c>
      <c r="F560" s="64">
        <v>0.51724137931034486</v>
      </c>
      <c r="G560" s="65" t="s">
        <v>1</v>
      </c>
      <c r="H560" s="16">
        <v>0</v>
      </c>
      <c r="I560" s="16">
        <v>0</v>
      </c>
      <c r="J560" s="65"/>
      <c r="K560" s="65">
        <v>46</v>
      </c>
      <c r="L560" s="64">
        <v>0.80434782608695654</v>
      </c>
      <c r="M560" s="65"/>
      <c r="N560" s="16">
        <v>0</v>
      </c>
      <c r="O560" s="65">
        <v>0</v>
      </c>
      <c r="P560" s="65"/>
      <c r="Q560" s="49">
        <f t="shared" si="27"/>
        <v>37.5</v>
      </c>
      <c r="R560" s="49">
        <f t="shared" si="25"/>
        <v>0</v>
      </c>
      <c r="W560" s="49">
        <f t="shared" si="26"/>
        <v>0</v>
      </c>
    </row>
    <row r="561" spans="1:23" x14ac:dyDescent="0.25">
      <c r="A561" s="106" t="s">
        <v>65</v>
      </c>
      <c r="B561" s="15" t="s">
        <v>1567</v>
      </c>
      <c r="C561" s="15">
        <v>4</v>
      </c>
      <c r="D561" s="39" t="s">
        <v>1498</v>
      </c>
      <c r="E561" s="65">
        <v>0</v>
      </c>
      <c r="F561" s="66" t="s">
        <v>4</v>
      </c>
      <c r="G561" s="65"/>
      <c r="H561" s="16">
        <v>1716</v>
      </c>
      <c r="I561" s="16">
        <v>1584</v>
      </c>
      <c r="J561" s="65"/>
      <c r="K561" s="65">
        <v>0</v>
      </c>
      <c r="L561" s="66" t="s">
        <v>4</v>
      </c>
      <c r="M561" s="65"/>
      <c r="N561" s="16">
        <v>1056</v>
      </c>
      <c r="O561" s="65">
        <v>1716</v>
      </c>
      <c r="P561" s="65"/>
      <c r="Q561" s="49">
        <f t="shared" si="27"/>
        <v>0</v>
      </c>
      <c r="R561" s="49">
        <f t="shared" si="25"/>
        <v>1518</v>
      </c>
      <c r="W561" s="49">
        <f t="shared" si="26"/>
        <v>0</v>
      </c>
    </row>
    <row r="562" spans="1:23" x14ac:dyDescent="0.25">
      <c r="A562" s="106" t="s">
        <v>66</v>
      </c>
      <c r="B562" s="15" t="s">
        <v>1567</v>
      </c>
      <c r="C562" s="15">
        <v>4</v>
      </c>
      <c r="D562" s="39" t="s">
        <v>1499</v>
      </c>
      <c r="E562" s="65">
        <v>0</v>
      </c>
      <c r="F562" s="66" t="s">
        <v>4</v>
      </c>
      <c r="G562" s="65"/>
      <c r="H562" s="16">
        <v>561</v>
      </c>
      <c r="I562" s="16">
        <v>858</v>
      </c>
      <c r="J562" s="65"/>
      <c r="K562" s="65">
        <v>0</v>
      </c>
      <c r="L562" s="66" t="s">
        <v>4</v>
      </c>
      <c r="M562" s="65"/>
      <c r="N562" s="16">
        <v>429</v>
      </c>
      <c r="O562" s="65">
        <v>165</v>
      </c>
      <c r="P562" s="65"/>
      <c r="Q562" s="49">
        <f t="shared" si="27"/>
        <v>0</v>
      </c>
      <c r="R562" s="49">
        <f t="shared" si="25"/>
        <v>503.25</v>
      </c>
      <c r="W562" s="49">
        <f t="shared" si="26"/>
        <v>0</v>
      </c>
    </row>
    <row r="563" spans="1:23" x14ac:dyDescent="0.25">
      <c r="A563" s="106" t="s">
        <v>67</v>
      </c>
      <c r="B563" s="15" t="s">
        <v>1567</v>
      </c>
      <c r="C563" s="15">
        <v>4</v>
      </c>
      <c r="D563" s="39" t="s">
        <v>1500</v>
      </c>
      <c r="E563" s="65">
        <v>3</v>
      </c>
      <c r="F563" s="64">
        <v>0</v>
      </c>
      <c r="G563" s="65"/>
      <c r="H563" s="16">
        <v>0</v>
      </c>
      <c r="I563" s="16">
        <v>0</v>
      </c>
      <c r="J563" s="65"/>
      <c r="K563" s="65">
        <v>1</v>
      </c>
      <c r="L563" s="64">
        <v>1</v>
      </c>
      <c r="M563" s="65"/>
      <c r="N563" s="16">
        <v>132</v>
      </c>
      <c r="O563" s="65">
        <v>462</v>
      </c>
      <c r="P563" s="65"/>
      <c r="Q563" s="49">
        <f t="shared" si="27"/>
        <v>2</v>
      </c>
      <c r="R563" s="49">
        <f t="shared" si="25"/>
        <v>148.5</v>
      </c>
      <c r="W563" s="49">
        <f t="shared" si="26"/>
        <v>1</v>
      </c>
    </row>
    <row r="564" spans="1:23" x14ac:dyDescent="0.25">
      <c r="A564" s="144" t="s">
        <v>68</v>
      </c>
      <c r="B564" s="15" t="s">
        <v>1567</v>
      </c>
      <c r="C564" s="15">
        <v>4</v>
      </c>
      <c r="D564" s="39" t="s">
        <v>1501</v>
      </c>
      <c r="E564" s="60">
        <v>55</v>
      </c>
      <c r="F564" s="59">
        <v>0.72727272727272729</v>
      </c>
      <c r="G564" s="60" t="s">
        <v>1</v>
      </c>
      <c r="H564" s="19">
        <v>363</v>
      </c>
      <c r="I564" s="19">
        <v>594</v>
      </c>
      <c r="J564" s="60"/>
      <c r="K564" s="60">
        <v>43</v>
      </c>
      <c r="L564" s="59">
        <v>0.93023255813953487</v>
      </c>
      <c r="M564" s="60" t="s">
        <v>1</v>
      </c>
      <c r="N564" s="16">
        <v>825</v>
      </c>
      <c r="O564" s="65">
        <v>858</v>
      </c>
      <c r="P564" s="65"/>
      <c r="Q564" s="49">
        <f t="shared" si="27"/>
        <v>49</v>
      </c>
      <c r="R564" s="49">
        <f t="shared" si="25"/>
        <v>660</v>
      </c>
      <c r="W564" s="49">
        <f t="shared" si="26"/>
        <v>1</v>
      </c>
    </row>
    <row r="565" spans="1:23" x14ac:dyDescent="0.25">
      <c r="A565" s="106" t="s">
        <v>69</v>
      </c>
      <c r="B565" s="15" t="s">
        <v>1567</v>
      </c>
      <c r="C565" s="15">
        <v>4</v>
      </c>
      <c r="D565" s="39" t="s">
        <v>1502</v>
      </c>
      <c r="E565" s="65">
        <v>41</v>
      </c>
      <c r="F565" s="64">
        <v>0.78048780487804881</v>
      </c>
      <c r="G565" s="65" t="s">
        <v>1</v>
      </c>
      <c r="H565" s="16">
        <v>165</v>
      </c>
      <c r="I565" s="16">
        <v>231</v>
      </c>
      <c r="J565" s="65"/>
      <c r="K565" s="65">
        <v>5</v>
      </c>
      <c r="L565" s="64">
        <v>1</v>
      </c>
      <c r="M565" s="65" t="s">
        <v>1</v>
      </c>
      <c r="N565" s="16">
        <v>2145</v>
      </c>
      <c r="O565" s="65">
        <v>2145</v>
      </c>
      <c r="P565" s="65"/>
      <c r="Q565" s="49">
        <f t="shared" si="27"/>
        <v>23</v>
      </c>
      <c r="R565" s="49">
        <f t="shared" si="25"/>
        <v>1171.5</v>
      </c>
      <c r="W565" s="49">
        <f t="shared" si="26"/>
        <v>1</v>
      </c>
    </row>
    <row r="566" spans="1:23" ht="16.5" thickBot="1" x14ac:dyDescent="0.3">
      <c r="A566" s="145" t="s">
        <v>70</v>
      </c>
      <c r="B566" s="15" t="s">
        <v>1567</v>
      </c>
      <c r="C566" s="15">
        <v>4</v>
      </c>
      <c r="D566" s="39" t="s">
        <v>1503</v>
      </c>
      <c r="E566" s="89">
        <v>0</v>
      </c>
      <c r="F566" s="146" t="s">
        <v>4</v>
      </c>
      <c r="G566" s="89" t="s">
        <v>1</v>
      </c>
      <c r="H566" s="27">
        <v>99</v>
      </c>
      <c r="I566" s="27">
        <v>594</v>
      </c>
      <c r="J566" s="89"/>
      <c r="K566" s="89">
        <v>0</v>
      </c>
      <c r="L566" s="146" t="s">
        <v>4</v>
      </c>
      <c r="M566" s="89" t="s">
        <v>1</v>
      </c>
      <c r="N566" s="27">
        <v>99</v>
      </c>
      <c r="O566" s="89">
        <v>330</v>
      </c>
      <c r="P566" s="89"/>
      <c r="Q566" s="49">
        <f t="shared" si="27"/>
        <v>0</v>
      </c>
      <c r="R566" s="49">
        <f t="shared" si="25"/>
        <v>280.5</v>
      </c>
      <c r="W566" s="49">
        <f t="shared" si="26"/>
        <v>0</v>
      </c>
    </row>
    <row r="567" spans="1:23" s="229" customFormat="1" ht="16.5" thickBot="1" x14ac:dyDescent="0.3">
      <c r="B567" s="230"/>
      <c r="C567" s="230"/>
      <c r="D567" s="231"/>
      <c r="E567" s="230"/>
      <c r="F567" s="230"/>
      <c r="G567" s="230"/>
      <c r="H567" s="230"/>
      <c r="I567" s="230"/>
      <c r="J567" s="230"/>
      <c r="K567" s="230"/>
      <c r="L567" s="230"/>
      <c r="M567" s="230"/>
      <c r="N567" s="230"/>
      <c r="O567" s="230"/>
      <c r="P567" s="230"/>
    </row>
    <row r="568" spans="1:23" x14ac:dyDescent="0.25">
      <c r="A568" s="147" t="s">
        <v>562</v>
      </c>
      <c r="B568" s="85" t="s">
        <v>1568</v>
      </c>
      <c r="C568" s="85">
        <v>1</v>
      </c>
      <c r="D568" s="148" t="s">
        <v>1491</v>
      </c>
      <c r="E568" s="85">
        <v>161</v>
      </c>
      <c r="F568" s="84">
        <v>0.91304347826086951</v>
      </c>
      <c r="G568" s="85"/>
      <c r="H568" s="85">
        <v>0</v>
      </c>
      <c r="I568" s="85">
        <v>0</v>
      </c>
      <c r="J568" s="85"/>
      <c r="K568" s="85">
        <v>930</v>
      </c>
      <c r="L568" s="84">
        <v>0.87096774193548387</v>
      </c>
      <c r="M568" s="85"/>
      <c r="N568" s="85">
        <v>0</v>
      </c>
      <c r="O568" s="85">
        <v>0</v>
      </c>
      <c r="P568" s="25"/>
      <c r="Q568" s="49">
        <f t="shared" si="27"/>
        <v>545.5</v>
      </c>
      <c r="R568" s="49">
        <f t="shared" si="25"/>
        <v>0</v>
      </c>
      <c r="S568" s="226">
        <f>AVERAGE(Q568:Q649)-1</f>
        <v>51.237804878048777</v>
      </c>
      <c r="T568" s="226">
        <f>AVERAGE(R568:R649)</f>
        <v>0</v>
      </c>
      <c r="U568" t="s">
        <v>1638</v>
      </c>
      <c r="W568" s="49">
        <f t="shared" si="26"/>
        <v>0</v>
      </c>
    </row>
    <row r="569" spans="1:23" x14ac:dyDescent="0.25">
      <c r="A569" s="149" t="s">
        <v>563</v>
      </c>
      <c r="B569" s="65" t="s">
        <v>1568</v>
      </c>
      <c r="C569" s="65">
        <v>1</v>
      </c>
      <c r="D569" s="150" t="s">
        <v>1492</v>
      </c>
      <c r="E569" s="65">
        <v>83</v>
      </c>
      <c r="F569" s="64">
        <v>0.75903614457831325</v>
      </c>
      <c r="G569" s="65"/>
      <c r="H569" s="65">
        <v>0</v>
      </c>
      <c r="I569" s="65">
        <v>0</v>
      </c>
      <c r="J569" s="65"/>
      <c r="K569" s="65">
        <v>125</v>
      </c>
      <c r="L569" s="64">
        <v>0.91200000000000003</v>
      </c>
      <c r="M569" s="65"/>
      <c r="N569" s="65">
        <v>0</v>
      </c>
      <c r="O569" s="65">
        <v>0</v>
      </c>
      <c r="P569" s="16"/>
      <c r="Q569" s="49">
        <f t="shared" si="27"/>
        <v>104</v>
      </c>
      <c r="R569" s="49">
        <f t="shared" si="25"/>
        <v>0</v>
      </c>
      <c r="S569" s="49">
        <f>MEDIAN(Q568:Q649)</f>
        <v>5</v>
      </c>
      <c r="T569" s="49">
        <f>MEDIAN(R568:R649)</f>
        <v>0</v>
      </c>
      <c r="U569" t="s">
        <v>1647</v>
      </c>
      <c r="W569" s="49">
        <f t="shared" si="26"/>
        <v>0</v>
      </c>
    </row>
    <row r="570" spans="1:23" x14ac:dyDescent="0.25">
      <c r="A570" s="149" t="s">
        <v>564</v>
      </c>
      <c r="B570" s="65" t="s">
        <v>1568</v>
      </c>
      <c r="C570" s="65">
        <v>1</v>
      </c>
      <c r="D570" s="150" t="s">
        <v>1493</v>
      </c>
      <c r="E570" s="65">
        <v>0</v>
      </c>
      <c r="F570" s="50" t="s">
        <v>4</v>
      </c>
      <c r="G570" s="65"/>
      <c r="H570" s="65">
        <v>0</v>
      </c>
      <c r="I570" s="65">
        <v>0</v>
      </c>
      <c r="J570" s="65"/>
      <c r="K570" s="65">
        <v>1</v>
      </c>
      <c r="L570" s="64">
        <v>0</v>
      </c>
      <c r="M570" s="65"/>
      <c r="N570" s="65">
        <v>0</v>
      </c>
      <c r="O570" s="65">
        <v>0</v>
      </c>
      <c r="P570" s="16"/>
      <c r="Q570" s="49">
        <f t="shared" si="27"/>
        <v>0.5</v>
      </c>
      <c r="R570" s="49">
        <f t="shared" si="25"/>
        <v>0</v>
      </c>
      <c r="S570" s="226">
        <f>VAR(Q568:Q649)</f>
        <v>10326.698923517013</v>
      </c>
      <c r="T570" s="226">
        <f>VAR(R568:R649)</f>
        <v>0</v>
      </c>
      <c r="U570" t="s">
        <v>1639</v>
      </c>
      <c r="W570" s="49">
        <f t="shared" si="26"/>
        <v>0</v>
      </c>
    </row>
    <row r="571" spans="1:23" x14ac:dyDescent="0.25">
      <c r="A571" s="149" t="s">
        <v>565</v>
      </c>
      <c r="B571" s="65" t="s">
        <v>1568</v>
      </c>
      <c r="C571" s="65">
        <v>1</v>
      </c>
      <c r="D571" s="150" t="s">
        <v>1494</v>
      </c>
      <c r="E571" s="65">
        <v>29</v>
      </c>
      <c r="F571" s="64">
        <v>0.75862068965517238</v>
      </c>
      <c r="G571" s="65"/>
      <c r="H571" s="101" t="s">
        <v>8</v>
      </c>
      <c r="I571" s="101" t="s">
        <v>8</v>
      </c>
      <c r="J571" s="65"/>
      <c r="K571" s="65">
        <v>310</v>
      </c>
      <c r="L571" s="64">
        <v>0.70967741935483875</v>
      </c>
      <c r="M571" s="65"/>
      <c r="N571" s="65">
        <v>0</v>
      </c>
      <c r="O571" s="65">
        <v>0</v>
      </c>
      <c r="P571" s="16"/>
      <c r="Q571" s="49">
        <f t="shared" si="27"/>
        <v>169.5</v>
      </c>
      <c r="R571" s="49">
        <f t="shared" si="25"/>
        <v>0</v>
      </c>
      <c r="S571" s="226">
        <f>STDEV(Q568:Q649)</f>
        <v>101.62036667674947</v>
      </c>
      <c r="T571" s="226">
        <f>STDEV(R568:R649)</f>
        <v>0</v>
      </c>
      <c r="U571" t="s">
        <v>1640</v>
      </c>
      <c r="W571" s="49">
        <f t="shared" si="26"/>
        <v>0</v>
      </c>
    </row>
    <row r="572" spans="1:23" x14ac:dyDescent="0.25">
      <c r="A572" s="149" t="s">
        <v>566</v>
      </c>
      <c r="B572" s="65" t="s">
        <v>1568</v>
      </c>
      <c r="C572" s="65">
        <v>1</v>
      </c>
      <c r="D572" s="150" t="s">
        <v>1495</v>
      </c>
      <c r="E572" s="65">
        <v>2</v>
      </c>
      <c r="F572" s="64">
        <v>0.5</v>
      </c>
      <c r="G572" s="65"/>
      <c r="H572" s="65">
        <v>0</v>
      </c>
      <c r="I572" s="65">
        <v>0</v>
      </c>
      <c r="J572" s="65"/>
      <c r="K572" s="65">
        <v>0</v>
      </c>
      <c r="L572" s="66" t="s">
        <v>4</v>
      </c>
      <c r="M572" s="65"/>
      <c r="N572" s="65">
        <v>0</v>
      </c>
      <c r="O572" s="65">
        <v>0</v>
      </c>
      <c r="P572" s="16"/>
      <c r="Q572" s="49">
        <f t="shared" si="27"/>
        <v>1</v>
      </c>
      <c r="R572" s="49">
        <f t="shared" si="25"/>
        <v>0</v>
      </c>
      <c r="S572" s="49">
        <f>MIN(Q568:Q649)</f>
        <v>0</v>
      </c>
      <c r="T572" s="49">
        <f>MIN(R568:R649)</f>
        <v>0</v>
      </c>
      <c r="U572" t="s">
        <v>1641</v>
      </c>
      <c r="W572" s="49">
        <f t="shared" si="26"/>
        <v>0</v>
      </c>
    </row>
    <row r="573" spans="1:23" x14ac:dyDescent="0.25">
      <c r="A573" s="149" t="s">
        <v>567</v>
      </c>
      <c r="B573" s="65" t="s">
        <v>1568</v>
      </c>
      <c r="C573" s="65">
        <v>1</v>
      </c>
      <c r="D573" s="150" t="s">
        <v>1496</v>
      </c>
      <c r="E573" s="65">
        <v>27</v>
      </c>
      <c r="F573" s="64">
        <v>0.96296296296296291</v>
      </c>
      <c r="G573" s="65"/>
      <c r="H573" s="65">
        <v>0</v>
      </c>
      <c r="I573" s="65">
        <v>0</v>
      </c>
      <c r="J573" s="65"/>
      <c r="K573" s="65">
        <v>8</v>
      </c>
      <c r="L573" s="64">
        <v>0.125</v>
      </c>
      <c r="M573" s="65"/>
      <c r="N573" s="65">
        <v>0</v>
      </c>
      <c r="O573" s="65">
        <v>0</v>
      </c>
      <c r="P573" s="16"/>
      <c r="Q573" s="49">
        <f t="shared" si="27"/>
        <v>17.5</v>
      </c>
      <c r="R573" s="49">
        <f t="shared" si="25"/>
        <v>0</v>
      </c>
      <c r="S573" s="49">
        <f>MAX(Q568:Q649)</f>
        <v>545.5</v>
      </c>
      <c r="T573" s="49">
        <f>MAX(R568:R649)</f>
        <v>0</v>
      </c>
      <c r="U573" t="s">
        <v>1642</v>
      </c>
      <c r="W573" s="49">
        <f t="shared" si="26"/>
        <v>0</v>
      </c>
    </row>
    <row r="574" spans="1:23" x14ac:dyDescent="0.25">
      <c r="A574" s="149" t="s">
        <v>568</v>
      </c>
      <c r="B574" s="65" t="s">
        <v>1568</v>
      </c>
      <c r="C574" s="65">
        <v>1</v>
      </c>
      <c r="D574" s="150" t="s">
        <v>1497</v>
      </c>
      <c r="E574" s="65">
        <v>2</v>
      </c>
      <c r="F574" s="64">
        <v>0</v>
      </c>
      <c r="G574" s="65"/>
      <c r="H574" s="65">
        <v>0</v>
      </c>
      <c r="I574" s="65">
        <v>0</v>
      </c>
      <c r="J574" s="65"/>
      <c r="K574" s="65">
        <v>8</v>
      </c>
      <c r="L574" s="64">
        <v>0</v>
      </c>
      <c r="M574" s="65"/>
      <c r="N574" s="65">
        <v>0</v>
      </c>
      <c r="O574" s="65">
        <v>0</v>
      </c>
      <c r="P574" s="16"/>
      <c r="Q574" s="49">
        <f t="shared" si="27"/>
        <v>5</v>
      </c>
      <c r="R574" s="49">
        <f t="shared" si="25"/>
        <v>0</v>
      </c>
      <c r="S574" s="49">
        <f>COUNT(Q568:Q649)</f>
        <v>82</v>
      </c>
      <c r="T574" s="49">
        <f>COUNT(R568:R649)</f>
        <v>82</v>
      </c>
      <c r="U574" t="s">
        <v>1643</v>
      </c>
      <c r="W574" s="49">
        <f t="shared" si="26"/>
        <v>0</v>
      </c>
    </row>
    <row r="575" spans="1:23" x14ac:dyDescent="0.25">
      <c r="A575" s="149" t="s">
        <v>569</v>
      </c>
      <c r="B575" s="65" t="s">
        <v>1568</v>
      </c>
      <c r="C575" s="65">
        <v>1</v>
      </c>
      <c r="D575" s="150" t="s">
        <v>1498</v>
      </c>
      <c r="E575" s="65">
        <v>0</v>
      </c>
      <c r="F575" s="50" t="s">
        <v>4</v>
      </c>
      <c r="G575" s="65"/>
      <c r="H575" s="65">
        <v>0</v>
      </c>
      <c r="I575" s="65">
        <v>0</v>
      </c>
      <c r="J575" s="65"/>
      <c r="K575" s="65">
        <v>0</v>
      </c>
      <c r="L575" s="66" t="s">
        <v>4</v>
      </c>
      <c r="M575" s="65"/>
      <c r="N575" s="65">
        <v>0</v>
      </c>
      <c r="O575" s="65">
        <v>0</v>
      </c>
      <c r="P575" s="16"/>
      <c r="Q575" s="49">
        <f t="shared" si="27"/>
        <v>0</v>
      </c>
      <c r="R575" s="49">
        <f t="shared" si="25"/>
        <v>0</v>
      </c>
      <c r="S575" s="49">
        <f>COUNTIF(Q568:Q649,"&gt;0")</f>
        <v>67</v>
      </c>
      <c r="T575" s="49">
        <f>COUNTIF(R568:R649,"&gt;0")</f>
        <v>0</v>
      </c>
      <c r="U575" t="s">
        <v>1645</v>
      </c>
      <c r="W575" s="49">
        <f t="shared" si="26"/>
        <v>0</v>
      </c>
    </row>
    <row r="576" spans="1:23" x14ac:dyDescent="0.25">
      <c r="A576" s="149" t="s">
        <v>570</v>
      </c>
      <c r="B576" s="65" t="s">
        <v>1568</v>
      </c>
      <c r="C576" s="65">
        <v>1</v>
      </c>
      <c r="D576" s="150" t="s">
        <v>1499</v>
      </c>
      <c r="E576" s="65">
        <v>187</v>
      </c>
      <c r="F576" s="64">
        <v>0.93582887700534756</v>
      </c>
      <c r="G576" s="65"/>
      <c r="H576" s="101" t="s">
        <v>8</v>
      </c>
      <c r="I576" s="101" t="s">
        <v>8</v>
      </c>
      <c r="J576" s="65"/>
      <c r="K576" s="65">
        <v>280</v>
      </c>
      <c r="L576" s="64">
        <v>0.8571428571428571</v>
      </c>
      <c r="M576" s="65"/>
      <c r="N576" s="65">
        <v>0</v>
      </c>
      <c r="O576" s="65">
        <v>0</v>
      </c>
      <c r="P576" s="16"/>
      <c r="Q576" s="49">
        <f t="shared" si="27"/>
        <v>233.5</v>
      </c>
      <c r="R576" s="49">
        <f t="shared" si="25"/>
        <v>0</v>
      </c>
      <c r="S576" s="49">
        <f>COUNTIF(Q568:Q649,"=0")</f>
        <v>15</v>
      </c>
      <c r="T576" s="49">
        <f>COUNTIF(R568:R649,"=0")</f>
        <v>82</v>
      </c>
      <c r="U576" t="s">
        <v>1644</v>
      </c>
      <c r="W576" s="49">
        <f t="shared" si="26"/>
        <v>0</v>
      </c>
    </row>
    <row r="577" spans="1:23" x14ac:dyDescent="0.25">
      <c r="A577" s="149" t="s">
        <v>571</v>
      </c>
      <c r="B577" s="65" t="s">
        <v>1568</v>
      </c>
      <c r="C577" s="65">
        <v>1</v>
      </c>
      <c r="D577" s="150" t="s">
        <v>1500</v>
      </c>
      <c r="E577" s="70">
        <v>4</v>
      </c>
      <c r="F577" s="69">
        <v>0.75</v>
      </c>
      <c r="G577" s="70"/>
      <c r="H577" s="70">
        <v>0</v>
      </c>
      <c r="I577" s="70">
        <v>0</v>
      </c>
      <c r="J577" s="70"/>
      <c r="K577" s="70">
        <v>0</v>
      </c>
      <c r="L577" s="87" t="s">
        <v>4</v>
      </c>
      <c r="M577" s="70"/>
      <c r="N577" s="65">
        <v>0</v>
      </c>
      <c r="O577" s="65">
        <v>0</v>
      </c>
      <c r="P577" s="16"/>
      <c r="Q577" s="49">
        <f t="shared" si="27"/>
        <v>2</v>
      </c>
      <c r="R577" s="49">
        <f t="shared" si="25"/>
        <v>0</v>
      </c>
      <c r="S577" s="227">
        <f>S575/S574</f>
        <v>0.81707317073170727</v>
      </c>
      <c r="T577" s="227">
        <f>T575/T574</f>
        <v>0</v>
      </c>
      <c r="U577" t="s">
        <v>1646</v>
      </c>
      <c r="W577" s="49">
        <f t="shared" si="26"/>
        <v>0</v>
      </c>
    </row>
    <row r="578" spans="1:23" x14ac:dyDescent="0.25">
      <c r="A578" s="149" t="s">
        <v>572</v>
      </c>
      <c r="B578" s="65" t="s">
        <v>1568</v>
      </c>
      <c r="C578" s="65">
        <v>1</v>
      </c>
      <c r="D578" s="150" t="s">
        <v>1501</v>
      </c>
      <c r="E578" s="65">
        <v>60</v>
      </c>
      <c r="F578" s="64">
        <v>0.83333333333333337</v>
      </c>
      <c r="G578" s="65"/>
      <c r="H578" s="65">
        <v>0</v>
      </c>
      <c r="I578" s="65">
        <v>0</v>
      </c>
      <c r="J578" s="65"/>
      <c r="K578" s="65">
        <v>52</v>
      </c>
      <c r="L578" s="64">
        <v>0.65384615384615385</v>
      </c>
      <c r="M578" s="65"/>
      <c r="N578" s="65">
        <v>0</v>
      </c>
      <c r="O578" s="65">
        <v>0</v>
      </c>
      <c r="P578" s="16"/>
      <c r="Q578" s="49">
        <f t="shared" si="27"/>
        <v>56</v>
      </c>
      <c r="R578" s="49">
        <f t="shared" si="25"/>
        <v>0</v>
      </c>
      <c r="S578" s="228">
        <f>S568*S568/(S570-S568)</f>
        <v>0.25549341469054526</v>
      </c>
      <c r="T578" s="228"/>
      <c r="U578" t="s">
        <v>1648</v>
      </c>
      <c r="W578" s="49">
        <f t="shared" si="26"/>
        <v>0</v>
      </c>
    </row>
    <row r="579" spans="1:23" x14ac:dyDescent="0.25">
      <c r="A579" s="149" t="s">
        <v>573</v>
      </c>
      <c r="B579" s="65" t="s">
        <v>1568</v>
      </c>
      <c r="C579" s="65">
        <v>1</v>
      </c>
      <c r="D579" s="150" t="s">
        <v>1502</v>
      </c>
      <c r="E579" s="65">
        <v>24</v>
      </c>
      <c r="F579" s="64">
        <v>0.875</v>
      </c>
      <c r="G579" s="65"/>
      <c r="H579" s="65">
        <v>0</v>
      </c>
      <c r="I579" s="65">
        <v>0</v>
      </c>
      <c r="J579" s="65"/>
      <c r="K579" s="65">
        <v>290</v>
      </c>
      <c r="L579" s="64">
        <v>0.82758620689655171</v>
      </c>
      <c r="M579" s="65"/>
      <c r="N579" s="65">
        <v>0</v>
      </c>
      <c r="O579" s="65">
        <v>0</v>
      </c>
      <c r="P579" s="16"/>
      <c r="Q579" s="49">
        <f t="shared" si="27"/>
        <v>157</v>
      </c>
      <c r="R579" s="49">
        <f t="shared" ref="R579:R642" si="28">AVERAGE(H579:I579,N579:O579)</f>
        <v>0</v>
      </c>
      <c r="S579" s="49">
        <f>COUNTIF(W568:W649,"&gt;0")</f>
        <v>0</v>
      </c>
      <c r="T579" t="s">
        <v>1685</v>
      </c>
      <c r="W579" s="49">
        <f t="shared" ref="W579:W642" si="29">(Q579&gt;0)*(R579&gt;0)</f>
        <v>0</v>
      </c>
    </row>
    <row r="580" spans="1:23" x14ac:dyDescent="0.25">
      <c r="A580" s="149" t="s">
        <v>574</v>
      </c>
      <c r="B580" s="65" t="s">
        <v>1568</v>
      </c>
      <c r="C580" s="65">
        <v>1</v>
      </c>
      <c r="D580" s="150" t="s">
        <v>1503</v>
      </c>
      <c r="E580" s="65">
        <v>101</v>
      </c>
      <c r="F580" s="64">
        <v>0.84158415841584155</v>
      </c>
      <c r="G580" s="65"/>
      <c r="H580" s="65">
        <v>0</v>
      </c>
      <c r="I580" s="65">
        <v>0</v>
      </c>
      <c r="J580" s="65"/>
      <c r="K580" s="65">
        <v>176</v>
      </c>
      <c r="L580" s="64">
        <v>0.64204545454545459</v>
      </c>
      <c r="M580" s="65"/>
      <c r="N580" s="65">
        <v>0</v>
      </c>
      <c r="O580" s="65">
        <v>0</v>
      </c>
      <c r="P580" s="16"/>
      <c r="Q580" s="49">
        <f t="shared" si="27"/>
        <v>138.5</v>
      </c>
      <c r="R580" s="49">
        <f t="shared" si="28"/>
        <v>0</v>
      </c>
      <c r="W580" s="49">
        <f t="shared" si="29"/>
        <v>0</v>
      </c>
    </row>
    <row r="581" spans="1:23" x14ac:dyDescent="0.25">
      <c r="A581" s="149" t="s">
        <v>575</v>
      </c>
      <c r="B581" s="65" t="s">
        <v>1568</v>
      </c>
      <c r="C581" s="65">
        <v>1</v>
      </c>
      <c r="D581" s="150" t="s">
        <v>1504</v>
      </c>
      <c r="E581" s="65">
        <v>25</v>
      </c>
      <c r="F581" s="64">
        <v>0.92</v>
      </c>
      <c r="G581" s="65"/>
      <c r="H581" s="65">
        <v>0</v>
      </c>
      <c r="I581" s="65">
        <v>0</v>
      </c>
      <c r="J581" s="65"/>
      <c r="K581" s="65">
        <v>180</v>
      </c>
      <c r="L581" s="64">
        <v>0.94444444444444442</v>
      </c>
      <c r="M581" s="65"/>
      <c r="N581" s="65">
        <v>0</v>
      </c>
      <c r="O581" s="65">
        <v>0</v>
      </c>
      <c r="P581" s="16"/>
      <c r="Q581" s="49">
        <f t="shared" si="27"/>
        <v>102.5</v>
      </c>
      <c r="R581" s="49">
        <f t="shared" si="28"/>
        <v>0</v>
      </c>
      <c r="W581" s="49">
        <f t="shared" si="29"/>
        <v>0</v>
      </c>
    </row>
    <row r="582" spans="1:23" x14ac:dyDescent="0.25">
      <c r="A582" s="149" t="s">
        <v>576</v>
      </c>
      <c r="B582" s="65" t="s">
        <v>1568</v>
      </c>
      <c r="C582" s="65">
        <v>1</v>
      </c>
      <c r="D582" s="150" t="s">
        <v>1505</v>
      </c>
      <c r="E582" s="65">
        <v>64</v>
      </c>
      <c r="F582" s="64">
        <v>0.859375</v>
      </c>
      <c r="G582" s="65"/>
      <c r="H582" s="65">
        <v>0</v>
      </c>
      <c r="I582" s="65">
        <v>0</v>
      </c>
      <c r="J582" s="65"/>
      <c r="K582" s="65">
        <v>280</v>
      </c>
      <c r="L582" s="64">
        <v>0.6785714285714286</v>
      </c>
      <c r="M582" s="65"/>
      <c r="N582" s="65">
        <v>0</v>
      </c>
      <c r="O582" s="65">
        <v>0</v>
      </c>
      <c r="P582" s="16"/>
      <c r="Q582" s="49">
        <f t="shared" si="27"/>
        <v>172</v>
      </c>
      <c r="R582" s="49">
        <f t="shared" si="28"/>
        <v>0</v>
      </c>
      <c r="W582" s="49">
        <f t="shared" si="29"/>
        <v>0</v>
      </c>
    </row>
    <row r="583" spans="1:23" x14ac:dyDescent="0.25">
      <c r="A583" s="149" t="s">
        <v>577</v>
      </c>
      <c r="B583" s="65" t="s">
        <v>1568</v>
      </c>
      <c r="C583" s="65">
        <v>1</v>
      </c>
      <c r="D583" s="150" t="s">
        <v>1506</v>
      </c>
      <c r="E583" s="65">
        <v>2</v>
      </c>
      <c r="F583" s="64">
        <v>0.5</v>
      </c>
      <c r="G583" s="65"/>
      <c r="H583" s="65">
        <v>0</v>
      </c>
      <c r="I583" s="65"/>
      <c r="J583" s="65"/>
      <c r="K583" s="65">
        <v>1</v>
      </c>
      <c r="L583" s="64">
        <v>1</v>
      </c>
      <c r="M583" s="65"/>
      <c r="N583" s="65">
        <v>0</v>
      </c>
      <c r="O583" s="65">
        <v>0</v>
      </c>
      <c r="P583" s="16"/>
      <c r="Q583" s="49">
        <f t="shared" si="27"/>
        <v>1.5</v>
      </c>
      <c r="R583" s="49">
        <f t="shared" si="28"/>
        <v>0</v>
      </c>
      <c r="W583" s="49">
        <f t="shared" si="29"/>
        <v>0</v>
      </c>
    </row>
    <row r="584" spans="1:23" x14ac:dyDescent="0.25">
      <c r="A584" s="149" t="s">
        <v>578</v>
      </c>
      <c r="B584" s="65" t="s">
        <v>1568</v>
      </c>
      <c r="C584" s="65">
        <v>1</v>
      </c>
      <c r="D584" s="150" t="s">
        <v>1507</v>
      </c>
      <c r="E584" s="65">
        <v>0</v>
      </c>
      <c r="F584" s="50" t="s">
        <v>4</v>
      </c>
      <c r="G584" s="65"/>
      <c r="H584" s="101" t="s">
        <v>8</v>
      </c>
      <c r="I584" s="101" t="s">
        <v>8</v>
      </c>
      <c r="J584" s="65"/>
      <c r="K584" s="65">
        <v>0</v>
      </c>
      <c r="L584" s="66" t="s">
        <v>4</v>
      </c>
      <c r="M584" s="65"/>
      <c r="N584" s="65">
        <v>0</v>
      </c>
      <c r="O584" s="65">
        <v>0</v>
      </c>
      <c r="P584" s="16"/>
      <c r="Q584" s="49">
        <f t="shared" si="27"/>
        <v>0</v>
      </c>
      <c r="R584" s="49">
        <f t="shared" si="28"/>
        <v>0</v>
      </c>
      <c r="W584" s="49">
        <f t="shared" si="29"/>
        <v>0</v>
      </c>
    </row>
    <row r="585" spans="1:23" x14ac:dyDescent="0.25">
      <c r="A585" s="149" t="s">
        <v>579</v>
      </c>
      <c r="B585" s="65" t="s">
        <v>1568</v>
      </c>
      <c r="C585" s="65">
        <v>1</v>
      </c>
      <c r="D585" s="150" t="s">
        <v>1508</v>
      </c>
      <c r="E585" s="65">
        <v>0</v>
      </c>
      <c r="F585" s="50" t="s">
        <v>4</v>
      </c>
      <c r="G585" s="65"/>
      <c r="H585" s="65">
        <v>0</v>
      </c>
      <c r="I585" s="65">
        <v>0</v>
      </c>
      <c r="J585" s="65"/>
      <c r="K585" s="65">
        <v>3</v>
      </c>
      <c r="L585" s="64">
        <v>0.33333333333333331</v>
      </c>
      <c r="M585" s="65"/>
      <c r="N585" s="65">
        <v>0</v>
      </c>
      <c r="O585" s="65">
        <v>0</v>
      </c>
      <c r="P585" s="16"/>
      <c r="Q585" s="49">
        <f t="shared" si="27"/>
        <v>1.5</v>
      </c>
      <c r="R585" s="49">
        <f t="shared" si="28"/>
        <v>0</v>
      </c>
      <c r="W585" s="49">
        <f t="shared" si="29"/>
        <v>0</v>
      </c>
    </row>
    <row r="586" spans="1:23" x14ac:dyDescent="0.25">
      <c r="A586" s="149" t="s">
        <v>580</v>
      </c>
      <c r="B586" s="65" t="s">
        <v>1568</v>
      </c>
      <c r="C586" s="65">
        <v>1</v>
      </c>
      <c r="D586" s="150" t="s">
        <v>1509</v>
      </c>
      <c r="E586" s="65">
        <v>230</v>
      </c>
      <c r="F586" s="64">
        <v>0.82608695652173914</v>
      </c>
      <c r="G586" s="65"/>
      <c r="H586" s="65">
        <v>0</v>
      </c>
      <c r="I586" s="65">
        <v>0</v>
      </c>
      <c r="J586" s="65"/>
      <c r="K586" s="65">
        <v>181</v>
      </c>
      <c r="L586" s="64">
        <v>0.36464088397790057</v>
      </c>
      <c r="M586" s="65"/>
      <c r="N586" s="65">
        <v>0</v>
      </c>
      <c r="O586" s="65">
        <v>0</v>
      </c>
      <c r="P586" s="16"/>
      <c r="Q586" s="49">
        <f t="shared" si="27"/>
        <v>205.5</v>
      </c>
      <c r="R586" s="49">
        <f t="shared" si="28"/>
        <v>0</v>
      </c>
      <c r="W586" s="49">
        <f t="shared" si="29"/>
        <v>0</v>
      </c>
    </row>
    <row r="587" spans="1:23" x14ac:dyDescent="0.25">
      <c r="A587" s="149" t="s">
        <v>581</v>
      </c>
      <c r="B587" s="65" t="s">
        <v>1568</v>
      </c>
      <c r="C587" s="65">
        <v>1</v>
      </c>
      <c r="D587" s="150" t="s">
        <v>1510</v>
      </c>
      <c r="E587" s="65">
        <v>20</v>
      </c>
      <c r="F587" s="64">
        <v>1</v>
      </c>
      <c r="G587" s="65"/>
      <c r="H587" s="65">
        <v>0</v>
      </c>
      <c r="I587" s="65">
        <v>0</v>
      </c>
      <c r="J587" s="65"/>
      <c r="K587" s="65">
        <v>8</v>
      </c>
      <c r="L587" s="64">
        <v>1</v>
      </c>
      <c r="M587" s="65"/>
      <c r="N587" s="65">
        <v>0</v>
      </c>
      <c r="O587" s="65">
        <v>0</v>
      </c>
      <c r="P587" s="16"/>
      <c r="Q587" s="49">
        <f t="shared" si="27"/>
        <v>14</v>
      </c>
      <c r="R587" s="49">
        <f t="shared" si="28"/>
        <v>0</v>
      </c>
      <c r="S587" s="318">
        <f>S579/S574</f>
        <v>0</v>
      </c>
      <c r="T587" t="s">
        <v>1683</v>
      </c>
      <c r="W587" s="49">
        <f t="shared" si="29"/>
        <v>0</v>
      </c>
    </row>
    <row r="588" spans="1:23" x14ac:dyDescent="0.25">
      <c r="A588" s="149" t="s">
        <v>582</v>
      </c>
      <c r="B588" s="65" t="s">
        <v>1568</v>
      </c>
      <c r="C588" s="65">
        <v>1</v>
      </c>
      <c r="D588" s="150" t="s">
        <v>1511</v>
      </c>
      <c r="E588" s="65">
        <v>196</v>
      </c>
      <c r="F588" s="64">
        <v>0.90306122448979587</v>
      </c>
      <c r="G588" s="65"/>
      <c r="H588" s="65">
        <v>0</v>
      </c>
      <c r="I588" s="65">
        <v>0</v>
      </c>
      <c r="J588" s="65"/>
      <c r="K588" s="65">
        <v>33</v>
      </c>
      <c r="L588" s="64">
        <v>0.72727272727272729</v>
      </c>
      <c r="M588" s="65"/>
      <c r="N588" s="65">
        <v>0</v>
      </c>
      <c r="O588" s="65">
        <v>0</v>
      </c>
      <c r="P588" s="16"/>
      <c r="Q588" s="49">
        <f t="shared" si="27"/>
        <v>114.5</v>
      </c>
      <c r="R588" s="49">
        <f t="shared" si="28"/>
        <v>0</v>
      </c>
      <c r="S588" s="317">
        <f>S579/S575</f>
        <v>0</v>
      </c>
      <c r="T588" t="s">
        <v>1686</v>
      </c>
      <c r="W588" s="49">
        <f t="shared" si="29"/>
        <v>0</v>
      </c>
    </row>
    <row r="589" spans="1:23" x14ac:dyDescent="0.25">
      <c r="A589" s="149" t="s">
        <v>583</v>
      </c>
      <c r="B589" s="65" t="s">
        <v>1568</v>
      </c>
      <c r="C589" s="65">
        <v>1</v>
      </c>
      <c r="D589" s="150" t="s">
        <v>1512</v>
      </c>
      <c r="E589" s="65">
        <v>0</v>
      </c>
      <c r="F589" s="50" t="s">
        <v>4</v>
      </c>
      <c r="G589" s="65"/>
      <c r="H589" s="65">
        <v>0</v>
      </c>
      <c r="I589" s="65">
        <v>0</v>
      </c>
      <c r="J589" s="65"/>
      <c r="K589" s="65">
        <v>4</v>
      </c>
      <c r="L589" s="64">
        <v>0.25</v>
      </c>
      <c r="M589" s="65"/>
      <c r="N589" s="65">
        <v>0</v>
      </c>
      <c r="O589" s="65">
        <v>0</v>
      </c>
      <c r="P589" s="16"/>
      <c r="Q589" s="49">
        <f t="shared" si="27"/>
        <v>2</v>
      </c>
      <c r="R589" s="49">
        <f t="shared" si="28"/>
        <v>0</v>
      </c>
      <c r="W589" s="49">
        <f t="shared" si="29"/>
        <v>0</v>
      </c>
    </row>
    <row r="590" spans="1:23" x14ac:dyDescent="0.25">
      <c r="A590" s="149" t="s">
        <v>584</v>
      </c>
      <c r="B590" s="65" t="s">
        <v>1568</v>
      </c>
      <c r="C590" s="65">
        <v>1</v>
      </c>
      <c r="D590" s="150" t="s">
        <v>1513</v>
      </c>
      <c r="E590" s="65">
        <v>0</v>
      </c>
      <c r="F590" s="50" t="s">
        <v>4</v>
      </c>
      <c r="G590" s="65"/>
      <c r="H590" s="65">
        <v>0</v>
      </c>
      <c r="I590" s="65">
        <v>0</v>
      </c>
      <c r="J590" s="65"/>
      <c r="K590" s="65">
        <v>0</v>
      </c>
      <c r="L590" s="66" t="s">
        <v>4</v>
      </c>
      <c r="M590" s="65"/>
      <c r="N590" s="65">
        <v>0</v>
      </c>
      <c r="O590" s="65">
        <v>0</v>
      </c>
      <c r="P590" s="16"/>
      <c r="Q590" s="49">
        <f t="shared" si="27"/>
        <v>0</v>
      </c>
      <c r="R590" s="49">
        <f t="shared" si="28"/>
        <v>0</v>
      </c>
      <c r="W590" s="49">
        <f t="shared" si="29"/>
        <v>0</v>
      </c>
    </row>
    <row r="591" spans="1:23" x14ac:dyDescent="0.25">
      <c r="A591" s="149" t="s">
        <v>585</v>
      </c>
      <c r="B591" s="65" t="s">
        <v>1568</v>
      </c>
      <c r="C591" s="65">
        <v>1</v>
      </c>
      <c r="D591" s="150" t="s">
        <v>1514</v>
      </c>
      <c r="E591" s="65">
        <v>0</v>
      </c>
      <c r="F591" s="50" t="s">
        <v>4</v>
      </c>
      <c r="G591" s="65"/>
      <c r="H591" s="101" t="s">
        <v>8</v>
      </c>
      <c r="I591" s="101" t="s">
        <v>8</v>
      </c>
      <c r="J591" s="65"/>
      <c r="K591" s="65">
        <v>0</v>
      </c>
      <c r="L591" s="66" t="s">
        <v>4</v>
      </c>
      <c r="M591" s="65"/>
      <c r="N591" s="65">
        <v>0</v>
      </c>
      <c r="O591" s="65">
        <v>0</v>
      </c>
      <c r="P591" s="16"/>
      <c r="Q591" s="49">
        <f t="shared" si="27"/>
        <v>0</v>
      </c>
      <c r="R591" s="49">
        <f t="shared" si="28"/>
        <v>0</v>
      </c>
      <c r="W591" s="49">
        <f t="shared" si="29"/>
        <v>0</v>
      </c>
    </row>
    <row r="592" spans="1:23" x14ac:dyDescent="0.25">
      <c r="A592" s="149" t="s">
        <v>586</v>
      </c>
      <c r="B592" s="65" t="s">
        <v>1568</v>
      </c>
      <c r="C592" s="65">
        <v>1</v>
      </c>
      <c r="D592" s="150" t="s">
        <v>1515</v>
      </c>
      <c r="E592" s="65">
        <v>24</v>
      </c>
      <c r="F592" s="64">
        <v>0.54166666666666663</v>
      </c>
      <c r="G592" s="65"/>
      <c r="H592" s="65">
        <v>0</v>
      </c>
      <c r="I592" s="65">
        <v>0</v>
      </c>
      <c r="J592" s="65"/>
      <c r="K592" s="65">
        <v>128</v>
      </c>
      <c r="L592" s="64">
        <v>0.6640625</v>
      </c>
      <c r="M592" s="65"/>
      <c r="N592" s="65">
        <v>0</v>
      </c>
      <c r="O592" s="65">
        <v>0</v>
      </c>
      <c r="P592" s="16"/>
      <c r="Q592" s="49">
        <f t="shared" si="27"/>
        <v>76</v>
      </c>
      <c r="R592" s="49">
        <f t="shared" si="28"/>
        <v>0</v>
      </c>
      <c r="W592" s="49">
        <f t="shared" si="29"/>
        <v>0</v>
      </c>
    </row>
    <row r="593" spans="1:23" x14ac:dyDescent="0.25">
      <c r="A593" s="149" t="s">
        <v>587</v>
      </c>
      <c r="B593" s="65" t="s">
        <v>1568</v>
      </c>
      <c r="C593" s="65">
        <v>1</v>
      </c>
      <c r="D593" s="150" t="s">
        <v>1516</v>
      </c>
      <c r="E593" s="65">
        <v>0</v>
      </c>
      <c r="F593" s="64" t="s">
        <v>4</v>
      </c>
      <c r="G593" s="65"/>
      <c r="H593" s="65">
        <v>0</v>
      </c>
      <c r="I593" s="65">
        <v>0</v>
      </c>
      <c r="J593" s="65"/>
      <c r="K593" s="65">
        <v>1</v>
      </c>
      <c r="L593" s="64">
        <v>1</v>
      </c>
      <c r="M593" s="65"/>
      <c r="N593" s="65">
        <v>0</v>
      </c>
      <c r="O593" s="65">
        <v>0</v>
      </c>
      <c r="P593" s="16"/>
      <c r="Q593" s="49">
        <f t="shared" si="27"/>
        <v>0.5</v>
      </c>
      <c r="R593" s="49">
        <f t="shared" si="28"/>
        <v>0</v>
      </c>
      <c r="W593" s="49">
        <f t="shared" si="29"/>
        <v>0</v>
      </c>
    </row>
    <row r="594" spans="1:23" x14ac:dyDescent="0.25">
      <c r="A594" s="149" t="s">
        <v>588</v>
      </c>
      <c r="B594" s="65" t="s">
        <v>1568</v>
      </c>
      <c r="C594" s="65">
        <v>1</v>
      </c>
      <c r="D594" s="150" t="s">
        <v>1517</v>
      </c>
      <c r="E594" s="65">
        <v>6</v>
      </c>
      <c r="F594" s="64">
        <v>0.66666666666666663</v>
      </c>
      <c r="G594" s="65"/>
      <c r="H594" s="65">
        <v>0</v>
      </c>
      <c r="I594" s="65">
        <v>0</v>
      </c>
      <c r="J594" s="65"/>
      <c r="K594" s="65">
        <v>7</v>
      </c>
      <c r="L594" s="64">
        <v>1</v>
      </c>
      <c r="M594" s="65"/>
      <c r="N594" s="65">
        <v>0</v>
      </c>
      <c r="O594" s="65">
        <v>0</v>
      </c>
      <c r="P594" s="16"/>
      <c r="Q594" s="49">
        <f t="shared" si="27"/>
        <v>6.5</v>
      </c>
      <c r="R594" s="49">
        <f t="shared" si="28"/>
        <v>0</v>
      </c>
      <c r="W594" s="49">
        <f t="shared" si="29"/>
        <v>0</v>
      </c>
    </row>
    <row r="595" spans="1:23" x14ac:dyDescent="0.25">
      <c r="A595" s="149" t="s">
        <v>589</v>
      </c>
      <c r="B595" s="65" t="s">
        <v>1568</v>
      </c>
      <c r="C595" s="65">
        <v>1</v>
      </c>
      <c r="D595" s="150" t="s">
        <v>1518</v>
      </c>
      <c r="E595" s="65">
        <v>2</v>
      </c>
      <c r="F595" s="64">
        <v>0</v>
      </c>
      <c r="G595" s="65"/>
      <c r="H595" s="65">
        <v>0</v>
      </c>
      <c r="I595" s="65">
        <v>0</v>
      </c>
      <c r="J595" s="65"/>
      <c r="K595" s="65">
        <v>5</v>
      </c>
      <c r="L595" s="64">
        <v>0</v>
      </c>
      <c r="M595" s="65"/>
      <c r="N595" s="65">
        <v>0</v>
      </c>
      <c r="O595" s="65">
        <v>0</v>
      </c>
      <c r="P595" s="16"/>
      <c r="Q595" s="49">
        <f t="shared" si="27"/>
        <v>3.5</v>
      </c>
      <c r="R595" s="49">
        <f t="shared" si="28"/>
        <v>0</v>
      </c>
      <c r="W595" s="49">
        <f t="shared" si="29"/>
        <v>0</v>
      </c>
    </row>
    <row r="596" spans="1:23" x14ac:dyDescent="0.25">
      <c r="A596" s="149" t="s">
        <v>590</v>
      </c>
      <c r="B596" s="65" t="s">
        <v>1568</v>
      </c>
      <c r="C596" s="65">
        <v>1</v>
      </c>
      <c r="D596" s="150" t="s">
        <v>1519</v>
      </c>
      <c r="E596" s="65">
        <v>0</v>
      </c>
      <c r="F596" s="50" t="s">
        <v>4</v>
      </c>
      <c r="G596" s="65"/>
      <c r="H596" s="65">
        <v>0</v>
      </c>
      <c r="I596" s="65">
        <v>0</v>
      </c>
      <c r="J596" s="65"/>
      <c r="K596" s="65">
        <v>0</v>
      </c>
      <c r="L596" s="66" t="s">
        <v>4</v>
      </c>
      <c r="M596" s="65"/>
      <c r="N596" s="65">
        <v>0</v>
      </c>
      <c r="O596" s="65">
        <v>0</v>
      </c>
      <c r="P596" s="16"/>
      <c r="Q596" s="49">
        <f t="shared" si="27"/>
        <v>0</v>
      </c>
      <c r="R596" s="49">
        <f t="shared" si="28"/>
        <v>0</v>
      </c>
      <c r="W596" s="49">
        <f t="shared" si="29"/>
        <v>0</v>
      </c>
    </row>
    <row r="597" spans="1:23" x14ac:dyDescent="0.25">
      <c r="A597" s="149" t="s">
        <v>591</v>
      </c>
      <c r="B597" s="65" t="s">
        <v>1568</v>
      </c>
      <c r="C597" s="65">
        <v>1</v>
      </c>
      <c r="D597" s="150" t="s">
        <v>1520</v>
      </c>
      <c r="E597" s="65">
        <v>0</v>
      </c>
      <c r="F597" s="50" t="s">
        <v>4</v>
      </c>
      <c r="G597" s="65"/>
      <c r="H597" s="65">
        <v>0</v>
      </c>
      <c r="I597" s="65">
        <v>0</v>
      </c>
      <c r="J597" s="65"/>
      <c r="K597" s="65">
        <v>2</v>
      </c>
      <c r="L597" s="64">
        <v>0</v>
      </c>
      <c r="M597" s="65"/>
      <c r="N597" s="65">
        <v>0</v>
      </c>
      <c r="O597" s="65">
        <v>0</v>
      </c>
      <c r="P597" s="16"/>
      <c r="Q597" s="49">
        <f t="shared" si="27"/>
        <v>1</v>
      </c>
      <c r="R597" s="49">
        <f t="shared" si="28"/>
        <v>0</v>
      </c>
      <c r="W597" s="49">
        <f t="shared" si="29"/>
        <v>0</v>
      </c>
    </row>
    <row r="598" spans="1:23" x14ac:dyDescent="0.25">
      <c r="A598" s="149" t="s">
        <v>592</v>
      </c>
      <c r="B598" s="65" t="s">
        <v>1568</v>
      </c>
      <c r="C598" s="65">
        <v>1</v>
      </c>
      <c r="D598" s="150" t="s">
        <v>1521</v>
      </c>
      <c r="E598" s="19">
        <v>45</v>
      </c>
      <c r="F598" s="59">
        <v>0.93333333333333335</v>
      </c>
      <c r="G598" s="19"/>
      <c r="H598" s="101" t="s">
        <v>8</v>
      </c>
      <c r="I598" s="101" t="s">
        <v>8</v>
      </c>
      <c r="J598" s="19"/>
      <c r="K598" s="19">
        <v>1</v>
      </c>
      <c r="L598" s="59">
        <v>1</v>
      </c>
      <c r="M598" s="19"/>
      <c r="N598" s="65">
        <v>0</v>
      </c>
      <c r="O598" s="65">
        <v>0</v>
      </c>
      <c r="P598" s="16"/>
      <c r="Q598" s="49">
        <f t="shared" si="27"/>
        <v>23</v>
      </c>
      <c r="R598" s="49">
        <f t="shared" si="28"/>
        <v>0</v>
      </c>
      <c r="W598" s="49">
        <f t="shared" si="29"/>
        <v>0</v>
      </c>
    </row>
    <row r="599" spans="1:23" x14ac:dyDescent="0.25">
      <c r="A599" s="149" t="s">
        <v>593</v>
      </c>
      <c r="B599" s="65" t="s">
        <v>1568</v>
      </c>
      <c r="C599" s="65">
        <v>1</v>
      </c>
      <c r="D599" s="150" t="s">
        <v>1522</v>
      </c>
      <c r="E599" s="16">
        <v>0</v>
      </c>
      <c r="F599" s="50" t="s">
        <v>4</v>
      </c>
      <c r="G599" s="16"/>
      <c r="H599" s="65">
        <v>0</v>
      </c>
      <c r="I599" s="16">
        <v>0</v>
      </c>
      <c r="J599" s="16"/>
      <c r="K599" s="16">
        <v>0</v>
      </c>
      <c r="L599" s="66" t="s">
        <v>4</v>
      </c>
      <c r="M599" s="16"/>
      <c r="N599" s="65">
        <v>0</v>
      </c>
      <c r="O599" s="65">
        <v>0</v>
      </c>
      <c r="P599" s="16"/>
      <c r="Q599" s="49">
        <f t="shared" si="27"/>
        <v>0</v>
      </c>
      <c r="R599" s="49">
        <f t="shared" si="28"/>
        <v>0</v>
      </c>
      <c r="W599" s="49">
        <f t="shared" si="29"/>
        <v>0</v>
      </c>
    </row>
    <row r="600" spans="1:23" x14ac:dyDescent="0.25">
      <c r="A600" s="151" t="s">
        <v>594</v>
      </c>
      <c r="B600" s="65" t="s">
        <v>1568</v>
      </c>
      <c r="C600" s="152">
        <v>2</v>
      </c>
      <c r="D600" s="153" t="s">
        <v>1491</v>
      </c>
      <c r="E600" s="65">
        <v>0</v>
      </c>
      <c r="F600" s="50" t="s">
        <v>4</v>
      </c>
      <c r="G600" s="65"/>
      <c r="H600" s="65">
        <v>0</v>
      </c>
      <c r="I600" s="65">
        <v>0</v>
      </c>
      <c r="J600" s="16"/>
      <c r="K600" s="16">
        <v>8</v>
      </c>
      <c r="L600" s="64">
        <v>0</v>
      </c>
      <c r="M600" s="65"/>
      <c r="N600" s="65">
        <v>0</v>
      </c>
      <c r="O600" s="65">
        <v>0</v>
      </c>
      <c r="P600" s="16"/>
      <c r="Q600" s="49">
        <f t="shared" si="27"/>
        <v>4</v>
      </c>
      <c r="R600" s="49">
        <f t="shared" si="28"/>
        <v>0</v>
      </c>
      <c r="W600" s="49">
        <f t="shared" si="29"/>
        <v>0</v>
      </c>
    </row>
    <row r="601" spans="1:23" x14ac:dyDescent="0.25">
      <c r="A601" s="151" t="s">
        <v>595</v>
      </c>
      <c r="B601" s="65" t="s">
        <v>1568</v>
      </c>
      <c r="C601" s="152">
        <v>2</v>
      </c>
      <c r="D601" s="153" t="s">
        <v>1492</v>
      </c>
      <c r="E601" s="65">
        <v>0</v>
      </c>
      <c r="F601" s="50" t="s">
        <v>4</v>
      </c>
      <c r="G601" s="65"/>
      <c r="H601" s="65">
        <v>0</v>
      </c>
      <c r="I601" s="65">
        <v>0</v>
      </c>
      <c r="J601" s="16"/>
      <c r="K601" s="16">
        <v>4</v>
      </c>
      <c r="L601" s="64">
        <v>0</v>
      </c>
      <c r="M601" s="65"/>
      <c r="N601" s="65">
        <v>0</v>
      </c>
      <c r="O601" s="65">
        <v>0</v>
      </c>
      <c r="P601" s="16"/>
      <c r="Q601" s="49">
        <f t="shared" si="27"/>
        <v>2</v>
      </c>
      <c r="R601" s="49">
        <f t="shared" si="28"/>
        <v>0</v>
      </c>
      <c r="W601" s="49">
        <f t="shared" si="29"/>
        <v>0</v>
      </c>
    </row>
    <row r="602" spans="1:23" x14ac:dyDescent="0.25">
      <c r="A602" s="151" t="s">
        <v>596</v>
      </c>
      <c r="B602" s="65" t="s">
        <v>1568</v>
      </c>
      <c r="C602" s="152">
        <v>2</v>
      </c>
      <c r="D602" s="153" t="s">
        <v>1493</v>
      </c>
      <c r="E602" s="65">
        <v>4</v>
      </c>
      <c r="F602" s="64">
        <v>0.75</v>
      </c>
      <c r="G602" s="65"/>
      <c r="H602" s="65">
        <v>0</v>
      </c>
      <c r="I602" s="65">
        <v>0</v>
      </c>
      <c r="J602" s="16"/>
      <c r="K602" s="16">
        <v>24</v>
      </c>
      <c r="L602" s="64">
        <v>0.79166666666666663</v>
      </c>
      <c r="M602" s="65"/>
      <c r="N602" s="65">
        <v>0</v>
      </c>
      <c r="O602" s="65">
        <v>0</v>
      </c>
      <c r="P602" s="16"/>
      <c r="Q602" s="49">
        <f t="shared" si="27"/>
        <v>14</v>
      </c>
      <c r="R602" s="49">
        <f t="shared" si="28"/>
        <v>0</v>
      </c>
      <c r="W602" s="49">
        <f t="shared" si="29"/>
        <v>0</v>
      </c>
    </row>
    <row r="603" spans="1:23" x14ac:dyDescent="0.25">
      <c r="A603" s="151" t="s">
        <v>597</v>
      </c>
      <c r="B603" s="65" t="s">
        <v>1568</v>
      </c>
      <c r="C603" s="152">
        <v>2</v>
      </c>
      <c r="D603" s="153" t="s">
        <v>1494</v>
      </c>
      <c r="E603" s="65">
        <v>0</v>
      </c>
      <c r="F603" s="50" t="s">
        <v>4</v>
      </c>
      <c r="G603" s="65"/>
      <c r="H603" s="65">
        <v>0</v>
      </c>
      <c r="I603" s="65">
        <v>0</v>
      </c>
      <c r="J603" s="16"/>
      <c r="K603" s="16">
        <v>2</v>
      </c>
      <c r="L603" s="64">
        <v>0.5</v>
      </c>
      <c r="M603" s="65"/>
      <c r="N603" s="65">
        <v>0</v>
      </c>
      <c r="O603" s="65">
        <v>0</v>
      </c>
      <c r="P603" s="16"/>
      <c r="Q603" s="49">
        <f t="shared" si="27"/>
        <v>1</v>
      </c>
      <c r="R603" s="49">
        <f t="shared" si="28"/>
        <v>0</v>
      </c>
      <c r="W603" s="49">
        <f t="shared" si="29"/>
        <v>0</v>
      </c>
    </row>
    <row r="604" spans="1:23" x14ac:dyDescent="0.25">
      <c r="A604" s="151" t="s">
        <v>598</v>
      </c>
      <c r="B604" s="65" t="s">
        <v>1568</v>
      </c>
      <c r="C604" s="152">
        <v>2</v>
      </c>
      <c r="D604" s="153" t="s">
        <v>1495</v>
      </c>
      <c r="E604" s="65">
        <v>19</v>
      </c>
      <c r="F604" s="64">
        <v>0.94736842105263153</v>
      </c>
      <c r="G604" s="65"/>
      <c r="H604" s="65">
        <v>0</v>
      </c>
      <c r="I604" s="65">
        <v>0</v>
      </c>
      <c r="J604" s="16"/>
      <c r="K604" s="16">
        <v>2</v>
      </c>
      <c r="L604" s="64">
        <v>1</v>
      </c>
      <c r="M604" s="65"/>
      <c r="N604" s="65">
        <v>0</v>
      </c>
      <c r="O604" s="65">
        <v>0</v>
      </c>
      <c r="P604" s="16"/>
      <c r="Q604" s="49">
        <f t="shared" si="27"/>
        <v>10.5</v>
      </c>
      <c r="R604" s="49">
        <f t="shared" si="28"/>
        <v>0</v>
      </c>
      <c r="W604" s="49">
        <f t="shared" si="29"/>
        <v>0</v>
      </c>
    </row>
    <row r="605" spans="1:23" x14ac:dyDescent="0.25">
      <c r="A605" s="151" t="s">
        <v>599</v>
      </c>
      <c r="B605" s="65" t="s">
        <v>1568</v>
      </c>
      <c r="C605" s="152">
        <v>2</v>
      </c>
      <c r="D605" s="153" t="s">
        <v>1496</v>
      </c>
      <c r="E605" s="65">
        <v>5</v>
      </c>
      <c r="F605" s="64">
        <v>0.8</v>
      </c>
      <c r="G605" s="65"/>
      <c r="H605" s="65">
        <v>0</v>
      </c>
      <c r="I605" s="65">
        <v>0</v>
      </c>
      <c r="J605" s="16"/>
      <c r="K605" s="16">
        <v>5</v>
      </c>
      <c r="L605" s="64">
        <v>1</v>
      </c>
      <c r="M605" s="65" t="s">
        <v>1</v>
      </c>
      <c r="N605" s="65">
        <v>0</v>
      </c>
      <c r="O605" s="65">
        <v>0</v>
      </c>
      <c r="P605" s="16"/>
      <c r="Q605" s="49">
        <f t="shared" ref="Q605:Q668" si="30">AVERAGE(E605,K605)</f>
        <v>5</v>
      </c>
      <c r="R605" s="49">
        <f t="shared" si="28"/>
        <v>0</v>
      </c>
      <c r="W605" s="49">
        <f t="shared" si="29"/>
        <v>0</v>
      </c>
    </row>
    <row r="606" spans="1:23" x14ac:dyDescent="0.25">
      <c r="A606" s="151" t="s">
        <v>600</v>
      </c>
      <c r="B606" s="65" t="s">
        <v>1568</v>
      </c>
      <c r="C606" s="152">
        <v>2</v>
      </c>
      <c r="D606" s="153" t="s">
        <v>1497</v>
      </c>
      <c r="E606" s="65">
        <v>0</v>
      </c>
      <c r="F606" s="50" t="s">
        <v>4</v>
      </c>
      <c r="G606" s="65"/>
      <c r="H606" s="65">
        <v>0</v>
      </c>
      <c r="I606" s="65">
        <v>0</v>
      </c>
      <c r="J606" s="16"/>
      <c r="K606" s="16">
        <v>0</v>
      </c>
      <c r="L606" s="66" t="s">
        <v>4</v>
      </c>
      <c r="M606" s="65"/>
      <c r="N606" s="65">
        <v>0</v>
      </c>
      <c r="O606" s="101" t="s">
        <v>8</v>
      </c>
      <c r="P606" s="16"/>
      <c r="Q606" s="49">
        <f t="shared" si="30"/>
        <v>0</v>
      </c>
      <c r="R606" s="49">
        <f t="shared" si="28"/>
        <v>0</v>
      </c>
      <c r="W606" s="49">
        <f t="shared" si="29"/>
        <v>0</v>
      </c>
    </row>
    <row r="607" spans="1:23" x14ac:dyDescent="0.25">
      <c r="A607" s="151" t="s">
        <v>601</v>
      </c>
      <c r="B607" s="65" t="s">
        <v>1568</v>
      </c>
      <c r="C607" s="152">
        <v>2</v>
      </c>
      <c r="D607" s="153" t="s">
        <v>1498</v>
      </c>
      <c r="E607" s="65">
        <v>0</v>
      </c>
      <c r="F607" s="50" t="s">
        <v>4</v>
      </c>
      <c r="G607" s="65"/>
      <c r="H607" s="65">
        <v>0</v>
      </c>
      <c r="I607" s="65">
        <v>0</v>
      </c>
      <c r="J607" s="16"/>
      <c r="K607" s="16">
        <v>4</v>
      </c>
      <c r="L607" s="64">
        <v>0.25</v>
      </c>
      <c r="M607" s="65"/>
      <c r="N607" s="65">
        <v>0</v>
      </c>
      <c r="O607" s="65">
        <v>0</v>
      </c>
      <c r="P607" s="16"/>
      <c r="Q607" s="49">
        <f t="shared" si="30"/>
        <v>2</v>
      </c>
      <c r="R607" s="49">
        <f t="shared" si="28"/>
        <v>0</v>
      </c>
      <c r="W607" s="49">
        <f t="shared" si="29"/>
        <v>0</v>
      </c>
    </row>
    <row r="608" spans="1:23" x14ac:dyDescent="0.25">
      <c r="A608" s="151" t="s">
        <v>602</v>
      </c>
      <c r="B608" s="65" t="s">
        <v>1568</v>
      </c>
      <c r="C608" s="152">
        <v>2</v>
      </c>
      <c r="D608" s="153" t="s">
        <v>1499</v>
      </c>
      <c r="E608" s="65">
        <v>5</v>
      </c>
      <c r="F608" s="64">
        <v>0.6</v>
      </c>
      <c r="G608" s="65"/>
      <c r="H608" s="65">
        <v>0</v>
      </c>
      <c r="I608" s="65">
        <v>0</v>
      </c>
      <c r="J608" s="16"/>
      <c r="K608" s="16">
        <v>13</v>
      </c>
      <c r="L608" s="64">
        <v>1</v>
      </c>
      <c r="M608" s="65"/>
      <c r="N608" s="65">
        <v>0</v>
      </c>
      <c r="O608" s="65">
        <v>0</v>
      </c>
      <c r="P608" s="16"/>
      <c r="Q608" s="49">
        <f t="shared" si="30"/>
        <v>9</v>
      </c>
      <c r="R608" s="49">
        <f t="shared" si="28"/>
        <v>0</v>
      </c>
      <c r="W608" s="49">
        <f t="shared" si="29"/>
        <v>0</v>
      </c>
    </row>
    <row r="609" spans="1:23" x14ac:dyDescent="0.25">
      <c r="A609" s="151" t="s">
        <v>603</v>
      </c>
      <c r="B609" s="65" t="s">
        <v>1568</v>
      </c>
      <c r="C609" s="152">
        <v>2</v>
      </c>
      <c r="D609" s="153" t="s">
        <v>1500</v>
      </c>
      <c r="E609" s="70">
        <v>10</v>
      </c>
      <c r="F609" s="69">
        <v>0.7</v>
      </c>
      <c r="G609" s="70"/>
      <c r="H609" s="70">
        <v>0</v>
      </c>
      <c r="I609" s="70">
        <v>0</v>
      </c>
      <c r="J609" s="18"/>
      <c r="K609" s="18">
        <v>1</v>
      </c>
      <c r="L609" s="69">
        <v>0</v>
      </c>
      <c r="M609" s="70"/>
      <c r="N609" s="70">
        <v>0</v>
      </c>
      <c r="O609" s="70">
        <v>0</v>
      </c>
      <c r="P609" s="18"/>
      <c r="Q609" s="49">
        <f t="shared" si="30"/>
        <v>5.5</v>
      </c>
      <c r="R609" s="49">
        <f t="shared" si="28"/>
        <v>0</v>
      </c>
      <c r="W609" s="49">
        <f t="shared" si="29"/>
        <v>0</v>
      </c>
    </row>
    <row r="610" spans="1:23" x14ac:dyDescent="0.25">
      <c r="A610" s="151" t="s">
        <v>604</v>
      </c>
      <c r="B610" s="65" t="s">
        <v>1568</v>
      </c>
      <c r="C610" s="152">
        <v>2</v>
      </c>
      <c r="D610" s="153" t="s">
        <v>1501</v>
      </c>
      <c r="E610" s="65">
        <v>1</v>
      </c>
      <c r="F610" s="64">
        <v>0</v>
      </c>
      <c r="G610" s="65"/>
      <c r="H610" s="65">
        <v>0</v>
      </c>
      <c r="I610" s="65">
        <v>0</v>
      </c>
      <c r="J610" s="16"/>
      <c r="K610" s="16">
        <v>1</v>
      </c>
      <c r="L610" s="64">
        <v>1</v>
      </c>
      <c r="M610" s="65"/>
      <c r="N610" s="65">
        <v>0</v>
      </c>
      <c r="O610" s="65">
        <v>0</v>
      </c>
      <c r="P610" s="16"/>
      <c r="Q610" s="49">
        <f t="shared" si="30"/>
        <v>1</v>
      </c>
      <c r="R610" s="49">
        <f t="shared" si="28"/>
        <v>0</v>
      </c>
      <c r="W610" s="49">
        <f t="shared" si="29"/>
        <v>0</v>
      </c>
    </row>
    <row r="611" spans="1:23" x14ac:dyDescent="0.25">
      <c r="A611" s="151" t="s">
        <v>605</v>
      </c>
      <c r="B611" s="65" t="s">
        <v>1568</v>
      </c>
      <c r="C611" s="152">
        <v>2</v>
      </c>
      <c r="D611" s="153" t="s">
        <v>1502</v>
      </c>
      <c r="E611" s="65">
        <v>3</v>
      </c>
      <c r="F611" s="64">
        <v>0.66666666666666663</v>
      </c>
      <c r="G611" s="65"/>
      <c r="H611" s="65">
        <v>0</v>
      </c>
      <c r="I611" s="65">
        <v>0</v>
      </c>
      <c r="J611" s="16"/>
      <c r="K611" s="16">
        <v>3</v>
      </c>
      <c r="L611" s="64">
        <v>0</v>
      </c>
      <c r="M611" s="65"/>
      <c r="N611" s="65">
        <v>0</v>
      </c>
      <c r="O611" s="65">
        <v>0</v>
      </c>
      <c r="P611" s="16"/>
      <c r="Q611" s="49">
        <f t="shared" si="30"/>
        <v>3</v>
      </c>
      <c r="R611" s="49">
        <f t="shared" si="28"/>
        <v>0</v>
      </c>
      <c r="W611" s="49">
        <f t="shared" si="29"/>
        <v>0</v>
      </c>
    </row>
    <row r="612" spans="1:23" x14ac:dyDescent="0.25">
      <c r="A612" s="151" t="s">
        <v>606</v>
      </c>
      <c r="B612" s="65" t="s">
        <v>1568</v>
      </c>
      <c r="C612" s="152">
        <v>2</v>
      </c>
      <c r="D612" s="153" t="s">
        <v>1503</v>
      </c>
      <c r="E612" s="65">
        <v>139</v>
      </c>
      <c r="F612" s="64">
        <v>0.92086330935251803</v>
      </c>
      <c r="G612" s="65"/>
      <c r="H612" s="65">
        <v>0</v>
      </c>
      <c r="I612" s="65">
        <v>0</v>
      </c>
      <c r="J612" s="16"/>
      <c r="K612" s="16">
        <v>490</v>
      </c>
      <c r="L612" s="64">
        <v>0.97959183673469385</v>
      </c>
      <c r="M612" s="65"/>
      <c r="N612" s="65">
        <v>0</v>
      </c>
      <c r="O612" s="65">
        <v>0</v>
      </c>
      <c r="P612" s="16"/>
      <c r="Q612" s="49">
        <f t="shared" si="30"/>
        <v>314.5</v>
      </c>
      <c r="R612" s="49">
        <f t="shared" si="28"/>
        <v>0</v>
      </c>
      <c r="W612" s="49">
        <f t="shared" si="29"/>
        <v>0</v>
      </c>
    </row>
    <row r="613" spans="1:23" x14ac:dyDescent="0.25">
      <c r="A613" s="154" t="s">
        <v>607</v>
      </c>
      <c r="B613" s="65" t="s">
        <v>1568</v>
      </c>
      <c r="C613" s="155">
        <v>3</v>
      </c>
      <c r="D613" s="156" t="s">
        <v>1491</v>
      </c>
      <c r="E613" s="65">
        <v>5</v>
      </c>
      <c r="F613" s="64">
        <v>1</v>
      </c>
      <c r="G613" s="16"/>
      <c r="H613" s="65">
        <v>0</v>
      </c>
      <c r="I613" s="65">
        <v>0</v>
      </c>
      <c r="J613" s="16"/>
      <c r="K613" s="65">
        <v>6</v>
      </c>
      <c r="L613" s="64">
        <v>1</v>
      </c>
      <c r="M613" s="16"/>
      <c r="N613" s="65">
        <v>0</v>
      </c>
      <c r="O613" s="65">
        <v>0</v>
      </c>
      <c r="P613" s="16"/>
      <c r="Q613" s="49">
        <f t="shared" si="30"/>
        <v>5.5</v>
      </c>
      <c r="R613" s="49">
        <f t="shared" si="28"/>
        <v>0</v>
      </c>
      <c r="W613" s="49">
        <f t="shared" si="29"/>
        <v>0</v>
      </c>
    </row>
    <row r="614" spans="1:23" x14ac:dyDescent="0.25">
      <c r="A614" s="154" t="s">
        <v>608</v>
      </c>
      <c r="B614" s="65" t="s">
        <v>1568</v>
      </c>
      <c r="C614" s="155">
        <v>3</v>
      </c>
      <c r="D614" s="156" t="s">
        <v>1492</v>
      </c>
      <c r="E614" s="65">
        <v>141</v>
      </c>
      <c r="F614" s="64">
        <v>0.68085106382978722</v>
      </c>
      <c r="G614" s="16"/>
      <c r="H614" s="65">
        <v>0</v>
      </c>
      <c r="I614" s="65">
        <v>0</v>
      </c>
      <c r="J614" s="16"/>
      <c r="K614" s="65">
        <v>192</v>
      </c>
      <c r="L614" s="64">
        <v>0.83854166666666663</v>
      </c>
      <c r="M614" s="16"/>
      <c r="N614" s="65">
        <v>0</v>
      </c>
      <c r="O614" s="65">
        <v>0</v>
      </c>
      <c r="P614" s="16"/>
      <c r="Q614" s="49">
        <f t="shared" si="30"/>
        <v>166.5</v>
      </c>
      <c r="R614" s="49">
        <f t="shared" si="28"/>
        <v>0</v>
      </c>
      <c r="W614" s="49">
        <f t="shared" si="29"/>
        <v>0</v>
      </c>
    </row>
    <row r="615" spans="1:23" x14ac:dyDescent="0.25">
      <c r="A615" s="154" t="s">
        <v>609</v>
      </c>
      <c r="B615" s="65" t="s">
        <v>1568</v>
      </c>
      <c r="C615" s="155">
        <v>3</v>
      </c>
      <c r="D615" s="156" t="s">
        <v>1493</v>
      </c>
      <c r="E615" s="65">
        <v>61</v>
      </c>
      <c r="F615" s="64">
        <v>0.86885245901639341</v>
      </c>
      <c r="G615" s="16"/>
      <c r="H615" s="65">
        <v>0</v>
      </c>
      <c r="I615" s="65">
        <v>0</v>
      </c>
      <c r="J615" s="16"/>
      <c r="K615" s="65">
        <v>45</v>
      </c>
      <c r="L615" s="64">
        <v>0.8666666666666667</v>
      </c>
      <c r="M615" s="16"/>
      <c r="N615" s="65">
        <v>0</v>
      </c>
      <c r="O615" s="65">
        <v>0</v>
      </c>
      <c r="P615" s="16"/>
      <c r="Q615" s="49">
        <f t="shared" si="30"/>
        <v>53</v>
      </c>
      <c r="R615" s="49">
        <f t="shared" si="28"/>
        <v>0</v>
      </c>
      <c r="W615" s="49">
        <f t="shared" si="29"/>
        <v>0</v>
      </c>
    </row>
    <row r="616" spans="1:23" x14ac:dyDescent="0.25">
      <c r="A616" s="154" t="s">
        <v>610</v>
      </c>
      <c r="B616" s="65" t="s">
        <v>1568</v>
      </c>
      <c r="C616" s="155">
        <v>3</v>
      </c>
      <c r="D616" s="156" t="s">
        <v>1494</v>
      </c>
      <c r="E616" s="65">
        <v>23</v>
      </c>
      <c r="F616" s="64">
        <v>0.47826086956521741</v>
      </c>
      <c r="G616" s="16"/>
      <c r="H616" s="65">
        <v>0</v>
      </c>
      <c r="I616" s="65">
        <v>0</v>
      </c>
      <c r="J616" s="16"/>
      <c r="K616" s="65">
        <v>16</v>
      </c>
      <c r="L616" s="64">
        <v>0.875</v>
      </c>
      <c r="M616" s="16"/>
      <c r="N616" s="65">
        <v>0</v>
      </c>
      <c r="O616" s="65">
        <v>0</v>
      </c>
      <c r="P616" s="16"/>
      <c r="Q616" s="49">
        <f t="shared" si="30"/>
        <v>19.5</v>
      </c>
      <c r="R616" s="49">
        <f t="shared" si="28"/>
        <v>0</v>
      </c>
      <c r="W616" s="49">
        <f t="shared" si="29"/>
        <v>0</v>
      </c>
    </row>
    <row r="617" spans="1:23" x14ac:dyDescent="0.25">
      <c r="A617" s="154" t="s">
        <v>611</v>
      </c>
      <c r="B617" s="65" t="s">
        <v>1568</v>
      </c>
      <c r="C617" s="155">
        <v>3</v>
      </c>
      <c r="D617" s="156" t="s">
        <v>1495</v>
      </c>
      <c r="E617" s="65">
        <v>20</v>
      </c>
      <c r="F617" s="64">
        <v>0.65</v>
      </c>
      <c r="G617" s="16"/>
      <c r="H617" s="65">
        <v>0</v>
      </c>
      <c r="I617" s="65">
        <v>0</v>
      </c>
      <c r="J617" s="16"/>
      <c r="K617" s="65">
        <v>41</v>
      </c>
      <c r="L617" s="64">
        <v>0.95121951219512191</v>
      </c>
      <c r="M617" s="16"/>
      <c r="N617" s="65">
        <v>0</v>
      </c>
      <c r="O617" s="65">
        <v>0</v>
      </c>
      <c r="P617" s="16"/>
      <c r="Q617" s="49">
        <f t="shared" si="30"/>
        <v>30.5</v>
      </c>
      <c r="R617" s="49">
        <f t="shared" si="28"/>
        <v>0</v>
      </c>
      <c r="W617" s="49">
        <f t="shared" si="29"/>
        <v>0</v>
      </c>
    </row>
    <row r="618" spans="1:23" x14ac:dyDescent="0.25">
      <c r="A618" s="154" t="s">
        <v>612</v>
      </c>
      <c r="B618" s="65" t="s">
        <v>1568</v>
      </c>
      <c r="C618" s="155">
        <v>3</v>
      </c>
      <c r="D618" s="156" t="s">
        <v>1496</v>
      </c>
      <c r="E618" s="65">
        <v>10</v>
      </c>
      <c r="F618" s="64">
        <v>0.8</v>
      </c>
      <c r="G618" s="16"/>
      <c r="H618" s="65">
        <v>0</v>
      </c>
      <c r="I618" s="65">
        <v>0</v>
      </c>
      <c r="J618" s="16"/>
      <c r="K618" s="65">
        <v>13</v>
      </c>
      <c r="L618" s="64">
        <v>0.61538461538461542</v>
      </c>
      <c r="M618" s="16"/>
      <c r="N618" s="65">
        <v>0</v>
      </c>
      <c r="O618" s="65">
        <v>0</v>
      </c>
      <c r="P618" s="16"/>
      <c r="Q618" s="49">
        <f t="shared" si="30"/>
        <v>11.5</v>
      </c>
      <c r="R618" s="49">
        <f t="shared" si="28"/>
        <v>0</v>
      </c>
      <c r="W618" s="49">
        <f t="shared" si="29"/>
        <v>0</v>
      </c>
    </row>
    <row r="619" spans="1:23" x14ac:dyDescent="0.25">
      <c r="A619" s="154" t="s">
        <v>613</v>
      </c>
      <c r="B619" s="65" t="s">
        <v>1568</v>
      </c>
      <c r="C619" s="155">
        <v>3</v>
      </c>
      <c r="D619" s="156" t="s">
        <v>1497</v>
      </c>
      <c r="E619" s="65">
        <v>72</v>
      </c>
      <c r="F619" s="64">
        <v>0.91666666666666663</v>
      </c>
      <c r="G619" s="16"/>
      <c r="H619" s="65">
        <v>0</v>
      </c>
      <c r="I619" s="65">
        <v>0</v>
      </c>
      <c r="J619" s="16"/>
      <c r="K619" s="65">
        <v>140</v>
      </c>
      <c r="L619" s="64">
        <v>0.97142857142857142</v>
      </c>
      <c r="M619" s="16"/>
      <c r="N619" s="65">
        <v>0</v>
      </c>
      <c r="O619" s="65">
        <v>0</v>
      </c>
      <c r="P619" s="16"/>
      <c r="Q619" s="49">
        <f t="shared" si="30"/>
        <v>106</v>
      </c>
      <c r="R619" s="49">
        <f t="shared" si="28"/>
        <v>0</v>
      </c>
      <c r="W619" s="49">
        <f t="shared" si="29"/>
        <v>0</v>
      </c>
    </row>
    <row r="620" spans="1:23" x14ac:dyDescent="0.25">
      <c r="A620" s="154" t="s">
        <v>614</v>
      </c>
      <c r="B620" s="65" t="s">
        <v>1568</v>
      </c>
      <c r="C620" s="155">
        <v>3</v>
      </c>
      <c r="D620" s="156" t="s">
        <v>1498</v>
      </c>
      <c r="E620" s="65">
        <v>500</v>
      </c>
      <c r="F620" s="64">
        <v>0.82</v>
      </c>
      <c r="G620" s="16"/>
      <c r="H620" s="65">
        <v>0</v>
      </c>
      <c r="I620" s="65">
        <v>0</v>
      </c>
      <c r="J620" s="16"/>
      <c r="K620" s="65">
        <v>230</v>
      </c>
      <c r="L620" s="64">
        <v>0.95652173913043481</v>
      </c>
      <c r="M620" s="16"/>
      <c r="N620" s="65">
        <v>0</v>
      </c>
      <c r="O620" s="65">
        <v>0</v>
      </c>
      <c r="P620" s="16"/>
      <c r="Q620" s="49">
        <f t="shared" si="30"/>
        <v>365</v>
      </c>
      <c r="R620" s="49">
        <f t="shared" si="28"/>
        <v>0</v>
      </c>
      <c r="W620" s="49">
        <f t="shared" si="29"/>
        <v>0</v>
      </c>
    </row>
    <row r="621" spans="1:23" x14ac:dyDescent="0.25">
      <c r="A621" s="154" t="s">
        <v>615</v>
      </c>
      <c r="B621" s="65" t="s">
        <v>1568</v>
      </c>
      <c r="C621" s="155">
        <v>3</v>
      </c>
      <c r="D621" s="156" t="s">
        <v>1499</v>
      </c>
      <c r="E621" s="65">
        <v>1</v>
      </c>
      <c r="F621" s="64">
        <v>1</v>
      </c>
      <c r="G621" s="16"/>
      <c r="H621" s="65">
        <v>0</v>
      </c>
      <c r="I621" s="65">
        <v>0</v>
      </c>
      <c r="J621" s="16"/>
      <c r="K621" s="65">
        <v>2</v>
      </c>
      <c r="L621" s="64">
        <v>1</v>
      </c>
      <c r="M621" s="16"/>
      <c r="N621" s="65">
        <v>0</v>
      </c>
      <c r="O621" s="65">
        <v>0</v>
      </c>
      <c r="P621" s="16"/>
      <c r="Q621" s="49">
        <f t="shared" si="30"/>
        <v>1.5</v>
      </c>
      <c r="R621" s="49">
        <f t="shared" si="28"/>
        <v>0</v>
      </c>
      <c r="W621" s="49">
        <f t="shared" si="29"/>
        <v>0</v>
      </c>
    </row>
    <row r="622" spans="1:23" x14ac:dyDescent="0.25">
      <c r="A622" s="154" t="s">
        <v>616</v>
      </c>
      <c r="B622" s="65" t="s">
        <v>1568</v>
      </c>
      <c r="C622" s="155">
        <v>3</v>
      </c>
      <c r="D622" s="156" t="s">
        <v>1500</v>
      </c>
      <c r="E622" s="65">
        <v>0</v>
      </c>
      <c r="F622" s="50" t="s">
        <v>4</v>
      </c>
      <c r="G622" s="16"/>
      <c r="H622" s="65">
        <v>0</v>
      </c>
      <c r="I622" s="65">
        <v>0</v>
      </c>
      <c r="J622" s="16"/>
      <c r="K622" s="65">
        <v>0</v>
      </c>
      <c r="L622" s="66" t="s">
        <v>4</v>
      </c>
      <c r="M622" s="16"/>
      <c r="N622" s="65">
        <v>0</v>
      </c>
      <c r="O622" s="65">
        <v>0</v>
      </c>
      <c r="P622" s="16"/>
      <c r="Q622" s="49">
        <f t="shared" si="30"/>
        <v>0</v>
      </c>
      <c r="R622" s="49">
        <f t="shared" si="28"/>
        <v>0</v>
      </c>
      <c r="W622" s="49">
        <f t="shared" si="29"/>
        <v>0</v>
      </c>
    </row>
    <row r="623" spans="1:23" x14ac:dyDescent="0.25">
      <c r="A623" s="154" t="s">
        <v>617</v>
      </c>
      <c r="B623" s="65" t="s">
        <v>1568</v>
      </c>
      <c r="C623" s="155">
        <v>3</v>
      </c>
      <c r="D623" s="156" t="s">
        <v>1501</v>
      </c>
      <c r="E623" s="60">
        <v>0</v>
      </c>
      <c r="F623" s="50" t="s">
        <v>4</v>
      </c>
      <c r="G623" s="19"/>
      <c r="H623" s="60">
        <v>0</v>
      </c>
      <c r="I623" s="60">
        <v>0</v>
      </c>
      <c r="J623" s="19"/>
      <c r="K623" s="60">
        <v>0</v>
      </c>
      <c r="L623" s="143" t="s">
        <v>4</v>
      </c>
      <c r="M623" s="19"/>
      <c r="N623" s="60">
        <v>0</v>
      </c>
      <c r="O623" s="60">
        <v>0</v>
      </c>
      <c r="P623" s="19"/>
      <c r="Q623" s="49">
        <f t="shared" si="30"/>
        <v>0</v>
      </c>
      <c r="R623" s="49">
        <f t="shared" si="28"/>
        <v>0</v>
      </c>
      <c r="W623" s="49">
        <f t="shared" si="29"/>
        <v>0</v>
      </c>
    </row>
    <row r="624" spans="1:23" x14ac:dyDescent="0.25">
      <c r="A624" s="154" t="s">
        <v>618</v>
      </c>
      <c r="B624" s="65" t="s">
        <v>1568</v>
      </c>
      <c r="C624" s="155">
        <v>3</v>
      </c>
      <c r="D624" s="156" t="s">
        <v>1502</v>
      </c>
      <c r="E624" s="65">
        <v>2</v>
      </c>
      <c r="F624" s="64">
        <v>1</v>
      </c>
      <c r="G624" s="16"/>
      <c r="H624" s="65">
        <v>0</v>
      </c>
      <c r="I624" s="65">
        <v>0</v>
      </c>
      <c r="J624" s="16"/>
      <c r="K624" s="65">
        <v>4</v>
      </c>
      <c r="L624" s="64">
        <v>0.5</v>
      </c>
      <c r="M624" s="16"/>
      <c r="N624" s="65">
        <v>0</v>
      </c>
      <c r="O624" s="65">
        <v>0</v>
      </c>
      <c r="P624" s="16"/>
      <c r="Q624" s="49">
        <f t="shared" si="30"/>
        <v>3</v>
      </c>
      <c r="R624" s="49">
        <f t="shared" si="28"/>
        <v>0</v>
      </c>
      <c r="W624" s="49">
        <f t="shared" si="29"/>
        <v>0</v>
      </c>
    </row>
    <row r="625" spans="1:23" x14ac:dyDescent="0.25">
      <c r="A625" s="154" t="s">
        <v>619</v>
      </c>
      <c r="B625" s="65" t="s">
        <v>1568</v>
      </c>
      <c r="C625" s="155">
        <v>3</v>
      </c>
      <c r="D625" s="156" t="s">
        <v>1503</v>
      </c>
      <c r="E625" s="65">
        <v>0</v>
      </c>
      <c r="F625" s="50" t="s">
        <v>4</v>
      </c>
      <c r="G625" s="16"/>
      <c r="H625" s="65">
        <v>0</v>
      </c>
      <c r="I625" s="65">
        <v>0</v>
      </c>
      <c r="J625" s="16"/>
      <c r="K625" s="65">
        <v>3</v>
      </c>
      <c r="L625" s="64">
        <v>1</v>
      </c>
      <c r="M625" s="16"/>
      <c r="N625" s="65">
        <v>0</v>
      </c>
      <c r="O625" s="65">
        <v>0</v>
      </c>
      <c r="P625" s="16"/>
      <c r="Q625" s="49">
        <f t="shared" si="30"/>
        <v>1.5</v>
      </c>
      <c r="R625" s="49">
        <f t="shared" si="28"/>
        <v>0</v>
      </c>
      <c r="W625" s="49">
        <f t="shared" si="29"/>
        <v>0</v>
      </c>
    </row>
    <row r="626" spans="1:23" x14ac:dyDescent="0.25">
      <c r="A626" s="154" t="s">
        <v>620</v>
      </c>
      <c r="B626" s="65" t="s">
        <v>1568</v>
      </c>
      <c r="C626" s="155">
        <v>3</v>
      </c>
      <c r="D626" s="156" t="s">
        <v>1504</v>
      </c>
      <c r="E626" s="65">
        <v>2</v>
      </c>
      <c r="F626" s="64">
        <v>0.5</v>
      </c>
      <c r="G626" s="16"/>
      <c r="H626" s="65">
        <v>0</v>
      </c>
      <c r="I626" s="65">
        <v>0</v>
      </c>
      <c r="J626" s="16"/>
      <c r="K626" s="65">
        <v>5</v>
      </c>
      <c r="L626" s="64">
        <v>0.8</v>
      </c>
      <c r="M626" s="16"/>
      <c r="N626" s="65">
        <v>0</v>
      </c>
      <c r="O626" s="65">
        <v>0</v>
      </c>
      <c r="P626" s="16"/>
      <c r="Q626" s="49">
        <f t="shared" si="30"/>
        <v>3.5</v>
      </c>
      <c r="R626" s="49">
        <f t="shared" si="28"/>
        <v>0</v>
      </c>
      <c r="W626" s="49">
        <f t="shared" si="29"/>
        <v>0</v>
      </c>
    </row>
    <row r="627" spans="1:23" x14ac:dyDescent="0.25">
      <c r="A627" s="154" t="s">
        <v>621</v>
      </c>
      <c r="B627" s="65" t="s">
        <v>1568</v>
      </c>
      <c r="C627" s="155">
        <v>3</v>
      </c>
      <c r="D627" s="156" t="s">
        <v>1505</v>
      </c>
      <c r="E627" s="65">
        <v>10</v>
      </c>
      <c r="F627" s="64">
        <v>0.8</v>
      </c>
      <c r="G627" s="16"/>
      <c r="H627" s="65">
        <v>0</v>
      </c>
      <c r="I627" s="65">
        <v>0</v>
      </c>
      <c r="J627" s="16"/>
      <c r="K627" s="65">
        <v>50</v>
      </c>
      <c r="L627" s="64">
        <v>0.86</v>
      </c>
      <c r="M627" s="16"/>
      <c r="N627" s="65">
        <v>0</v>
      </c>
      <c r="O627" s="65">
        <v>0</v>
      </c>
      <c r="P627" s="16"/>
      <c r="Q627" s="49">
        <f t="shared" si="30"/>
        <v>30</v>
      </c>
      <c r="R627" s="49">
        <f t="shared" si="28"/>
        <v>0</v>
      </c>
      <c r="W627" s="49">
        <f t="shared" si="29"/>
        <v>0</v>
      </c>
    </row>
    <row r="628" spans="1:23" x14ac:dyDescent="0.25">
      <c r="A628" s="157" t="s">
        <v>622</v>
      </c>
      <c r="B628" s="65" t="s">
        <v>1568</v>
      </c>
      <c r="C628" s="158">
        <v>4</v>
      </c>
      <c r="D628" s="159" t="s">
        <v>1491</v>
      </c>
      <c r="E628" s="65">
        <v>10</v>
      </c>
      <c r="F628" s="64">
        <v>1</v>
      </c>
      <c r="G628" s="16"/>
      <c r="H628" s="65">
        <v>0</v>
      </c>
      <c r="I628" s="65">
        <v>0</v>
      </c>
      <c r="J628" s="16"/>
      <c r="K628" s="65">
        <v>26</v>
      </c>
      <c r="L628" s="64">
        <v>0.92307692307692313</v>
      </c>
      <c r="M628" s="16"/>
      <c r="N628" s="65">
        <v>0</v>
      </c>
      <c r="O628" s="65">
        <v>0</v>
      </c>
      <c r="P628" s="16"/>
      <c r="Q628" s="49">
        <f t="shared" si="30"/>
        <v>18</v>
      </c>
      <c r="R628" s="49">
        <f t="shared" si="28"/>
        <v>0</v>
      </c>
      <c r="W628" s="49">
        <f t="shared" si="29"/>
        <v>0</v>
      </c>
    </row>
    <row r="629" spans="1:23" x14ac:dyDescent="0.25">
      <c r="A629" s="157" t="s">
        <v>623</v>
      </c>
      <c r="B629" s="65" t="s">
        <v>1568</v>
      </c>
      <c r="C629" s="158">
        <v>4</v>
      </c>
      <c r="D629" s="159" t="s">
        <v>1492</v>
      </c>
      <c r="E629" s="65">
        <v>4</v>
      </c>
      <c r="F629" s="64">
        <v>0.8</v>
      </c>
      <c r="G629" s="16"/>
      <c r="H629" s="65">
        <v>0</v>
      </c>
      <c r="I629" s="65">
        <v>0</v>
      </c>
      <c r="J629" s="16"/>
      <c r="K629" s="65">
        <v>0</v>
      </c>
      <c r="L629" s="66" t="s">
        <v>4</v>
      </c>
      <c r="M629" s="16"/>
      <c r="N629" s="65">
        <v>0</v>
      </c>
      <c r="O629" s="65">
        <v>0</v>
      </c>
      <c r="P629" s="16"/>
      <c r="Q629" s="49">
        <f t="shared" si="30"/>
        <v>2</v>
      </c>
      <c r="R629" s="49">
        <f t="shared" si="28"/>
        <v>0</v>
      </c>
      <c r="W629" s="49">
        <f t="shared" si="29"/>
        <v>0</v>
      </c>
    </row>
    <row r="630" spans="1:23" x14ac:dyDescent="0.25">
      <c r="A630" s="157" t="s">
        <v>624</v>
      </c>
      <c r="B630" s="65" t="s">
        <v>1568</v>
      </c>
      <c r="C630" s="158">
        <v>4</v>
      </c>
      <c r="D630" s="159" t="s">
        <v>1493</v>
      </c>
      <c r="E630" s="65">
        <v>0</v>
      </c>
      <c r="F630" s="50" t="s">
        <v>4</v>
      </c>
      <c r="G630" s="16"/>
      <c r="H630" s="65">
        <v>0</v>
      </c>
      <c r="I630" s="65">
        <v>0</v>
      </c>
      <c r="J630" s="16"/>
      <c r="K630" s="65">
        <v>0</v>
      </c>
      <c r="L630" s="66" t="s">
        <v>4</v>
      </c>
      <c r="M630" s="16"/>
      <c r="N630" s="65">
        <v>0</v>
      </c>
      <c r="O630" s="65">
        <v>0</v>
      </c>
      <c r="P630" s="16"/>
      <c r="Q630" s="49">
        <f t="shared" si="30"/>
        <v>0</v>
      </c>
      <c r="R630" s="49">
        <f t="shared" si="28"/>
        <v>0</v>
      </c>
      <c r="W630" s="49">
        <f t="shared" si="29"/>
        <v>0</v>
      </c>
    </row>
    <row r="631" spans="1:23" x14ac:dyDescent="0.25">
      <c r="A631" s="157" t="s">
        <v>625</v>
      </c>
      <c r="B631" s="65" t="s">
        <v>1568</v>
      </c>
      <c r="C631" s="158">
        <v>4</v>
      </c>
      <c r="D631" s="159" t="s">
        <v>1494</v>
      </c>
      <c r="E631" s="65">
        <v>330</v>
      </c>
      <c r="F631" s="64">
        <v>0.89189189189189189</v>
      </c>
      <c r="G631" s="16"/>
      <c r="H631" s="65">
        <v>0</v>
      </c>
      <c r="I631" s="65">
        <v>0</v>
      </c>
      <c r="J631" s="16"/>
      <c r="K631" s="65">
        <v>490</v>
      </c>
      <c r="L631" s="64">
        <v>0.8571428571428571</v>
      </c>
      <c r="M631" s="16"/>
      <c r="N631" s="65">
        <v>0</v>
      </c>
      <c r="O631" s="65">
        <v>0</v>
      </c>
      <c r="P631" s="16"/>
      <c r="Q631" s="49">
        <f t="shared" si="30"/>
        <v>410</v>
      </c>
      <c r="R631" s="49">
        <f t="shared" si="28"/>
        <v>0</v>
      </c>
      <c r="W631" s="49">
        <f t="shared" si="29"/>
        <v>0</v>
      </c>
    </row>
    <row r="632" spans="1:23" x14ac:dyDescent="0.25">
      <c r="A632" s="157" t="s">
        <v>626</v>
      </c>
      <c r="B632" s="65" t="s">
        <v>1568</v>
      </c>
      <c r="C632" s="158">
        <v>4</v>
      </c>
      <c r="D632" s="159" t="s">
        <v>1495</v>
      </c>
      <c r="E632" s="65">
        <v>0</v>
      </c>
      <c r="F632" s="64">
        <v>0</v>
      </c>
      <c r="G632" s="16"/>
      <c r="H632" s="65">
        <v>0</v>
      </c>
      <c r="I632" s="65">
        <v>0</v>
      </c>
      <c r="J632" s="16"/>
      <c r="K632" s="65">
        <v>0</v>
      </c>
      <c r="L632" s="66" t="s">
        <v>4</v>
      </c>
      <c r="M632" s="16"/>
      <c r="N632" s="65">
        <v>0</v>
      </c>
      <c r="O632" s="65">
        <v>0</v>
      </c>
      <c r="P632" s="16"/>
      <c r="Q632" s="49">
        <f t="shared" si="30"/>
        <v>0</v>
      </c>
      <c r="R632" s="49">
        <f t="shared" si="28"/>
        <v>0</v>
      </c>
      <c r="W632" s="49">
        <f t="shared" si="29"/>
        <v>0</v>
      </c>
    </row>
    <row r="633" spans="1:23" x14ac:dyDescent="0.25">
      <c r="A633" s="157" t="s">
        <v>627</v>
      </c>
      <c r="B633" s="65" t="s">
        <v>1568</v>
      </c>
      <c r="C633" s="158">
        <v>4</v>
      </c>
      <c r="D633" s="159" t="s">
        <v>1496</v>
      </c>
      <c r="E633" s="65">
        <v>12</v>
      </c>
      <c r="F633" s="64">
        <v>0.92307692307692313</v>
      </c>
      <c r="G633" s="16"/>
      <c r="H633" s="65">
        <v>0</v>
      </c>
      <c r="I633" s="65">
        <v>0</v>
      </c>
      <c r="J633" s="16"/>
      <c r="K633" s="65">
        <v>36</v>
      </c>
      <c r="L633" s="64">
        <v>0.86111111111111116</v>
      </c>
      <c r="M633" s="16"/>
      <c r="N633" s="65">
        <v>0</v>
      </c>
      <c r="O633" s="65">
        <v>0</v>
      </c>
      <c r="P633" s="16"/>
      <c r="Q633" s="49">
        <f t="shared" si="30"/>
        <v>24</v>
      </c>
      <c r="R633" s="49">
        <f t="shared" si="28"/>
        <v>0</v>
      </c>
      <c r="W633" s="49">
        <f t="shared" si="29"/>
        <v>0</v>
      </c>
    </row>
    <row r="634" spans="1:23" x14ac:dyDescent="0.25">
      <c r="A634" s="157" t="s">
        <v>628</v>
      </c>
      <c r="B634" s="65" t="s">
        <v>1568</v>
      </c>
      <c r="C634" s="158">
        <v>4</v>
      </c>
      <c r="D634" s="159" t="s">
        <v>1497</v>
      </c>
      <c r="E634" s="65">
        <v>280</v>
      </c>
      <c r="F634" s="64">
        <v>0.90322580645161288</v>
      </c>
      <c r="G634" s="16"/>
      <c r="H634" s="65">
        <v>0</v>
      </c>
      <c r="I634" s="65">
        <v>0</v>
      </c>
      <c r="J634" s="16"/>
      <c r="K634" s="65">
        <v>176</v>
      </c>
      <c r="L634" s="64">
        <v>0.93181818181818177</v>
      </c>
      <c r="M634" s="16"/>
      <c r="N634" s="65">
        <v>0</v>
      </c>
      <c r="O634" s="65">
        <v>0</v>
      </c>
      <c r="P634" s="16"/>
      <c r="Q634" s="49">
        <f t="shared" si="30"/>
        <v>228</v>
      </c>
      <c r="R634" s="49">
        <f t="shared" si="28"/>
        <v>0</v>
      </c>
      <c r="W634" s="49">
        <f t="shared" si="29"/>
        <v>0</v>
      </c>
    </row>
    <row r="635" spans="1:23" x14ac:dyDescent="0.25">
      <c r="A635" s="157" t="s">
        <v>629</v>
      </c>
      <c r="B635" s="65" t="s">
        <v>1568</v>
      </c>
      <c r="C635" s="158">
        <v>4</v>
      </c>
      <c r="D635" s="159" t="s">
        <v>1498</v>
      </c>
      <c r="E635" s="65">
        <v>4</v>
      </c>
      <c r="F635" s="64">
        <v>0.8</v>
      </c>
      <c r="G635" s="16"/>
      <c r="H635" s="65">
        <v>0</v>
      </c>
      <c r="I635" s="65">
        <v>0</v>
      </c>
      <c r="J635" s="16"/>
      <c r="K635" s="65">
        <v>0</v>
      </c>
      <c r="L635" s="66" t="s">
        <v>4</v>
      </c>
      <c r="M635" s="16"/>
      <c r="N635" s="65">
        <v>0</v>
      </c>
      <c r="O635" s="65">
        <v>0</v>
      </c>
      <c r="P635" s="16"/>
      <c r="Q635" s="49">
        <f t="shared" si="30"/>
        <v>2</v>
      </c>
      <c r="R635" s="49">
        <f t="shared" si="28"/>
        <v>0</v>
      </c>
      <c r="W635" s="49">
        <f t="shared" si="29"/>
        <v>0</v>
      </c>
    </row>
    <row r="636" spans="1:23" x14ac:dyDescent="0.25">
      <c r="A636" s="157" t="s">
        <v>630</v>
      </c>
      <c r="B636" s="65" t="s">
        <v>1568</v>
      </c>
      <c r="C636" s="158">
        <v>4</v>
      </c>
      <c r="D636" s="159" t="s">
        <v>1499</v>
      </c>
      <c r="E636" s="65">
        <v>0</v>
      </c>
      <c r="F636" s="64">
        <v>0</v>
      </c>
      <c r="G636" s="16"/>
      <c r="H636" s="65">
        <v>0</v>
      </c>
      <c r="I636" s="65">
        <v>0</v>
      </c>
      <c r="J636" s="16"/>
      <c r="K636" s="65">
        <v>8</v>
      </c>
      <c r="L636" s="64">
        <v>0.75</v>
      </c>
      <c r="M636" s="16"/>
      <c r="N636" s="65">
        <v>0</v>
      </c>
      <c r="O636" s="65">
        <v>0</v>
      </c>
      <c r="P636" s="16"/>
      <c r="Q636" s="49">
        <f t="shared" si="30"/>
        <v>4</v>
      </c>
      <c r="R636" s="49">
        <f t="shared" si="28"/>
        <v>0</v>
      </c>
      <c r="W636" s="49">
        <f t="shared" si="29"/>
        <v>0</v>
      </c>
    </row>
    <row r="637" spans="1:23" x14ac:dyDescent="0.25">
      <c r="A637" s="157" t="s">
        <v>631</v>
      </c>
      <c r="B637" s="65" t="s">
        <v>1568</v>
      </c>
      <c r="C637" s="158">
        <v>4</v>
      </c>
      <c r="D637" s="159" t="s">
        <v>1500</v>
      </c>
      <c r="E637" s="70">
        <v>0</v>
      </c>
      <c r="F637" s="50" t="s">
        <v>4</v>
      </c>
      <c r="G637" s="18"/>
      <c r="H637" s="70">
        <v>0</v>
      </c>
      <c r="I637" s="70">
        <v>0</v>
      </c>
      <c r="J637" s="18"/>
      <c r="K637" s="70">
        <v>0</v>
      </c>
      <c r="L637" s="87" t="s">
        <v>4</v>
      </c>
      <c r="M637" s="18"/>
      <c r="N637" s="70">
        <v>0</v>
      </c>
      <c r="O637" s="70">
        <v>0</v>
      </c>
      <c r="P637" s="18"/>
      <c r="Q637" s="49">
        <f t="shared" si="30"/>
        <v>0</v>
      </c>
      <c r="R637" s="49">
        <f t="shared" si="28"/>
        <v>0</v>
      </c>
      <c r="W637" s="49">
        <f t="shared" si="29"/>
        <v>0</v>
      </c>
    </row>
    <row r="638" spans="1:23" x14ac:dyDescent="0.25">
      <c r="A638" s="157" t="s">
        <v>632</v>
      </c>
      <c r="B638" s="65" t="s">
        <v>1568</v>
      </c>
      <c r="C638" s="158">
        <v>4</v>
      </c>
      <c r="D638" s="159" t="s">
        <v>1501</v>
      </c>
      <c r="E638" s="65">
        <v>2</v>
      </c>
      <c r="F638" s="64">
        <v>0.2857142857142857</v>
      </c>
      <c r="G638" s="16"/>
      <c r="H638" s="65">
        <v>0</v>
      </c>
      <c r="I638" s="65">
        <v>0</v>
      </c>
      <c r="J638" s="16"/>
      <c r="K638" s="65">
        <v>15</v>
      </c>
      <c r="L638" s="64">
        <v>0.73333333333333328</v>
      </c>
      <c r="M638" s="16"/>
      <c r="N638" s="65">
        <v>0</v>
      </c>
      <c r="O638" s="65">
        <v>0</v>
      </c>
      <c r="P638" s="16"/>
      <c r="Q638" s="49">
        <f t="shared" si="30"/>
        <v>8.5</v>
      </c>
      <c r="R638" s="49">
        <f t="shared" si="28"/>
        <v>0</v>
      </c>
      <c r="W638" s="49">
        <f t="shared" si="29"/>
        <v>0</v>
      </c>
    </row>
    <row r="639" spans="1:23" x14ac:dyDescent="0.25">
      <c r="A639" s="157" t="s">
        <v>633</v>
      </c>
      <c r="B639" s="65" t="s">
        <v>1568</v>
      </c>
      <c r="C639" s="158">
        <v>4</v>
      </c>
      <c r="D639" s="159" t="s">
        <v>1502</v>
      </c>
      <c r="E639" s="65">
        <v>1</v>
      </c>
      <c r="F639" s="64">
        <v>0.33333333333333331</v>
      </c>
      <c r="G639" s="16"/>
      <c r="H639" s="65">
        <v>0</v>
      </c>
      <c r="I639" s="65">
        <v>0</v>
      </c>
      <c r="J639" s="16"/>
      <c r="K639" s="65">
        <v>2</v>
      </c>
      <c r="L639" s="64">
        <v>0.5</v>
      </c>
      <c r="M639" s="16"/>
      <c r="N639" s="65">
        <v>0</v>
      </c>
      <c r="O639" s="65">
        <v>0</v>
      </c>
      <c r="P639" s="16"/>
      <c r="Q639" s="49">
        <f t="shared" si="30"/>
        <v>1.5</v>
      </c>
      <c r="R639" s="49">
        <f t="shared" si="28"/>
        <v>0</v>
      </c>
      <c r="W639" s="49">
        <f t="shared" si="29"/>
        <v>0</v>
      </c>
    </row>
    <row r="640" spans="1:23" x14ac:dyDescent="0.25">
      <c r="A640" s="157" t="s">
        <v>634</v>
      </c>
      <c r="B640" s="65" t="s">
        <v>1568</v>
      </c>
      <c r="C640" s="158">
        <v>4</v>
      </c>
      <c r="D640" s="159" t="s">
        <v>1503</v>
      </c>
      <c r="E640" s="65">
        <v>107</v>
      </c>
      <c r="F640" s="64">
        <v>0.9553571428571429</v>
      </c>
      <c r="G640" s="16"/>
      <c r="H640" s="65">
        <v>0</v>
      </c>
      <c r="I640" s="65">
        <v>0</v>
      </c>
      <c r="J640" s="16"/>
      <c r="K640" s="65">
        <v>100</v>
      </c>
      <c r="L640" s="64">
        <v>0.88</v>
      </c>
      <c r="M640" s="16"/>
      <c r="N640" s="65">
        <v>0</v>
      </c>
      <c r="O640" s="65">
        <v>0</v>
      </c>
      <c r="P640" s="16"/>
      <c r="Q640" s="49">
        <f t="shared" si="30"/>
        <v>103.5</v>
      </c>
      <c r="R640" s="49">
        <f t="shared" si="28"/>
        <v>0</v>
      </c>
      <c r="W640" s="49">
        <f t="shared" si="29"/>
        <v>0</v>
      </c>
    </row>
    <row r="641" spans="1:23" x14ac:dyDescent="0.25">
      <c r="A641" s="157" t="s">
        <v>635</v>
      </c>
      <c r="B641" s="65" t="s">
        <v>1568</v>
      </c>
      <c r="C641" s="158">
        <v>4</v>
      </c>
      <c r="D641" s="159" t="s">
        <v>1504</v>
      </c>
      <c r="E641" s="65">
        <v>32</v>
      </c>
      <c r="F641" s="64">
        <v>0.86486486486486491</v>
      </c>
      <c r="G641" s="16"/>
      <c r="H641" s="65">
        <v>0</v>
      </c>
      <c r="I641" s="65">
        <v>0</v>
      </c>
      <c r="J641" s="16"/>
      <c r="K641" s="65">
        <v>86</v>
      </c>
      <c r="L641" s="64">
        <v>0.83720930232558144</v>
      </c>
      <c r="M641" s="16"/>
      <c r="N641" s="65">
        <v>0</v>
      </c>
      <c r="O641" s="65">
        <v>0</v>
      </c>
      <c r="P641" s="16"/>
      <c r="Q641" s="49">
        <f t="shared" si="30"/>
        <v>59</v>
      </c>
      <c r="R641" s="49">
        <f t="shared" si="28"/>
        <v>0</v>
      </c>
      <c r="W641" s="49">
        <f t="shared" si="29"/>
        <v>0</v>
      </c>
    </row>
    <row r="642" spans="1:23" x14ac:dyDescent="0.25">
      <c r="A642" s="157" t="s">
        <v>636</v>
      </c>
      <c r="B642" s="65" t="s">
        <v>1568</v>
      </c>
      <c r="C642" s="158">
        <v>4</v>
      </c>
      <c r="D642" s="159" t="s">
        <v>1505</v>
      </c>
      <c r="E642" s="65">
        <v>0</v>
      </c>
      <c r="F642" s="50" t="s">
        <v>4</v>
      </c>
      <c r="G642" s="16"/>
      <c r="H642" s="65">
        <v>0</v>
      </c>
      <c r="I642" s="65">
        <v>0</v>
      </c>
      <c r="J642" s="16"/>
      <c r="K642" s="65">
        <v>0</v>
      </c>
      <c r="L642" s="66" t="s">
        <v>4</v>
      </c>
      <c r="M642" s="16"/>
      <c r="N642" s="65">
        <v>0</v>
      </c>
      <c r="O642" s="65">
        <v>0</v>
      </c>
      <c r="P642" s="16"/>
      <c r="Q642" s="49">
        <f t="shared" si="30"/>
        <v>0</v>
      </c>
      <c r="R642" s="49">
        <f t="shared" si="28"/>
        <v>0</v>
      </c>
      <c r="W642" s="49">
        <f t="shared" si="29"/>
        <v>0</v>
      </c>
    </row>
    <row r="643" spans="1:23" x14ac:dyDescent="0.25">
      <c r="A643" s="157" t="s">
        <v>637</v>
      </c>
      <c r="B643" s="65" t="s">
        <v>1568</v>
      </c>
      <c r="C643" s="158">
        <v>4</v>
      </c>
      <c r="D643" s="159" t="s">
        <v>1506</v>
      </c>
      <c r="E643" s="65">
        <v>0</v>
      </c>
      <c r="F643" s="50" t="s">
        <v>4</v>
      </c>
      <c r="G643" s="16"/>
      <c r="H643" s="65">
        <v>0</v>
      </c>
      <c r="I643" s="65">
        <v>0</v>
      </c>
      <c r="J643" s="16"/>
      <c r="K643" s="65">
        <v>0</v>
      </c>
      <c r="L643" s="66" t="s">
        <v>4</v>
      </c>
      <c r="M643" s="16"/>
      <c r="N643" s="65">
        <v>0</v>
      </c>
      <c r="O643" s="65">
        <v>0</v>
      </c>
      <c r="P643" s="16"/>
      <c r="Q643" s="49">
        <f t="shared" si="30"/>
        <v>0</v>
      </c>
      <c r="R643" s="49">
        <f t="shared" ref="R643:R706" si="31">AVERAGE(H643:I643,N643:O643)</f>
        <v>0</v>
      </c>
      <c r="W643" s="49">
        <f t="shared" ref="W643:W706" si="32">(Q643&gt;0)*(R643&gt;0)</f>
        <v>0</v>
      </c>
    </row>
    <row r="644" spans="1:23" x14ac:dyDescent="0.25">
      <c r="A644" s="157" t="s">
        <v>638</v>
      </c>
      <c r="B644" s="65" t="s">
        <v>1568</v>
      </c>
      <c r="C644" s="158">
        <v>4</v>
      </c>
      <c r="D644" s="159" t="s">
        <v>1507</v>
      </c>
      <c r="E644" s="65">
        <v>0</v>
      </c>
      <c r="F644" s="50" t="s">
        <v>4</v>
      </c>
      <c r="G644" s="16"/>
      <c r="H644" s="65">
        <v>0</v>
      </c>
      <c r="I644" s="65">
        <v>0</v>
      </c>
      <c r="J644" s="16"/>
      <c r="K644" s="65">
        <v>0</v>
      </c>
      <c r="L644" s="66" t="s">
        <v>4</v>
      </c>
      <c r="M644" s="16"/>
      <c r="N644" s="65">
        <v>0</v>
      </c>
      <c r="O644" s="65">
        <v>0</v>
      </c>
      <c r="P644" s="16"/>
      <c r="Q644" s="49">
        <f t="shared" si="30"/>
        <v>0</v>
      </c>
      <c r="R644" s="49">
        <f t="shared" si="31"/>
        <v>0</v>
      </c>
      <c r="W644" s="49">
        <f t="shared" si="32"/>
        <v>0</v>
      </c>
    </row>
    <row r="645" spans="1:23" x14ac:dyDescent="0.25">
      <c r="A645" s="157" t="s">
        <v>639</v>
      </c>
      <c r="B645" s="65" t="s">
        <v>1568</v>
      </c>
      <c r="C645" s="158">
        <v>4</v>
      </c>
      <c r="D645" s="159" t="s">
        <v>1508</v>
      </c>
      <c r="E645" s="65">
        <v>5</v>
      </c>
      <c r="F645" s="64">
        <v>0.625</v>
      </c>
      <c r="G645" s="16"/>
      <c r="H645" s="65">
        <v>0</v>
      </c>
      <c r="I645" s="65">
        <v>0</v>
      </c>
      <c r="J645" s="16"/>
      <c r="K645" s="65">
        <v>9</v>
      </c>
      <c r="L645" s="64">
        <v>0.77777777777777779</v>
      </c>
      <c r="M645" s="16"/>
      <c r="N645" s="65">
        <v>0</v>
      </c>
      <c r="O645" s="65">
        <v>0</v>
      </c>
      <c r="P645" s="16"/>
      <c r="Q645" s="49">
        <f t="shared" si="30"/>
        <v>7</v>
      </c>
      <c r="R645" s="49">
        <f t="shared" si="31"/>
        <v>0</v>
      </c>
      <c r="W645" s="49">
        <f t="shared" si="32"/>
        <v>0</v>
      </c>
    </row>
    <row r="646" spans="1:23" x14ac:dyDescent="0.25">
      <c r="A646" s="157" t="s">
        <v>640</v>
      </c>
      <c r="B646" s="65" t="s">
        <v>1568</v>
      </c>
      <c r="C646" s="158">
        <v>4</v>
      </c>
      <c r="D646" s="159" t="s">
        <v>1509</v>
      </c>
      <c r="E646" s="65">
        <v>1</v>
      </c>
      <c r="F646" s="64">
        <v>1</v>
      </c>
      <c r="G646" s="16"/>
      <c r="H646" s="65">
        <v>0</v>
      </c>
      <c r="I646" s="65">
        <v>0</v>
      </c>
      <c r="J646" s="16"/>
      <c r="K646" s="65">
        <v>1</v>
      </c>
      <c r="L646" s="64">
        <v>1</v>
      </c>
      <c r="M646" s="16"/>
      <c r="N646" s="65">
        <v>0</v>
      </c>
      <c r="O646" s="65">
        <v>0</v>
      </c>
      <c r="P646" s="16"/>
      <c r="Q646" s="49">
        <f t="shared" si="30"/>
        <v>1</v>
      </c>
      <c r="R646" s="49">
        <f t="shared" si="31"/>
        <v>0</v>
      </c>
      <c r="W646" s="49">
        <f t="shared" si="32"/>
        <v>0</v>
      </c>
    </row>
    <row r="647" spans="1:23" x14ac:dyDescent="0.25">
      <c r="A647" s="157" t="s">
        <v>641</v>
      </c>
      <c r="B647" s="65" t="s">
        <v>1568</v>
      </c>
      <c r="C647" s="158">
        <v>4</v>
      </c>
      <c r="D647" s="159" t="s">
        <v>1510</v>
      </c>
      <c r="E647" s="65">
        <v>2</v>
      </c>
      <c r="F647" s="64">
        <v>0.66666666666666663</v>
      </c>
      <c r="G647" s="16"/>
      <c r="H647" s="65">
        <v>0</v>
      </c>
      <c r="I647" s="65">
        <v>0</v>
      </c>
      <c r="J647" s="16"/>
      <c r="K647" s="65">
        <v>2</v>
      </c>
      <c r="L647" s="64">
        <v>0</v>
      </c>
      <c r="M647" s="16"/>
      <c r="N647" s="65">
        <v>0</v>
      </c>
      <c r="O647" s="65">
        <v>0</v>
      </c>
      <c r="P647" s="16"/>
      <c r="Q647" s="49">
        <f t="shared" si="30"/>
        <v>2</v>
      </c>
      <c r="R647" s="49">
        <f t="shared" si="31"/>
        <v>0</v>
      </c>
      <c r="W647" s="49">
        <f t="shared" si="32"/>
        <v>0</v>
      </c>
    </row>
    <row r="648" spans="1:23" x14ac:dyDescent="0.25">
      <c r="A648" s="157" t="s">
        <v>642</v>
      </c>
      <c r="B648" s="65" t="s">
        <v>1568</v>
      </c>
      <c r="C648" s="158">
        <v>4</v>
      </c>
      <c r="D648" s="159" t="s">
        <v>1511</v>
      </c>
      <c r="E648" s="60">
        <v>10</v>
      </c>
      <c r="F648" s="59">
        <v>0.47619047619047616</v>
      </c>
      <c r="G648" s="19"/>
      <c r="H648" s="60">
        <v>0</v>
      </c>
      <c r="I648" s="60">
        <v>0</v>
      </c>
      <c r="J648" s="19"/>
      <c r="K648" s="60">
        <v>2</v>
      </c>
      <c r="L648" s="59">
        <v>1</v>
      </c>
      <c r="M648" s="19"/>
      <c r="N648" s="60">
        <v>0</v>
      </c>
      <c r="O648" s="60">
        <v>0</v>
      </c>
      <c r="P648" s="19"/>
      <c r="Q648" s="49">
        <f t="shared" si="30"/>
        <v>6</v>
      </c>
      <c r="R648" s="49">
        <f t="shared" si="31"/>
        <v>0</v>
      </c>
      <c r="W648" s="49">
        <f t="shared" si="32"/>
        <v>0</v>
      </c>
    </row>
    <row r="649" spans="1:23" ht="16.5" thickBot="1" x14ac:dyDescent="0.3">
      <c r="A649" s="160" t="s">
        <v>643</v>
      </c>
      <c r="B649" s="89" t="s">
        <v>1568</v>
      </c>
      <c r="C649" s="161">
        <v>4</v>
      </c>
      <c r="D649" s="162" t="s">
        <v>1512</v>
      </c>
      <c r="E649" s="89">
        <v>120</v>
      </c>
      <c r="F649" s="79">
        <v>0.78431372549019607</v>
      </c>
      <c r="G649" s="27"/>
      <c r="H649" s="89">
        <v>0</v>
      </c>
      <c r="I649" s="89">
        <v>0</v>
      </c>
      <c r="J649" s="27"/>
      <c r="K649" s="89">
        <v>49</v>
      </c>
      <c r="L649" s="79">
        <v>0.40816326530612246</v>
      </c>
      <c r="M649" s="27"/>
      <c r="N649" s="89">
        <v>0</v>
      </c>
      <c r="O649" s="89">
        <v>0</v>
      </c>
      <c r="P649" s="27"/>
      <c r="Q649" s="49">
        <f t="shared" si="30"/>
        <v>84.5</v>
      </c>
      <c r="R649" s="49">
        <f t="shared" si="31"/>
        <v>0</v>
      </c>
      <c r="W649" s="49">
        <f t="shared" si="32"/>
        <v>0</v>
      </c>
    </row>
    <row r="650" spans="1:23" s="229" customFormat="1" ht="16.5" thickBot="1" x14ac:dyDescent="0.3">
      <c r="B650" s="230"/>
      <c r="C650" s="230"/>
      <c r="D650" s="231"/>
      <c r="E650" s="230"/>
      <c r="F650" s="230"/>
      <c r="G650" s="230"/>
      <c r="H650" s="230"/>
      <c r="I650" s="230"/>
      <c r="J650" s="230"/>
      <c r="K650" s="230"/>
      <c r="L650" s="230"/>
      <c r="M650" s="230"/>
      <c r="N650" s="230"/>
      <c r="O650" s="230"/>
      <c r="P650" s="230"/>
    </row>
    <row r="651" spans="1:23" x14ac:dyDescent="0.25">
      <c r="A651" s="104" t="s">
        <v>644</v>
      </c>
      <c r="B651" s="37" t="s">
        <v>1569</v>
      </c>
      <c r="C651" s="37">
        <v>1</v>
      </c>
      <c r="D651" s="38" t="s">
        <v>1491</v>
      </c>
      <c r="E651" s="85">
        <v>5</v>
      </c>
      <c r="F651" s="84">
        <v>0.2</v>
      </c>
      <c r="G651" s="85"/>
      <c r="H651" s="85">
        <v>0</v>
      </c>
      <c r="I651" s="85">
        <v>0</v>
      </c>
      <c r="J651" s="85"/>
      <c r="K651" s="85">
        <v>34</v>
      </c>
      <c r="L651" s="84">
        <v>0.70588235294117652</v>
      </c>
      <c r="M651" s="85"/>
      <c r="N651" s="85">
        <v>0</v>
      </c>
      <c r="O651" s="85">
        <v>0</v>
      </c>
      <c r="P651" s="85"/>
      <c r="Q651" s="49">
        <f t="shared" si="30"/>
        <v>19.5</v>
      </c>
      <c r="R651" s="49">
        <f t="shared" si="31"/>
        <v>0</v>
      </c>
      <c r="S651" s="226">
        <f>AVERAGE(Q651:Q752)-1</f>
        <v>50.009803921568626</v>
      </c>
      <c r="T651" s="226">
        <f>AVERAGE(R651:R752)</f>
        <v>219.78</v>
      </c>
      <c r="U651" t="s">
        <v>1638</v>
      </c>
      <c r="W651" s="49">
        <f t="shared" si="32"/>
        <v>0</v>
      </c>
    </row>
    <row r="652" spans="1:23" x14ac:dyDescent="0.25">
      <c r="A652" s="106" t="s">
        <v>645</v>
      </c>
      <c r="B652" s="15" t="s">
        <v>1569</v>
      </c>
      <c r="C652" s="15">
        <v>1</v>
      </c>
      <c r="D652" s="39" t="s">
        <v>1492</v>
      </c>
      <c r="E652" s="101" t="s">
        <v>8</v>
      </c>
      <c r="F652" s="66" t="s">
        <v>8</v>
      </c>
      <c r="G652" s="65"/>
      <c r="H652" s="101" t="s">
        <v>8</v>
      </c>
      <c r="I652" s="101" t="s">
        <v>8</v>
      </c>
      <c r="J652" s="65"/>
      <c r="K652" s="65">
        <v>0</v>
      </c>
      <c r="L652" s="66" t="s">
        <v>4</v>
      </c>
      <c r="M652" s="65"/>
      <c r="N652" s="101" t="s">
        <v>8</v>
      </c>
      <c r="O652" s="101" t="s">
        <v>8</v>
      </c>
      <c r="P652" s="65"/>
      <c r="Q652" s="49">
        <f t="shared" si="30"/>
        <v>0</v>
      </c>
      <c r="S652" s="49">
        <f>MEDIAN(Q651:Q752)</f>
        <v>5.25</v>
      </c>
      <c r="T652" s="49">
        <f>MEDIAN(R651:R752)</f>
        <v>49.5</v>
      </c>
      <c r="U652" t="s">
        <v>1647</v>
      </c>
      <c r="W652" s="49">
        <f t="shared" si="32"/>
        <v>0</v>
      </c>
    </row>
    <row r="653" spans="1:23" x14ac:dyDescent="0.25">
      <c r="A653" s="106" t="s">
        <v>646</v>
      </c>
      <c r="B653" s="15" t="s">
        <v>1569</v>
      </c>
      <c r="C653" s="15">
        <v>1</v>
      </c>
      <c r="D653" s="39" t="s">
        <v>1493</v>
      </c>
      <c r="E653" s="65">
        <v>0</v>
      </c>
      <c r="F653" s="66" t="s">
        <v>4</v>
      </c>
      <c r="G653" s="65"/>
      <c r="H653" s="65">
        <v>0</v>
      </c>
      <c r="I653" s="65">
        <v>0</v>
      </c>
      <c r="J653" s="65"/>
      <c r="K653" s="65">
        <v>0</v>
      </c>
      <c r="L653" s="66" t="s">
        <v>4</v>
      </c>
      <c r="M653" s="65"/>
      <c r="N653" s="65">
        <v>0</v>
      </c>
      <c r="O653" s="65">
        <v>0</v>
      </c>
      <c r="P653" s="65"/>
      <c r="Q653" s="49">
        <f t="shared" si="30"/>
        <v>0</v>
      </c>
      <c r="R653" s="49">
        <f t="shared" si="31"/>
        <v>0</v>
      </c>
      <c r="S653" s="226">
        <f>VAR(Q651:Q752)</f>
        <v>12471.648417782955</v>
      </c>
      <c r="T653" s="226">
        <f>VAR(R651:R752)</f>
        <v>226995.34</v>
      </c>
      <c r="U653" t="s">
        <v>1639</v>
      </c>
      <c r="W653" s="49">
        <f t="shared" si="32"/>
        <v>0</v>
      </c>
    </row>
    <row r="654" spans="1:23" x14ac:dyDescent="0.25">
      <c r="A654" s="106" t="s">
        <v>647</v>
      </c>
      <c r="B654" s="15" t="s">
        <v>1569</v>
      </c>
      <c r="C654" s="15">
        <v>1</v>
      </c>
      <c r="D654" s="39" t="s">
        <v>1494</v>
      </c>
      <c r="E654" s="65">
        <v>0</v>
      </c>
      <c r="F654" s="66" t="s">
        <v>4</v>
      </c>
      <c r="G654" s="65"/>
      <c r="H654" s="65">
        <v>0</v>
      </c>
      <c r="I654" s="65">
        <v>0</v>
      </c>
      <c r="J654" s="65"/>
      <c r="K654" s="65">
        <v>0</v>
      </c>
      <c r="L654" s="66" t="s">
        <v>4</v>
      </c>
      <c r="M654" s="65"/>
      <c r="N654" s="65">
        <v>0</v>
      </c>
      <c r="O654" s="65">
        <v>0</v>
      </c>
      <c r="P654" s="65"/>
      <c r="Q654" s="49">
        <f t="shared" si="30"/>
        <v>0</v>
      </c>
      <c r="R654" s="49">
        <f t="shared" si="31"/>
        <v>0</v>
      </c>
      <c r="S654" s="226">
        <f>STDEV(Q651:Q752)</f>
        <v>111.67653476797601</v>
      </c>
      <c r="T654" s="226">
        <f>STDEV(R651:R752)</f>
        <v>476.44027957342144</v>
      </c>
      <c r="U654" t="s">
        <v>1640</v>
      </c>
      <c r="W654" s="49">
        <f t="shared" si="32"/>
        <v>0</v>
      </c>
    </row>
    <row r="655" spans="1:23" x14ac:dyDescent="0.25">
      <c r="A655" s="106" t="s">
        <v>648</v>
      </c>
      <c r="B655" s="15" t="s">
        <v>1569</v>
      </c>
      <c r="C655" s="15">
        <v>1</v>
      </c>
      <c r="D655" s="39" t="s">
        <v>1495</v>
      </c>
      <c r="E655" s="65">
        <v>1</v>
      </c>
      <c r="F655" s="64">
        <v>0</v>
      </c>
      <c r="G655" s="65"/>
      <c r="H655" s="65">
        <v>132</v>
      </c>
      <c r="I655" s="65">
        <v>99</v>
      </c>
      <c r="J655" s="65"/>
      <c r="K655" s="65">
        <v>0</v>
      </c>
      <c r="L655" s="66" t="s">
        <v>4</v>
      </c>
      <c r="M655" s="65"/>
      <c r="N655" s="65">
        <v>132</v>
      </c>
      <c r="O655" s="65">
        <v>363</v>
      </c>
      <c r="P655" s="65"/>
      <c r="Q655" s="49">
        <f t="shared" si="30"/>
        <v>0.5</v>
      </c>
      <c r="R655" s="49">
        <f t="shared" si="31"/>
        <v>181.5</v>
      </c>
      <c r="S655" s="49">
        <f>MIN(Q651:Q752)</f>
        <v>0</v>
      </c>
      <c r="T655" s="49">
        <f>MIN(R651:R752)</f>
        <v>0</v>
      </c>
      <c r="U655" t="s">
        <v>1641</v>
      </c>
      <c r="W655" s="49">
        <f t="shared" si="32"/>
        <v>1</v>
      </c>
    </row>
    <row r="656" spans="1:23" x14ac:dyDescent="0.25">
      <c r="A656" s="106" t="s">
        <v>649</v>
      </c>
      <c r="B656" s="15" t="s">
        <v>1569</v>
      </c>
      <c r="C656" s="15">
        <v>1</v>
      </c>
      <c r="D656" s="39" t="s">
        <v>1496</v>
      </c>
      <c r="E656" s="65">
        <v>2</v>
      </c>
      <c r="F656" s="64">
        <v>0</v>
      </c>
      <c r="G656" s="65"/>
      <c r="H656" s="65">
        <v>0</v>
      </c>
      <c r="I656" s="65">
        <v>0</v>
      </c>
      <c r="J656" s="65"/>
      <c r="K656" s="65">
        <v>0</v>
      </c>
      <c r="L656" s="66" t="s">
        <v>4</v>
      </c>
      <c r="M656" s="65"/>
      <c r="N656" s="65">
        <v>0</v>
      </c>
      <c r="O656" s="65">
        <v>0</v>
      </c>
      <c r="P656" s="65"/>
      <c r="Q656" s="49">
        <f t="shared" si="30"/>
        <v>1</v>
      </c>
      <c r="R656" s="49">
        <f t="shared" si="31"/>
        <v>0</v>
      </c>
      <c r="S656" s="49">
        <f>MAX(Q651:Q752)</f>
        <v>635</v>
      </c>
      <c r="T656" s="49">
        <f>MAX(R651:R752)</f>
        <v>3060.75</v>
      </c>
      <c r="U656" t="s">
        <v>1642</v>
      </c>
      <c r="W656" s="49">
        <f t="shared" si="32"/>
        <v>0</v>
      </c>
    </row>
    <row r="657" spans="1:23" x14ac:dyDescent="0.25">
      <c r="A657" s="106" t="s">
        <v>650</v>
      </c>
      <c r="B657" s="15" t="s">
        <v>1569</v>
      </c>
      <c r="C657" s="15">
        <v>1</v>
      </c>
      <c r="D657" s="39" t="s">
        <v>1497</v>
      </c>
      <c r="E657" s="65">
        <v>0</v>
      </c>
      <c r="F657" s="66" t="s">
        <v>4</v>
      </c>
      <c r="G657" s="65"/>
      <c r="H657" s="65">
        <v>0</v>
      </c>
      <c r="I657" s="65">
        <v>0</v>
      </c>
      <c r="J657" s="65"/>
      <c r="K657" s="65">
        <v>0</v>
      </c>
      <c r="L657" s="66" t="s">
        <v>4</v>
      </c>
      <c r="M657" s="65" t="s">
        <v>1</v>
      </c>
      <c r="N657" s="65">
        <v>0</v>
      </c>
      <c r="O657" s="65">
        <v>0</v>
      </c>
      <c r="P657" s="65"/>
      <c r="Q657" s="49">
        <f t="shared" si="30"/>
        <v>0</v>
      </c>
      <c r="R657" s="49">
        <f t="shared" si="31"/>
        <v>0</v>
      </c>
      <c r="S657" s="49">
        <f>COUNT(Q651:Q752)</f>
        <v>102</v>
      </c>
      <c r="T657" s="49">
        <f>COUNT(R651:R752)</f>
        <v>100</v>
      </c>
      <c r="U657" t="s">
        <v>1643</v>
      </c>
      <c r="W657" s="49">
        <f t="shared" si="32"/>
        <v>0</v>
      </c>
    </row>
    <row r="658" spans="1:23" x14ac:dyDescent="0.25">
      <c r="A658" s="106" t="s">
        <v>651</v>
      </c>
      <c r="B658" s="15" t="s">
        <v>1569</v>
      </c>
      <c r="C658" s="15">
        <v>1</v>
      </c>
      <c r="D658" s="39" t="s">
        <v>1498</v>
      </c>
      <c r="E658" s="65">
        <v>164</v>
      </c>
      <c r="F658" s="64">
        <v>0.71951219512195119</v>
      </c>
      <c r="G658" s="65"/>
      <c r="H658" s="65">
        <v>99</v>
      </c>
      <c r="I658" s="65">
        <v>33</v>
      </c>
      <c r="J658" s="65"/>
      <c r="K658" s="65">
        <v>165</v>
      </c>
      <c r="L658" s="64">
        <v>0.78787878787878785</v>
      </c>
      <c r="M658" s="65"/>
      <c r="N658" s="65">
        <v>0</v>
      </c>
      <c r="O658" s="65">
        <v>0</v>
      </c>
      <c r="P658" s="65"/>
      <c r="Q658" s="49">
        <f t="shared" si="30"/>
        <v>164.5</v>
      </c>
      <c r="R658" s="49">
        <f t="shared" si="31"/>
        <v>33</v>
      </c>
      <c r="S658" s="49">
        <f>COUNTIF(Q651:Q752,"&gt;0")</f>
        <v>87</v>
      </c>
      <c r="T658" s="49">
        <f>COUNTIF(R651:R752,"&gt;0")</f>
        <v>76</v>
      </c>
      <c r="U658" t="s">
        <v>1645</v>
      </c>
      <c r="W658" s="49">
        <f t="shared" si="32"/>
        <v>1</v>
      </c>
    </row>
    <row r="659" spans="1:23" x14ac:dyDescent="0.25">
      <c r="A659" s="106" t="s">
        <v>652</v>
      </c>
      <c r="B659" s="15" t="s">
        <v>1569</v>
      </c>
      <c r="C659" s="15">
        <v>1</v>
      </c>
      <c r="D659" s="39" t="s">
        <v>1499</v>
      </c>
      <c r="E659" s="65">
        <v>23</v>
      </c>
      <c r="F659" s="64">
        <v>0.86956521739130432</v>
      </c>
      <c r="G659" s="65"/>
      <c r="H659" s="65">
        <v>0</v>
      </c>
      <c r="I659" s="65">
        <v>0</v>
      </c>
      <c r="J659" s="65"/>
      <c r="K659" s="65">
        <v>4</v>
      </c>
      <c r="L659" s="64">
        <v>0.75</v>
      </c>
      <c r="M659" s="65"/>
      <c r="N659" s="65">
        <v>99</v>
      </c>
      <c r="O659" s="65">
        <v>33</v>
      </c>
      <c r="P659" s="65"/>
      <c r="Q659" s="49">
        <f t="shared" si="30"/>
        <v>13.5</v>
      </c>
      <c r="R659" s="49">
        <f t="shared" si="31"/>
        <v>33</v>
      </c>
      <c r="S659" s="49">
        <f>COUNTIF(Q651:Q752,"=0")</f>
        <v>15</v>
      </c>
      <c r="T659" s="49">
        <f>COUNTIF(R651:R752,"=0")</f>
        <v>24</v>
      </c>
      <c r="U659" t="s">
        <v>1644</v>
      </c>
      <c r="W659" s="49">
        <f t="shared" si="32"/>
        <v>1</v>
      </c>
    </row>
    <row r="660" spans="1:23" x14ac:dyDescent="0.25">
      <c r="A660" s="106" t="s">
        <v>653</v>
      </c>
      <c r="B660" s="15" t="s">
        <v>1569</v>
      </c>
      <c r="C660" s="15">
        <v>1</v>
      </c>
      <c r="D660" s="39" t="s">
        <v>1500</v>
      </c>
      <c r="E660" s="70">
        <v>5</v>
      </c>
      <c r="F660" s="69">
        <v>0.8</v>
      </c>
      <c r="G660" s="70"/>
      <c r="H660" s="70">
        <v>0</v>
      </c>
      <c r="I660" s="70">
        <v>0</v>
      </c>
      <c r="J660" s="70"/>
      <c r="K660" s="70">
        <v>1</v>
      </c>
      <c r="L660" s="69">
        <v>0</v>
      </c>
      <c r="M660" s="70"/>
      <c r="N660" s="70">
        <v>66</v>
      </c>
      <c r="O660" s="70">
        <v>99</v>
      </c>
      <c r="P660" s="70"/>
      <c r="Q660" s="49">
        <f t="shared" si="30"/>
        <v>3</v>
      </c>
      <c r="R660" s="49">
        <f t="shared" si="31"/>
        <v>41.25</v>
      </c>
      <c r="S660" s="227">
        <f>S658/S657</f>
        <v>0.8529411764705882</v>
      </c>
      <c r="T660" s="227">
        <f>T658/T657</f>
        <v>0.76</v>
      </c>
      <c r="U660" t="s">
        <v>1646</v>
      </c>
      <c r="W660" s="49">
        <f t="shared" si="32"/>
        <v>1</v>
      </c>
    </row>
    <row r="661" spans="1:23" x14ac:dyDescent="0.25">
      <c r="A661" s="106" t="s">
        <v>654</v>
      </c>
      <c r="B661" s="15" t="s">
        <v>1569</v>
      </c>
      <c r="C661" s="15">
        <v>1</v>
      </c>
      <c r="D661" s="39" t="s">
        <v>1501</v>
      </c>
      <c r="E661" s="65">
        <v>300</v>
      </c>
      <c r="F661" s="64">
        <v>0.83333333333333337</v>
      </c>
      <c r="G661" s="65"/>
      <c r="H661" s="65">
        <v>66</v>
      </c>
      <c r="I661" s="65">
        <v>66</v>
      </c>
      <c r="J661" s="65"/>
      <c r="K661" s="65">
        <v>16</v>
      </c>
      <c r="L661" s="64">
        <v>0.875</v>
      </c>
      <c r="M661" s="65"/>
      <c r="N661" s="65">
        <v>33</v>
      </c>
      <c r="O661" s="65">
        <v>33</v>
      </c>
      <c r="P661" s="65"/>
      <c r="Q661" s="49">
        <f t="shared" si="30"/>
        <v>158</v>
      </c>
      <c r="R661" s="49">
        <f t="shared" si="31"/>
        <v>49.5</v>
      </c>
      <c r="S661" s="228">
        <f>S651*S651/(S653-S651)</f>
        <v>0.20134062550192697</v>
      </c>
      <c r="T661" s="228">
        <f>T651*T651/(T653-T651)</f>
        <v>0.2130002386500556</v>
      </c>
      <c r="U661" t="s">
        <v>1648</v>
      </c>
      <c r="W661" s="49">
        <f t="shared" si="32"/>
        <v>1</v>
      </c>
    </row>
    <row r="662" spans="1:23" x14ac:dyDescent="0.25">
      <c r="A662" s="106" t="s">
        <v>655</v>
      </c>
      <c r="B662" s="15" t="s">
        <v>1569</v>
      </c>
      <c r="C662" s="15">
        <v>1</v>
      </c>
      <c r="D662" s="39" t="s">
        <v>1502</v>
      </c>
      <c r="E662" s="65">
        <v>0</v>
      </c>
      <c r="F662" s="66" t="s">
        <v>4</v>
      </c>
      <c r="G662" s="65"/>
      <c r="H662" s="65">
        <v>0</v>
      </c>
      <c r="I662" s="65">
        <v>33</v>
      </c>
      <c r="J662" s="65"/>
      <c r="K662" s="65">
        <v>4</v>
      </c>
      <c r="L662" s="64">
        <v>0.25</v>
      </c>
      <c r="M662" s="65"/>
      <c r="N662" s="65">
        <v>330</v>
      </c>
      <c r="O662" s="65">
        <v>132</v>
      </c>
      <c r="P662" s="65"/>
      <c r="Q662" s="49">
        <f t="shared" si="30"/>
        <v>2</v>
      </c>
      <c r="R662" s="49">
        <f t="shared" si="31"/>
        <v>123.75</v>
      </c>
      <c r="S662" s="49">
        <f>COUNTIF(W651:W752,"&gt;0")</f>
        <v>70</v>
      </c>
      <c r="T662" t="s">
        <v>1685</v>
      </c>
      <c r="W662" s="49">
        <f t="shared" si="32"/>
        <v>1</v>
      </c>
    </row>
    <row r="663" spans="1:23" x14ac:dyDescent="0.25">
      <c r="A663" s="106" t="s">
        <v>656</v>
      </c>
      <c r="B663" s="15" t="s">
        <v>1569</v>
      </c>
      <c r="C663" s="15">
        <v>1</v>
      </c>
      <c r="D663" s="39" t="s">
        <v>1503</v>
      </c>
      <c r="E663" s="65">
        <v>740</v>
      </c>
      <c r="F663" s="64">
        <v>0.72972972972972971</v>
      </c>
      <c r="G663" s="65" t="s">
        <v>1</v>
      </c>
      <c r="H663" s="65">
        <v>0</v>
      </c>
      <c r="I663" s="65">
        <v>0</v>
      </c>
      <c r="J663" s="65"/>
      <c r="K663" s="65">
        <v>124</v>
      </c>
      <c r="L663" s="64">
        <v>0.85483870967741937</v>
      </c>
      <c r="M663" s="65" t="s">
        <v>1</v>
      </c>
      <c r="N663" s="65">
        <v>33</v>
      </c>
      <c r="O663" s="65">
        <v>99</v>
      </c>
      <c r="P663" s="65"/>
      <c r="Q663" s="49">
        <f t="shared" si="30"/>
        <v>432</v>
      </c>
      <c r="R663" s="49">
        <f t="shared" si="31"/>
        <v>33</v>
      </c>
      <c r="W663" s="49">
        <f t="shared" si="32"/>
        <v>1</v>
      </c>
    </row>
    <row r="664" spans="1:23" x14ac:dyDescent="0.25">
      <c r="A664" s="106" t="s">
        <v>657</v>
      </c>
      <c r="B664" s="15" t="s">
        <v>1569</v>
      </c>
      <c r="C664" s="15">
        <v>1</v>
      </c>
      <c r="D664" s="39" t="s">
        <v>1504</v>
      </c>
      <c r="E664" s="65">
        <v>640</v>
      </c>
      <c r="F664" s="64">
        <v>0.921875</v>
      </c>
      <c r="G664" s="65"/>
      <c r="H664" s="65">
        <v>0</v>
      </c>
      <c r="I664" s="65">
        <v>0</v>
      </c>
      <c r="J664" s="65"/>
      <c r="K664" s="65">
        <v>55</v>
      </c>
      <c r="L664" s="64">
        <v>0.90909090909090906</v>
      </c>
      <c r="M664" s="65" t="s">
        <v>1</v>
      </c>
      <c r="N664" s="65">
        <v>0</v>
      </c>
      <c r="O664" s="65">
        <v>0</v>
      </c>
      <c r="P664" s="65"/>
      <c r="Q664" s="49">
        <f t="shared" si="30"/>
        <v>347.5</v>
      </c>
      <c r="R664" s="49">
        <f t="shared" si="31"/>
        <v>0</v>
      </c>
      <c r="W664" s="49">
        <f t="shared" si="32"/>
        <v>0</v>
      </c>
    </row>
    <row r="665" spans="1:23" x14ac:dyDescent="0.25">
      <c r="A665" s="106" t="s">
        <v>658</v>
      </c>
      <c r="B665" s="15" t="s">
        <v>1569</v>
      </c>
      <c r="C665" s="15">
        <v>1</v>
      </c>
      <c r="D665" s="39" t="s">
        <v>1505</v>
      </c>
      <c r="E665" s="65">
        <v>0</v>
      </c>
      <c r="F665" s="66" t="s">
        <v>4</v>
      </c>
      <c r="G665" s="65"/>
      <c r="H665" s="65">
        <v>0</v>
      </c>
      <c r="I665" s="65">
        <v>0</v>
      </c>
      <c r="J665" s="65"/>
      <c r="K665" s="65">
        <v>1</v>
      </c>
      <c r="L665" s="64">
        <v>1</v>
      </c>
      <c r="M665" s="65"/>
      <c r="N665" s="65">
        <v>0</v>
      </c>
      <c r="O665" s="65">
        <v>0</v>
      </c>
      <c r="P665" s="65"/>
      <c r="Q665" s="49">
        <f t="shared" si="30"/>
        <v>0.5</v>
      </c>
      <c r="R665" s="49">
        <f t="shared" si="31"/>
        <v>0</v>
      </c>
      <c r="W665" s="49">
        <f t="shared" si="32"/>
        <v>0</v>
      </c>
    </row>
    <row r="666" spans="1:23" x14ac:dyDescent="0.25">
      <c r="A666" s="106" t="s">
        <v>659</v>
      </c>
      <c r="B666" s="15" t="s">
        <v>1569</v>
      </c>
      <c r="C666" s="15">
        <v>1</v>
      </c>
      <c r="D666" s="39" t="s">
        <v>1506</v>
      </c>
      <c r="E666" s="65">
        <v>100</v>
      </c>
      <c r="F666" s="64">
        <v>0.81</v>
      </c>
      <c r="G666" s="65" t="s">
        <v>1</v>
      </c>
      <c r="H666" s="65">
        <v>0</v>
      </c>
      <c r="I666" s="65">
        <v>0</v>
      </c>
      <c r="J666" s="65"/>
      <c r="K666" s="65">
        <v>1</v>
      </c>
      <c r="L666" s="64">
        <v>1</v>
      </c>
      <c r="M666" s="65" t="s">
        <v>1</v>
      </c>
      <c r="N666" s="65">
        <v>0</v>
      </c>
      <c r="O666" s="65">
        <v>0</v>
      </c>
      <c r="P666" s="65"/>
      <c r="Q666" s="49">
        <f t="shared" si="30"/>
        <v>50.5</v>
      </c>
      <c r="R666" s="49">
        <f t="shared" si="31"/>
        <v>0</v>
      </c>
      <c r="W666" s="49">
        <f t="shared" si="32"/>
        <v>0</v>
      </c>
    </row>
    <row r="667" spans="1:23" x14ac:dyDescent="0.25">
      <c r="A667" s="106" t="s">
        <v>660</v>
      </c>
      <c r="B667" s="15" t="s">
        <v>1569</v>
      </c>
      <c r="C667" s="15">
        <v>1</v>
      </c>
      <c r="D667" s="39" t="s">
        <v>1507</v>
      </c>
      <c r="E667" s="65">
        <v>27</v>
      </c>
      <c r="F667" s="64">
        <v>0.85185185185185186</v>
      </c>
      <c r="G667" s="65"/>
      <c r="H667" s="65">
        <v>0</v>
      </c>
      <c r="I667" s="65">
        <v>0</v>
      </c>
      <c r="J667" s="65"/>
      <c r="K667" s="65">
        <v>8</v>
      </c>
      <c r="L667" s="64">
        <v>0.875</v>
      </c>
      <c r="M667" s="65" t="s">
        <v>1</v>
      </c>
      <c r="N667" s="65">
        <v>0</v>
      </c>
      <c r="O667" s="65">
        <v>66</v>
      </c>
      <c r="P667" s="65"/>
      <c r="Q667" s="49">
        <f t="shared" si="30"/>
        <v>17.5</v>
      </c>
      <c r="R667" s="49">
        <f t="shared" si="31"/>
        <v>16.5</v>
      </c>
      <c r="W667" s="49">
        <f t="shared" si="32"/>
        <v>1</v>
      </c>
    </row>
    <row r="668" spans="1:23" x14ac:dyDescent="0.25">
      <c r="A668" s="106" t="s">
        <v>661</v>
      </c>
      <c r="B668" s="15" t="s">
        <v>1569</v>
      </c>
      <c r="C668" s="15">
        <v>1</v>
      </c>
      <c r="D668" s="39" t="s">
        <v>1508</v>
      </c>
      <c r="E668" s="65">
        <v>0</v>
      </c>
      <c r="F668" s="66" t="s">
        <v>4</v>
      </c>
      <c r="G668" s="65"/>
      <c r="H668" s="65">
        <v>0</v>
      </c>
      <c r="I668" s="65">
        <v>33</v>
      </c>
      <c r="J668" s="65"/>
      <c r="K668" s="65">
        <v>1</v>
      </c>
      <c r="L668" s="64">
        <v>0</v>
      </c>
      <c r="M668" s="65"/>
      <c r="N668" s="65">
        <v>33</v>
      </c>
      <c r="O668" s="65">
        <v>0</v>
      </c>
      <c r="P668" s="65"/>
      <c r="Q668" s="49">
        <f t="shared" si="30"/>
        <v>0.5</v>
      </c>
      <c r="R668" s="49">
        <f t="shared" si="31"/>
        <v>16.5</v>
      </c>
      <c r="W668" s="49">
        <f t="shared" si="32"/>
        <v>1</v>
      </c>
    </row>
    <row r="669" spans="1:23" x14ac:dyDescent="0.25">
      <c r="A669" s="106" t="s">
        <v>662</v>
      </c>
      <c r="B669" s="15" t="s">
        <v>1569</v>
      </c>
      <c r="C669" s="15">
        <v>1</v>
      </c>
      <c r="D669" s="39" t="s">
        <v>1509</v>
      </c>
      <c r="E669" s="65">
        <v>1</v>
      </c>
      <c r="F669" s="64">
        <v>1</v>
      </c>
      <c r="G669" s="65"/>
      <c r="H669" s="65">
        <v>0</v>
      </c>
      <c r="I669" s="65">
        <v>0</v>
      </c>
      <c r="J669" s="65"/>
      <c r="K669" s="65">
        <v>0</v>
      </c>
      <c r="L669" s="66" t="s">
        <v>4</v>
      </c>
      <c r="M669" s="65"/>
      <c r="N669" s="65">
        <v>0</v>
      </c>
      <c r="O669" s="65">
        <v>0</v>
      </c>
      <c r="P669" s="65"/>
      <c r="Q669" s="49">
        <f t="shared" ref="Q669:Q732" si="33">AVERAGE(E669,K669)</f>
        <v>0.5</v>
      </c>
      <c r="R669" s="49">
        <f t="shared" si="31"/>
        <v>0</v>
      </c>
      <c r="W669" s="49">
        <f t="shared" si="32"/>
        <v>0</v>
      </c>
    </row>
    <row r="670" spans="1:23" x14ac:dyDescent="0.25">
      <c r="A670" s="106" t="s">
        <v>663</v>
      </c>
      <c r="B670" s="15" t="s">
        <v>1569</v>
      </c>
      <c r="C670" s="15">
        <v>1</v>
      </c>
      <c r="D670" s="39" t="s">
        <v>1510</v>
      </c>
      <c r="E670" s="65">
        <v>3</v>
      </c>
      <c r="F670" s="64">
        <v>1</v>
      </c>
      <c r="G670" s="65"/>
      <c r="H670" s="65">
        <v>99</v>
      </c>
      <c r="I670" s="65">
        <v>66</v>
      </c>
      <c r="J670" s="65"/>
      <c r="K670" s="65">
        <v>1</v>
      </c>
      <c r="L670" s="64">
        <v>0</v>
      </c>
      <c r="M670" s="65"/>
      <c r="N670" s="65">
        <v>0</v>
      </c>
      <c r="O670" s="65">
        <v>33</v>
      </c>
      <c r="P670" s="65"/>
      <c r="Q670" s="49">
        <f t="shared" si="33"/>
        <v>2</v>
      </c>
      <c r="R670" s="49">
        <f t="shared" si="31"/>
        <v>49.5</v>
      </c>
      <c r="S670" s="318">
        <f>S662/S657</f>
        <v>0.68627450980392157</v>
      </c>
      <c r="T670" t="s">
        <v>1683</v>
      </c>
      <c r="W670" s="49">
        <f t="shared" si="32"/>
        <v>1</v>
      </c>
    </row>
    <row r="671" spans="1:23" x14ac:dyDescent="0.25">
      <c r="A671" s="106" t="s">
        <v>664</v>
      </c>
      <c r="B671" s="15" t="s">
        <v>1569</v>
      </c>
      <c r="C671" s="15">
        <v>1</v>
      </c>
      <c r="D671" s="39" t="s">
        <v>1511</v>
      </c>
      <c r="E671" s="65">
        <v>8</v>
      </c>
      <c r="F671" s="64">
        <v>0.75</v>
      </c>
      <c r="G671" s="65"/>
      <c r="H671" s="101" t="s">
        <v>8</v>
      </c>
      <c r="I671" s="101" t="s">
        <v>8</v>
      </c>
      <c r="J671" s="65"/>
      <c r="K671" s="65">
        <v>15</v>
      </c>
      <c r="L671" s="64">
        <v>0.8666666666666667</v>
      </c>
      <c r="M671" s="65"/>
      <c r="N671" s="65">
        <v>99</v>
      </c>
      <c r="O671" s="65">
        <v>99</v>
      </c>
      <c r="P671" s="65"/>
      <c r="Q671" s="49">
        <f t="shared" si="33"/>
        <v>11.5</v>
      </c>
      <c r="R671" s="49">
        <f t="shared" si="31"/>
        <v>99</v>
      </c>
      <c r="S671" s="317">
        <f>S662/S658</f>
        <v>0.8045977011494253</v>
      </c>
      <c r="T671" t="s">
        <v>1686</v>
      </c>
      <c r="W671" s="49">
        <f t="shared" si="32"/>
        <v>1</v>
      </c>
    </row>
    <row r="672" spans="1:23" x14ac:dyDescent="0.25">
      <c r="A672" s="106" t="s">
        <v>665</v>
      </c>
      <c r="B672" s="15" t="s">
        <v>1569</v>
      </c>
      <c r="C672" s="15">
        <v>1</v>
      </c>
      <c r="D672" s="39" t="s">
        <v>1512</v>
      </c>
      <c r="E672" s="65">
        <v>790</v>
      </c>
      <c r="F672" s="64">
        <v>0.78481012658227844</v>
      </c>
      <c r="G672" s="65" t="s">
        <v>1</v>
      </c>
      <c r="H672" s="65">
        <v>231</v>
      </c>
      <c r="I672" s="65">
        <v>165</v>
      </c>
      <c r="J672" s="65"/>
      <c r="K672" s="65">
        <v>480</v>
      </c>
      <c r="L672" s="64">
        <v>0.91666666666666663</v>
      </c>
      <c r="M672" s="65" t="s">
        <v>666</v>
      </c>
      <c r="N672" s="65">
        <v>99</v>
      </c>
      <c r="O672" s="65">
        <v>132</v>
      </c>
      <c r="P672" s="65"/>
      <c r="Q672" s="49">
        <f t="shared" si="33"/>
        <v>635</v>
      </c>
      <c r="R672" s="49">
        <f t="shared" si="31"/>
        <v>156.75</v>
      </c>
      <c r="W672" s="49">
        <f t="shared" si="32"/>
        <v>1</v>
      </c>
    </row>
    <row r="673" spans="1:23" x14ac:dyDescent="0.25">
      <c r="A673" s="106" t="s">
        <v>667</v>
      </c>
      <c r="B673" s="15" t="s">
        <v>1569</v>
      </c>
      <c r="C673" s="15">
        <v>1</v>
      </c>
      <c r="D673" s="39" t="s">
        <v>1513</v>
      </c>
      <c r="E673" s="65">
        <v>330</v>
      </c>
      <c r="F673" s="64">
        <v>0.78787878787878785</v>
      </c>
      <c r="G673" s="65" t="s">
        <v>1</v>
      </c>
      <c r="H673" s="65">
        <v>0</v>
      </c>
      <c r="I673" s="65">
        <v>66</v>
      </c>
      <c r="J673" s="65"/>
      <c r="K673" s="65">
        <v>172</v>
      </c>
      <c r="L673" s="64">
        <v>0.89534883720930236</v>
      </c>
      <c r="M673" s="65" t="s">
        <v>1</v>
      </c>
      <c r="N673" s="65">
        <v>66</v>
      </c>
      <c r="O673" s="65">
        <v>66</v>
      </c>
      <c r="P673" s="65"/>
      <c r="Q673" s="49">
        <f t="shared" si="33"/>
        <v>251</v>
      </c>
      <c r="R673" s="49">
        <f t="shared" si="31"/>
        <v>49.5</v>
      </c>
      <c r="W673" s="49">
        <f t="shared" si="32"/>
        <v>1</v>
      </c>
    </row>
    <row r="674" spans="1:23" x14ac:dyDescent="0.25">
      <c r="A674" s="106" t="s">
        <v>668</v>
      </c>
      <c r="B674" s="15" t="s">
        <v>1569</v>
      </c>
      <c r="C674" s="15">
        <v>1</v>
      </c>
      <c r="D674" s="39" t="s">
        <v>1515</v>
      </c>
      <c r="E674" s="65">
        <v>0</v>
      </c>
      <c r="F674" s="66" t="s">
        <v>4</v>
      </c>
      <c r="G674" s="65"/>
      <c r="H674" s="65">
        <v>264</v>
      </c>
      <c r="I674" s="65">
        <v>231</v>
      </c>
      <c r="J674" s="65"/>
      <c r="K674" s="65">
        <v>3</v>
      </c>
      <c r="L674" s="64">
        <v>0.66666666666666663</v>
      </c>
      <c r="M674" s="65"/>
      <c r="N674" s="65">
        <v>660</v>
      </c>
      <c r="O674" s="65">
        <v>528</v>
      </c>
      <c r="P674" s="65"/>
      <c r="Q674" s="49">
        <f t="shared" si="33"/>
        <v>1.5</v>
      </c>
      <c r="R674" s="49">
        <f t="shared" si="31"/>
        <v>420.75</v>
      </c>
      <c r="W674" s="49">
        <f t="shared" si="32"/>
        <v>1</v>
      </c>
    </row>
    <row r="675" spans="1:23" x14ac:dyDescent="0.25">
      <c r="A675" s="106" t="s">
        <v>669</v>
      </c>
      <c r="B675" s="15" t="s">
        <v>1569</v>
      </c>
      <c r="C675" s="15">
        <v>1</v>
      </c>
      <c r="D675" s="39" t="s">
        <v>1516</v>
      </c>
      <c r="E675" s="65">
        <v>2</v>
      </c>
      <c r="F675" s="64">
        <v>1</v>
      </c>
      <c r="G675" s="65"/>
      <c r="H675" s="65">
        <v>132</v>
      </c>
      <c r="I675" s="65">
        <v>99</v>
      </c>
      <c r="J675" s="65"/>
      <c r="K675" s="65">
        <v>0</v>
      </c>
      <c r="L675" s="66" t="s">
        <v>4</v>
      </c>
      <c r="M675" s="65"/>
      <c r="N675" s="65">
        <v>0</v>
      </c>
      <c r="O675" s="65">
        <v>0</v>
      </c>
      <c r="P675" s="65"/>
      <c r="Q675" s="49">
        <f t="shared" si="33"/>
        <v>1</v>
      </c>
      <c r="R675" s="49">
        <f t="shared" si="31"/>
        <v>57.75</v>
      </c>
      <c r="W675" s="49">
        <f t="shared" si="32"/>
        <v>1</v>
      </c>
    </row>
    <row r="676" spans="1:23" x14ac:dyDescent="0.25">
      <c r="A676" s="106" t="s">
        <v>670</v>
      </c>
      <c r="B676" s="15" t="s">
        <v>1569</v>
      </c>
      <c r="C676" s="15">
        <v>1</v>
      </c>
      <c r="D676" s="39" t="s">
        <v>1517</v>
      </c>
      <c r="E676" s="65">
        <v>40</v>
      </c>
      <c r="F676" s="64">
        <v>0.95</v>
      </c>
      <c r="G676" s="65" t="s">
        <v>1</v>
      </c>
      <c r="H676" s="65">
        <v>0</v>
      </c>
      <c r="I676" s="65">
        <v>66</v>
      </c>
      <c r="J676" s="65"/>
      <c r="K676" s="65">
        <v>55</v>
      </c>
      <c r="L676" s="64">
        <v>0.87272727272727268</v>
      </c>
      <c r="M676" s="65" t="s">
        <v>1</v>
      </c>
      <c r="N676" s="65">
        <v>33</v>
      </c>
      <c r="O676" s="65">
        <v>0</v>
      </c>
      <c r="P676" s="65"/>
      <c r="Q676" s="49">
        <f t="shared" si="33"/>
        <v>47.5</v>
      </c>
      <c r="R676" s="49">
        <f t="shared" si="31"/>
        <v>24.75</v>
      </c>
      <c r="W676" s="49">
        <f t="shared" si="32"/>
        <v>1</v>
      </c>
    </row>
    <row r="677" spans="1:23" x14ac:dyDescent="0.25">
      <c r="A677" s="106" t="s">
        <v>671</v>
      </c>
      <c r="B677" s="15" t="s">
        <v>1569</v>
      </c>
      <c r="C677" s="15">
        <v>1</v>
      </c>
      <c r="D677" s="39" t="s">
        <v>1518</v>
      </c>
      <c r="E677" s="65">
        <v>0</v>
      </c>
      <c r="F677" s="66" t="s">
        <v>4</v>
      </c>
      <c r="G677" s="65"/>
      <c r="H677" s="65">
        <v>99</v>
      </c>
      <c r="I677" s="65">
        <v>495</v>
      </c>
      <c r="J677" s="65"/>
      <c r="K677" s="65">
        <v>6</v>
      </c>
      <c r="L677" s="64">
        <v>1</v>
      </c>
      <c r="M677" s="65"/>
      <c r="N677" s="65">
        <v>132</v>
      </c>
      <c r="O677" s="65">
        <v>264</v>
      </c>
      <c r="P677" s="65"/>
      <c r="Q677" s="49">
        <f t="shared" si="33"/>
        <v>3</v>
      </c>
      <c r="R677" s="49">
        <f t="shared" si="31"/>
        <v>247.5</v>
      </c>
      <c r="W677" s="49">
        <f t="shared" si="32"/>
        <v>1</v>
      </c>
    </row>
    <row r="678" spans="1:23" x14ac:dyDescent="0.25">
      <c r="A678" s="106" t="s">
        <v>672</v>
      </c>
      <c r="B678" s="15" t="s">
        <v>1569</v>
      </c>
      <c r="C678" s="15">
        <v>1</v>
      </c>
      <c r="D678" s="39" t="s">
        <v>1519</v>
      </c>
      <c r="E678" s="65">
        <v>0</v>
      </c>
      <c r="F678" s="66" t="s">
        <v>4</v>
      </c>
      <c r="G678" s="65"/>
      <c r="H678" s="65">
        <v>33</v>
      </c>
      <c r="I678" s="65">
        <v>33</v>
      </c>
      <c r="J678" s="65"/>
      <c r="K678" s="65">
        <v>0</v>
      </c>
      <c r="L678" s="66" t="s">
        <v>4</v>
      </c>
      <c r="M678" s="65"/>
      <c r="N678" s="65">
        <v>99</v>
      </c>
      <c r="O678" s="65">
        <v>0</v>
      </c>
      <c r="P678" s="65"/>
      <c r="Q678" s="49">
        <f t="shared" si="33"/>
        <v>0</v>
      </c>
      <c r="R678" s="49">
        <f t="shared" si="31"/>
        <v>41.25</v>
      </c>
      <c r="W678" s="49">
        <f t="shared" si="32"/>
        <v>0</v>
      </c>
    </row>
    <row r="679" spans="1:23" x14ac:dyDescent="0.25">
      <c r="A679" s="106" t="s">
        <v>673</v>
      </c>
      <c r="B679" s="15" t="s">
        <v>1569</v>
      </c>
      <c r="C679" s="15">
        <v>1</v>
      </c>
      <c r="D679" s="39" t="s">
        <v>1520</v>
      </c>
      <c r="E679" s="65">
        <v>1</v>
      </c>
      <c r="F679" s="64">
        <v>0</v>
      </c>
      <c r="G679" s="65"/>
      <c r="H679" s="65">
        <v>0</v>
      </c>
      <c r="I679" s="65">
        <v>0</v>
      </c>
      <c r="J679" s="65"/>
      <c r="K679" s="65">
        <v>0</v>
      </c>
      <c r="L679" s="66" t="s">
        <v>4</v>
      </c>
      <c r="M679" s="65"/>
      <c r="N679" s="65">
        <v>132</v>
      </c>
      <c r="O679" s="65">
        <v>264</v>
      </c>
      <c r="P679" s="65"/>
      <c r="Q679" s="49">
        <f t="shared" si="33"/>
        <v>0.5</v>
      </c>
      <c r="R679" s="49">
        <f t="shared" si="31"/>
        <v>99</v>
      </c>
      <c r="W679" s="49">
        <f t="shared" si="32"/>
        <v>1</v>
      </c>
    </row>
    <row r="680" spans="1:23" x14ac:dyDescent="0.25">
      <c r="A680" s="106" t="s">
        <v>674</v>
      </c>
      <c r="B680" s="15" t="s">
        <v>1569</v>
      </c>
      <c r="C680" s="15">
        <v>1</v>
      </c>
      <c r="D680" s="39" t="s">
        <v>1521</v>
      </c>
      <c r="E680" s="60">
        <v>0</v>
      </c>
      <c r="F680" s="143" t="s">
        <v>4</v>
      </c>
      <c r="G680" s="19"/>
      <c r="H680" s="60">
        <v>33</v>
      </c>
      <c r="I680" s="60">
        <v>0</v>
      </c>
      <c r="J680" s="60"/>
      <c r="K680" s="60">
        <v>0</v>
      </c>
      <c r="L680" s="143" t="s">
        <v>4</v>
      </c>
      <c r="M680" s="19"/>
      <c r="N680" s="60">
        <v>99</v>
      </c>
      <c r="O680" s="60">
        <v>165</v>
      </c>
      <c r="P680" s="60"/>
      <c r="Q680" s="49">
        <f t="shared" si="33"/>
        <v>0</v>
      </c>
      <c r="R680" s="49">
        <f t="shared" si="31"/>
        <v>74.25</v>
      </c>
      <c r="W680" s="49">
        <f t="shared" si="32"/>
        <v>0</v>
      </c>
    </row>
    <row r="681" spans="1:23" x14ac:dyDescent="0.25">
      <c r="A681" s="106" t="s">
        <v>675</v>
      </c>
      <c r="B681" s="15" t="s">
        <v>1569</v>
      </c>
      <c r="C681" s="15">
        <v>1</v>
      </c>
      <c r="D681" s="39" t="s">
        <v>1522</v>
      </c>
      <c r="E681" s="70">
        <v>2</v>
      </c>
      <c r="F681" s="69">
        <v>0.5</v>
      </c>
      <c r="G681" s="18"/>
      <c r="H681" s="70">
        <v>99</v>
      </c>
      <c r="I681" s="70">
        <v>66</v>
      </c>
      <c r="J681" s="70"/>
      <c r="K681" s="70">
        <v>13</v>
      </c>
      <c r="L681" s="69">
        <v>0.84615384615384615</v>
      </c>
      <c r="M681" s="18" t="s">
        <v>1</v>
      </c>
      <c r="N681" s="70">
        <v>132</v>
      </c>
      <c r="O681" s="70">
        <v>0</v>
      </c>
      <c r="P681" s="70"/>
      <c r="Q681" s="49">
        <f t="shared" si="33"/>
        <v>7.5</v>
      </c>
      <c r="R681" s="49">
        <f t="shared" si="31"/>
        <v>74.25</v>
      </c>
      <c r="W681" s="49">
        <f t="shared" si="32"/>
        <v>1</v>
      </c>
    </row>
    <row r="682" spans="1:23" x14ac:dyDescent="0.25">
      <c r="A682" s="106" t="s">
        <v>676</v>
      </c>
      <c r="B682" s="15" t="s">
        <v>1569</v>
      </c>
      <c r="C682" s="15">
        <v>1</v>
      </c>
      <c r="D682" s="39" t="s">
        <v>1523</v>
      </c>
      <c r="E682" s="65">
        <v>2</v>
      </c>
      <c r="F682" s="64">
        <v>0</v>
      </c>
      <c r="G682" s="16"/>
      <c r="H682" s="65">
        <v>0</v>
      </c>
      <c r="I682" s="65">
        <v>0</v>
      </c>
      <c r="J682" s="65"/>
      <c r="K682" s="65">
        <v>0</v>
      </c>
      <c r="L682" s="66" t="s">
        <v>4</v>
      </c>
      <c r="M682" s="16" t="s">
        <v>1</v>
      </c>
      <c r="N682" s="65">
        <v>330</v>
      </c>
      <c r="O682" s="65">
        <v>561</v>
      </c>
      <c r="P682" s="65"/>
      <c r="Q682" s="49">
        <f t="shared" si="33"/>
        <v>1</v>
      </c>
      <c r="R682" s="49">
        <f t="shared" si="31"/>
        <v>222.75</v>
      </c>
      <c r="W682" s="49">
        <f t="shared" si="32"/>
        <v>1</v>
      </c>
    </row>
    <row r="683" spans="1:23" x14ac:dyDescent="0.25">
      <c r="A683" s="106" t="s">
        <v>677</v>
      </c>
      <c r="B683" s="15" t="s">
        <v>1569</v>
      </c>
      <c r="C683" s="15">
        <v>1</v>
      </c>
      <c r="D683" s="39" t="s">
        <v>1524</v>
      </c>
      <c r="E683" s="65">
        <v>87</v>
      </c>
      <c r="F683" s="64">
        <v>0.86206896551724133</v>
      </c>
      <c r="G683" s="16" t="s">
        <v>1</v>
      </c>
      <c r="H683" s="65">
        <v>198</v>
      </c>
      <c r="I683" s="65">
        <v>33</v>
      </c>
      <c r="J683" s="65"/>
      <c r="K683" s="65">
        <v>230</v>
      </c>
      <c r="L683" s="64">
        <v>0.95652173913043481</v>
      </c>
      <c r="M683" s="16" t="s">
        <v>1</v>
      </c>
      <c r="N683" s="65">
        <v>363</v>
      </c>
      <c r="O683" s="65">
        <v>66</v>
      </c>
      <c r="P683" s="65"/>
      <c r="Q683" s="49">
        <f t="shared" si="33"/>
        <v>158.5</v>
      </c>
      <c r="R683" s="49">
        <f t="shared" si="31"/>
        <v>165</v>
      </c>
      <c r="W683" s="49">
        <f t="shared" si="32"/>
        <v>1</v>
      </c>
    </row>
    <row r="684" spans="1:23" x14ac:dyDescent="0.25">
      <c r="A684" s="106" t="s">
        <v>678</v>
      </c>
      <c r="B684" s="15" t="s">
        <v>1569</v>
      </c>
      <c r="C684" s="15">
        <v>1</v>
      </c>
      <c r="D684" s="39" t="s">
        <v>1525</v>
      </c>
      <c r="E684" s="65">
        <v>10</v>
      </c>
      <c r="F684" s="64">
        <v>0.6</v>
      </c>
      <c r="G684" s="16"/>
      <c r="H684" s="65">
        <v>132</v>
      </c>
      <c r="I684" s="65">
        <v>264</v>
      </c>
      <c r="J684" s="65"/>
      <c r="K684" s="65">
        <v>45</v>
      </c>
      <c r="L684" s="64">
        <v>0.84444444444444444</v>
      </c>
      <c r="M684" s="16"/>
      <c r="N684" s="65">
        <v>1551</v>
      </c>
      <c r="O684" s="65">
        <v>1881</v>
      </c>
      <c r="P684" s="65"/>
      <c r="Q684" s="49">
        <f t="shared" si="33"/>
        <v>27.5</v>
      </c>
      <c r="R684" s="49">
        <f t="shared" si="31"/>
        <v>957</v>
      </c>
      <c r="W684" s="49">
        <f t="shared" si="32"/>
        <v>1</v>
      </c>
    </row>
    <row r="685" spans="1:23" x14ac:dyDescent="0.25">
      <c r="A685" s="106" t="s">
        <v>679</v>
      </c>
      <c r="B685" s="15" t="s">
        <v>1569</v>
      </c>
      <c r="C685" s="15">
        <v>2</v>
      </c>
      <c r="D685" s="39" t="s">
        <v>1491</v>
      </c>
      <c r="E685" s="65">
        <v>1</v>
      </c>
      <c r="F685" s="64">
        <v>0</v>
      </c>
      <c r="G685" s="65"/>
      <c r="H685" s="65">
        <v>0</v>
      </c>
      <c r="I685" s="65">
        <v>0</v>
      </c>
      <c r="J685" s="65"/>
      <c r="K685" s="65">
        <v>0</v>
      </c>
      <c r="L685" s="66" t="s">
        <v>4</v>
      </c>
      <c r="M685" s="65"/>
      <c r="N685" s="65">
        <v>0</v>
      </c>
      <c r="O685" s="65">
        <v>0</v>
      </c>
      <c r="P685" s="65"/>
      <c r="Q685" s="49">
        <f t="shared" si="33"/>
        <v>0.5</v>
      </c>
      <c r="R685" s="49">
        <f t="shared" si="31"/>
        <v>0</v>
      </c>
      <c r="W685" s="49">
        <f t="shared" si="32"/>
        <v>0</v>
      </c>
    </row>
    <row r="686" spans="1:23" x14ac:dyDescent="0.25">
      <c r="A686" s="106" t="s">
        <v>680</v>
      </c>
      <c r="B686" s="15" t="s">
        <v>1569</v>
      </c>
      <c r="C686" s="15">
        <v>2</v>
      </c>
      <c r="D686" s="39" t="s">
        <v>1492</v>
      </c>
      <c r="E686" s="65">
        <v>58</v>
      </c>
      <c r="F686" s="64">
        <v>0.91379310344827591</v>
      </c>
      <c r="G686" s="65"/>
      <c r="H686" s="65">
        <v>0</v>
      </c>
      <c r="I686" s="65">
        <v>0</v>
      </c>
      <c r="J686" s="65"/>
      <c r="K686" s="65">
        <v>3</v>
      </c>
      <c r="L686" s="64">
        <v>1</v>
      </c>
      <c r="M686" s="65"/>
      <c r="N686" s="65">
        <v>0</v>
      </c>
      <c r="O686" s="65">
        <v>99</v>
      </c>
      <c r="P686" s="65"/>
      <c r="Q686" s="49">
        <f t="shared" si="33"/>
        <v>30.5</v>
      </c>
      <c r="R686" s="49">
        <f t="shared" si="31"/>
        <v>24.75</v>
      </c>
      <c r="W686" s="49">
        <f t="shared" si="32"/>
        <v>1</v>
      </c>
    </row>
    <row r="687" spans="1:23" x14ac:dyDescent="0.25">
      <c r="A687" s="106" t="s">
        <v>681</v>
      </c>
      <c r="B687" s="15" t="s">
        <v>1569</v>
      </c>
      <c r="C687" s="15">
        <v>2</v>
      </c>
      <c r="D687" s="39" t="s">
        <v>1493</v>
      </c>
      <c r="E687" s="65">
        <v>0</v>
      </c>
      <c r="F687" s="66" t="s">
        <v>4</v>
      </c>
      <c r="G687" s="65"/>
      <c r="H687" s="65">
        <v>0</v>
      </c>
      <c r="I687" s="65">
        <v>0</v>
      </c>
      <c r="J687" s="65"/>
      <c r="K687" s="65">
        <v>0</v>
      </c>
      <c r="L687" s="66" t="s">
        <v>4</v>
      </c>
      <c r="M687" s="65"/>
      <c r="N687" s="65">
        <v>0</v>
      </c>
      <c r="O687" s="65">
        <v>0</v>
      </c>
      <c r="P687" s="65"/>
      <c r="Q687" s="49">
        <f t="shared" si="33"/>
        <v>0</v>
      </c>
      <c r="R687" s="49">
        <f t="shared" si="31"/>
        <v>0</v>
      </c>
      <c r="W687" s="49">
        <f t="shared" si="32"/>
        <v>0</v>
      </c>
    </row>
    <row r="688" spans="1:23" x14ac:dyDescent="0.25">
      <c r="A688" s="106" t="s">
        <v>682</v>
      </c>
      <c r="B688" s="15" t="s">
        <v>1569</v>
      </c>
      <c r="C688" s="15">
        <v>2</v>
      </c>
      <c r="D688" s="39" t="s">
        <v>1494</v>
      </c>
      <c r="E688" s="65">
        <v>5</v>
      </c>
      <c r="F688" s="64">
        <v>0.8</v>
      </c>
      <c r="G688" s="65"/>
      <c r="H688" s="65">
        <v>0</v>
      </c>
      <c r="I688" s="65">
        <v>0</v>
      </c>
      <c r="J688" s="65"/>
      <c r="K688" s="65">
        <v>5</v>
      </c>
      <c r="L688" s="64">
        <v>0.2</v>
      </c>
      <c r="M688" s="65"/>
      <c r="N688" s="65">
        <v>231</v>
      </c>
      <c r="O688" s="65">
        <v>99</v>
      </c>
      <c r="P688" s="65"/>
      <c r="Q688" s="49">
        <f t="shared" si="33"/>
        <v>5</v>
      </c>
      <c r="R688" s="49">
        <f t="shared" si="31"/>
        <v>82.5</v>
      </c>
      <c r="W688" s="49">
        <f t="shared" si="32"/>
        <v>1</v>
      </c>
    </row>
    <row r="689" spans="1:23" x14ac:dyDescent="0.25">
      <c r="A689" s="106" t="s">
        <v>683</v>
      </c>
      <c r="B689" s="15" t="s">
        <v>1569</v>
      </c>
      <c r="C689" s="15">
        <v>2</v>
      </c>
      <c r="D689" s="39" t="s">
        <v>1495</v>
      </c>
      <c r="E689" s="65">
        <v>0</v>
      </c>
      <c r="F689" s="66" t="s">
        <v>4</v>
      </c>
      <c r="G689" s="65"/>
      <c r="H689" s="65">
        <v>0</v>
      </c>
      <c r="I689" s="65">
        <v>0</v>
      </c>
      <c r="J689" s="65"/>
      <c r="K689" s="65">
        <v>0</v>
      </c>
      <c r="L689" s="66" t="s">
        <v>4</v>
      </c>
      <c r="M689" s="65"/>
      <c r="N689" s="65">
        <v>0</v>
      </c>
      <c r="O689" s="65">
        <v>0</v>
      </c>
      <c r="P689" s="65"/>
      <c r="Q689" s="49">
        <f t="shared" si="33"/>
        <v>0</v>
      </c>
      <c r="R689" s="49">
        <f t="shared" si="31"/>
        <v>0</v>
      </c>
      <c r="W689" s="49">
        <f t="shared" si="32"/>
        <v>0</v>
      </c>
    </row>
    <row r="690" spans="1:23" x14ac:dyDescent="0.25">
      <c r="A690" s="106" t="s">
        <v>684</v>
      </c>
      <c r="B690" s="15" t="s">
        <v>1569</v>
      </c>
      <c r="C690" s="15">
        <v>2</v>
      </c>
      <c r="D690" s="39" t="s">
        <v>1496</v>
      </c>
      <c r="E690" s="65">
        <v>17</v>
      </c>
      <c r="F690" s="64">
        <v>0.88235294117647056</v>
      </c>
      <c r="G690" s="65"/>
      <c r="H690" s="65">
        <v>0</v>
      </c>
      <c r="I690" s="65">
        <v>0</v>
      </c>
      <c r="J690" s="65"/>
      <c r="K690" s="65">
        <v>3</v>
      </c>
      <c r="L690" s="64">
        <v>0.33333333333333331</v>
      </c>
      <c r="M690" s="65"/>
      <c r="N690" s="65">
        <v>0</v>
      </c>
      <c r="O690" s="65">
        <v>0</v>
      </c>
      <c r="P690" s="65"/>
      <c r="Q690" s="49">
        <f t="shared" si="33"/>
        <v>10</v>
      </c>
      <c r="R690" s="49">
        <f t="shared" si="31"/>
        <v>0</v>
      </c>
      <c r="W690" s="49">
        <f t="shared" si="32"/>
        <v>0</v>
      </c>
    </row>
    <row r="691" spans="1:23" x14ac:dyDescent="0.25">
      <c r="A691" s="106" t="s">
        <v>685</v>
      </c>
      <c r="B691" s="15" t="s">
        <v>1569</v>
      </c>
      <c r="C691" s="15">
        <v>2</v>
      </c>
      <c r="D691" s="39" t="s">
        <v>1497</v>
      </c>
      <c r="E691" s="65">
        <v>172</v>
      </c>
      <c r="F691" s="64">
        <v>0.87790697674418605</v>
      </c>
      <c r="G691" s="65" t="s">
        <v>1</v>
      </c>
      <c r="H691" s="65">
        <v>330</v>
      </c>
      <c r="I691" s="65">
        <v>363</v>
      </c>
      <c r="J691" s="65" t="s">
        <v>1</v>
      </c>
      <c r="K691" s="65">
        <v>88</v>
      </c>
      <c r="L691" s="64">
        <v>0.82954545454545459</v>
      </c>
      <c r="M691" s="65"/>
      <c r="N691" s="65">
        <v>165</v>
      </c>
      <c r="O691" s="65">
        <v>363</v>
      </c>
      <c r="P691" s="65"/>
      <c r="Q691" s="49">
        <f t="shared" si="33"/>
        <v>130</v>
      </c>
      <c r="R691" s="49">
        <f t="shared" si="31"/>
        <v>305.25</v>
      </c>
      <c r="W691" s="49">
        <f t="shared" si="32"/>
        <v>1</v>
      </c>
    </row>
    <row r="692" spans="1:23" x14ac:dyDescent="0.25">
      <c r="A692" s="106" t="s">
        <v>686</v>
      </c>
      <c r="B692" s="15" t="s">
        <v>1569</v>
      </c>
      <c r="C692" s="15">
        <v>2</v>
      </c>
      <c r="D692" s="39" t="s">
        <v>1498</v>
      </c>
      <c r="E692" s="65">
        <v>0</v>
      </c>
      <c r="F692" s="66" t="s">
        <v>4</v>
      </c>
      <c r="G692" s="65"/>
      <c r="H692" s="65">
        <v>99</v>
      </c>
      <c r="I692" s="65">
        <v>198</v>
      </c>
      <c r="J692" s="65"/>
      <c r="K692" s="65">
        <v>3</v>
      </c>
      <c r="L692" s="64">
        <v>0</v>
      </c>
      <c r="M692" s="65" t="s">
        <v>1</v>
      </c>
      <c r="N692" s="65">
        <v>33</v>
      </c>
      <c r="O692" s="65">
        <v>0</v>
      </c>
      <c r="P692" s="65"/>
      <c r="Q692" s="49">
        <f t="shared" si="33"/>
        <v>1.5</v>
      </c>
      <c r="R692" s="49">
        <f t="shared" si="31"/>
        <v>82.5</v>
      </c>
      <c r="W692" s="49">
        <f t="shared" si="32"/>
        <v>1</v>
      </c>
    </row>
    <row r="693" spans="1:23" x14ac:dyDescent="0.25">
      <c r="A693" s="106" t="s">
        <v>687</v>
      </c>
      <c r="B693" s="15" t="s">
        <v>1569</v>
      </c>
      <c r="C693" s="15">
        <v>2</v>
      </c>
      <c r="D693" s="39" t="s">
        <v>1499</v>
      </c>
      <c r="E693" s="65">
        <v>17</v>
      </c>
      <c r="F693" s="64">
        <v>1</v>
      </c>
      <c r="G693" s="65"/>
      <c r="H693" s="65">
        <v>0</v>
      </c>
      <c r="I693" s="65">
        <v>0</v>
      </c>
      <c r="J693" s="65"/>
      <c r="K693" s="65">
        <v>31</v>
      </c>
      <c r="L693" s="64">
        <v>0.90322580645161288</v>
      </c>
      <c r="M693" s="65"/>
      <c r="N693" s="65">
        <v>858</v>
      </c>
      <c r="O693" s="65">
        <v>231</v>
      </c>
      <c r="P693" s="65"/>
      <c r="Q693" s="49">
        <f t="shared" si="33"/>
        <v>24</v>
      </c>
      <c r="R693" s="49">
        <f t="shared" si="31"/>
        <v>272.25</v>
      </c>
      <c r="W693" s="49">
        <f t="shared" si="32"/>
        <v>1</v>
      </c>
    </row>
    <row r="694" spans="1:23" x14ac:dyDescent="0.25">
      <c r="A694" s="106" t="s">
        <v>688</v>
      </c>
      <c r="B694" s="15" t="s">
        <v>1569</v>
      </c>
      <c r="C694" s="15">
        <v>2</v>
      </c>
      <c r="D694" s="39" t="s">
        <v>1500</v>
      </c>
      <c r="E694" s="65">
        <v>9</v>
      </c>
      <c r="F694" s="64">
        <v>0.44444444444444442</v>
      </c>
      <c r="G694" s="65"/>
      <c r="H694" s="65">
        <v>3069</v>
      </c>
      <c r="I694" s="65">
        <v>4389</v>
      </c>
      <c r="J694" s="65"/>
      <c r="K694" s="65">
        <v>21</v>
      </c>
      <c r="L694" s="64">
        <v>0.76190476190476186</v>
      </c>
      <c r="M694" s="65"/>
      <c r="N694" s="65">
        <v>0</v>
      </c>
      <c r="O694" s="65">
        <v>0</v>
      </c>
      <c r="P694" s="65"/>
      <c r="Q694" s="49">
        <f t="shared" si="33"/>
        <v>15</v>
      </c>
      <c r="R694" s="49">
        <f t="shared" si="31"/>
        <v>1864.5</v>
      </c>
      <c r="W694" s="49">
        <f t="shared" si="32"/>
        <v>1</v>
      </c>
    </row>
    <row r="695" spans="1:23" x14ac:dyDescent="0.25">
      <c r="A695" s="106" t="s">
        <v>689</v>
      </c>
      <c r="B695" s="15" t="s">
        <v>1569</v>
      </c>
      <c r="C695" s="15">
        <v>2</v>
      </c>
      <c r="D695" s="39" t="s">
        <v>1501</v>
      </c>
      <c r="E695" s="60">
        <v>430</v>
      </c>
      <c r="F695" s="59">
        <v>0.76744186046511631</v>
      </c>
      <c r="G695" s="60" t="s">
        <v>1</v>
      </c>
      <c r="H695" s="60">
        <v>132</v>
      </c>
      <c r="I695" s="60">
        <v>0</v>
      </c>
      <c r="J695" s="60"/>
      <c r="K695" s="60" t="s">
        <v>690</v>
      </c>
      <c r="L695" s="143" t="s">
        <v>4</v>
      </c>
      <c r="M695" s="60" t="s">
        <v>1</v>
      </c>
      <c r="N695" s="60">
        <v>0</v>
      </c>
      <c r="O695" s="60">
        <v>0</v>
      </c>
      <c r="P695" s="60"/>
      <c r="Q695" s="49">
        <f t="shared" si="33"/>
        <v>430</v>
      </c>
      <c r="R695" s="49">
        <f t="shared" si="31"/>
        <v>33</v>
      </c>
      <c r="W695" s="49">
        <f t="shared" si="32"/>
        <v>1</v>
      </c>
    </row>
    <row r="696" spans="1:23" x14ac:dyDescent="0.25">
      <c r="A696" s="106" t="s">
        <v>691</v>
      </c>
      <c r="B696" s="15" t="s">
        <v>1569</v>
      </c>
      <c r="C696" s="15">
        <v>2</v>
      </c>
      <c r="D696" s="39" t="s">
        <v>1502</v>
      </c>
      <c r="E696" s="65">
        <v>540</v>
      </c>
      <c r="F696" s="64">
        <v>0.85185185185185186</v>
      </c>
      <c r="G696" s="65" t="s">
        <v>1</v>
      </c>
      <c r="H696" s="65">
        <v>990</v>
      </c>
      <c r="I696" s="65">
        <v>759</v>
      </c>
      <c r="J696" s="65"/>
      <c r="K696" s="65">
        <v>240</v>
      </c>
      <c r="L696" s="64">
        <v>0.79166666666666663</v>
      </c>
      <c r="M696" s="65" t="s">
        <v>1</v>
      </c>
      <c r="N696" s="65">
        <v>957</v>
      </c>
      <c r="O696" s="65">
        <v>759</v>
      </c>
      <c r="P696" s="65"/>
      <c r="Q696" s="49">
        <f t="shared" si="33"/>
        <v>390</v>
      </c>
      <c r="R696" s="49">
        <f t="shared" si="31"/>
        <v>866.25</v>
      </c>
      <c r="W696" s="49">
        <f t="shared" si="32"/>
        <v>1</v>
      </c>
    </row>
    <row r="697" spans="1:23" x14ac:dyDescent="0.25">
      <c r="A697" s="106" t="s">
        <v>692</v>
      </c>
      <c r="B697" s="15" t="s">
        <v>1569</v>
      </c>
      <c r="C697" s="15">
        <v>2</v>
      </c>
      <c r="D697" s="39" t="s">
        <v>1503</v>
      </c>
      <c r="E697" s="65">
        <v>0</v>
      </c>
      <c r="F697" s="66" t="s">
        <v>4</v>
      </c>
      <c r="G697" s="65"/>
      <c r="H697" s="65">
        <v>1089</v>
      </c>
      <c r="I697" s="65">
        <v>792</v>
      </c>
      <c r="J697" s="65"/>
      <c r="K697" s="65">
        <v>2</v>
      </c>
      <c r="L697" s="64">
        <v>1</v>
      </c>
      <c r="M697" s="65"/>
      <c r="N697" s="65">
        <v>99</v>
      </c>
      <c r="O697" s="65">
        <v>495</v>
      </c>
      <c r="P697" s="65"/>
      <c r="Q697" s="49">
        <f t="shared" si="33"/>
        <v>1</v>
      </c>
      <c r="R697" s="49">
        <f t="shared" si="31"/>
        <v>618.75</v>
      </c>
      <c r="W697" s="49">
        <f t="shared" si="32"/>
        <v>1</v>
      </c>
    </row>
    <row r="698" spans="1:23" x14ac:dyDescent="0.25">
      <c r="A698" s="106" t="s">
        <v>693</v>
      </c>
      <c r="B698" s="15" t="s">
        <v>1569</v>
      </c>
      <c r="C698" s="15">
        <v>2</v>
      </c>
      <c r="D698" s="39" t="s">
        <v>1504</v>
      </c>
      <c r="E698" s="65">
        <v>1</v>
      </c>
      <c r="F698" s="64">
        <v>1</v>
      </c>
      <c r="G698" s="65"/>
      <c r="H698" s="65">
        <v>0</v>
      </c>
      <c r="I698" s="65">
        <v>0</v>
      </c>
      <c r="J698" s="65"/>
      <c r="K698" s="65">
        <v>1</v>
      </c>
      <c r="L698" s="64">
        <v>1</v>
      </c>
      <c r="M698" s="65"/>
      <c r="N698" s="65">
        <v>0</v>
      </c>
      <c r="O698" s="65">
        <v>0</v>
      </c>
      <c r="P698" s="65"/>
      <c r="Q698" s="49">
        <f t="shared" si="33"/>
        <v>1</v>
      </c>
      <c r="R698" s="49">
        <f t="shared" si="31"/>
        <v>0</v>
      </c>
      <c r="W698" s="49">
        <f t="shared" si="32"/>
        <v>0</v>
      </c>
    </row>
    <row r="699" spans="1:23" x14ac:dyDescent="0.25">
      <c r="A699" s="106" t="s">
        <v>694</v>
      </c>
      <c r="B699" s="15" t="s">
        <v>1569</v>
      </c>
      <c r="C699" s="15">
        <v>2</v>
      </c>
      <c r="D699" s="39" t="s">
        <v>1505</v>
      </c>
      <c r="E699" s="65">
        <v>2</v>
      </c>
      <c r="F699" s="64">
        <v>0.5</v>
      </c>
      <c r="G699" s="65"/>
      <c r="H699" s="65">
        <v>2574</v>
      </c>
      <c r="I699" s="65">
        <v>1650</v>
      </c>
      <c r="J699" s="65"/>
      <c r="K699" s="65">
        <v>5</v>
      </c>
      <c r="L699" s="64">
        <v>0.8</v>
      </c>
      <c r="M699" s="65"/>
      <c r="N699" s="65">
        <v>99</v>
      </c>
      <c r="O699" s="65">
        <v>396</v>
      </c>
      <c r="P699" s="65"/>
      <c r="Q699" s="49">
        <f t="shared" si="33"/>
        <v>3.5</v>
      </c>
      <c r="R699" s="49">
        <f t="shared" si="31"/>
        <v>1179.75</v>
      </c>
      <c r="W699" s="49">
        <f t="shared" si="32"/>
        <v>1</v>
      </c>
    </row>
    <row r="700" spans="1:23" x14ac:dyDescent="0.25">
      <c r="A700" s="106" t="s">
        <v>695</v>
      </c>
      <c r="B700" s="15" t="s">
        <v>1569</v>
      </c>
      <c r="C700" s="15">
        <v>2</v>
      </c>
      <c r="D700" s="39" t="s">
        <v>1506</v>
      </c>
      <c r="E700" s="65">
        <v>0</v>
      </c>
      <c r="F700" s="66" t="s">
        <v>4</v>
      </c>
      <c r="G700" s="65"/>
      <c r="H700" s="65">
        <v>759</v>
      </c>
      <c r="I700" s="65">
        <v>231</v>
      </c>
      <c r="J700" s="65"/>
      <c r="K700" s="65">
        <v>0</v>
      </c>
      <c r="L700" s="66" t="s">
        <v>4</v>
      </c>
      <c r="M700" s="65"/>
      <c r="N700" s="65">
        <v>330</v>
      </c>
      <c r="O700" s="65">
        <v>330</v>
      </c>
      <c r="P700" s="65"/>
      <c r="Q700" s="49">
        <f t="shared" si="33"/>
        <v>0</v>
      </c>
      <c r="R700" s="49">
        <f t="shared" si="31"/>
        <v>412.5</v>
      </c>
      <c r="W700" s="49">
        <f t="shared" si="32"/>
        <v>0</v>
      </c>
    </row>
    <row r="701" spans="1:23" x14ac:dyDescent="0.25">
      <c r="A701" s="106" t="s">
        <v>696</v>
      </c>
      <c r="B701" s="15" t="s">
        <v>1569</v>
      </c>
      <c r="C701" s="15">
        <v>2</v>
      </c>
      <c r="D701" s="39" t="s">
        <v>1507</v>
      </c>
      <c r="E701" s="65">
        <v>3</v>
      </c>
      <c r="F701" s="64">
        <v>0.66666666666666663</v>
      </c>
      <c r="G701" s="65"/>
      <c r="H701" s="65">
        <v>33</v>
      </c>
      <c r="I701" s="65">
        <v>66</v>
      </c>
      <c r="J701" s="65"/>
      <c r="K701" s="65">
        <v>0</v>
      </c>
      <c r="L701" s="66" t="s">
        <v>4</v>
      </c>
      <c r="M701" s="65"/>
      <c r="N701" s="65">
        <v>0</v>
      </c>
      <c r="O701" s="65">
        <v>99</v>
      </c>
      <c r="P701" s="65"/>
      <c r="Q701" s="49">
        <f t="shared" si="33"/>
        <v>1.5</v>
      </c>
      <c r="R701" s="49">
        <f t="shared" si="31"/>
        <v>49.5</v>
      </c>
      <c r="W701" s="49">
        <f t="shared" si="32"/>
        <v>1</v>
      </c>
    </row>
    <row r="702" spans="1:23" x14ac:dyDescent="0.25">
      <c r="A702" s="106" t="s">
        <v>697</v>
      </c>
      <c r="B702" s="15" t="s">
        <v>1569</v>
      </c>
      <c r="C702" s="15">
        <v>2</v>
      </c>
      <c r="D702" s="39" t="s">
        <v>1508</v>
      </c>
      <c r="E702" s="65">
        <v>450</v>
      </c>
      <c r="F702" s="64">
        <v>0.66666666666666663</v>
      </c>
      <c r="G702" s="65" t="s">
        <v>1</v>
      </c>
      <c r="H702" s="65">
        <v>627</v>
      </c>
      <c r="I702" s="65">
        <v>660</v>
      </c>
      <c r="J702" s="65"/>
      <c r="K702" s="65">
        <v>97</v>
      </c>
      <c r="L702" s="64">
        <v>0.75257731958762886</v>
      </c>
      <c r="M702" s="65" t="s">
        <v>1</v>
      </c>
      <c r="N702" s="65">
        <v>6798</v>
      </c>
      <c r="O702" s="65">
        <v>4158</v>
      </c>
      <c r="P702" s="65"/>
      <c r="Q702" s="49">
        <f t="shared" si="33"/>
        <v>273.5</v>
      </c>
      <c r="R702" s="49">
        <f t="shared" si="31"/>
        <v>3060.75</v>
      </c>
      <c r="W702" s="49">
        <f t="shared" si="32"/>
        <v>1</v>
      </c>
    </row>
    <row r="703" spans="1:23" x14ac:dyDescent="0.25">
      <c r="A703" s="106" t="s">
        <v>698</v>
      </c>
      <c r="B703" s="15" t="s">
        <v>1569</v>
      </c>
      <c r="C703" s="15">
        <v>2</v>
      </c>
      <c r="D703" s="39" t="s">
        <v>1509</v>
      </c>
      <c r="E703" s="65">
        <v>44</v>
      </c>
      <c r="F703" s="64">
        <v>0.86363636363636365</v>
      </c>
      <c r="G703" s="65"/>
      <c r="H703" s="65">
        <v>462</v>
      </c>
      <c r="I703" s="65">
        <v>726</v>
      </c>
      <c r="J703" s="65" t="s">
        <v>1</v>
      </c>
      <c r="K703" s="65">
        <v>6</v>
      </c>
      <c r="L703" s="64">
        <v>0.83333333333333337</v>
      </c>
      <c r="M703" s="65"/>
      <c r="N703" s="65">
        <v>66</v>
      </c>
      <c r="O703" s="65">
        <v>264</v>
      </c>
      <c r="P703" s="65"/>
      <c r="Q703" s="49">
        <f t="shared" si="33"/>
        <v>25</v>
      </c>
      <c r="R703" s="49">
        <f t="shared" si="31"/>
        <v>379.5</v>
      </c>
      <c r="W703" s="49">
        <f t="shared" si="32"/>
        <v>1</v>
      </c>
    </row>
    <row r="704" spans="1:23" x14ac:dyDescent="0.25">
      <c r="A704" s="106" t="s">
        <v>699</v>
      </c>
      <c r="B704" s="15" t="s">
        <v>1569</v>
      </c>
      <c r="C704" s="15">
        <v>2</v>
      </c>
      <c r="D704" s="39" t="s">
        <v>1510</v>
      </c>
      <c r="E704" s="65">
        <v>2</v>
      </c>
      <c r="F704" s="64">
        <v>1</v>
      </c>
      <c r="G704" s="65"/>
      <c r="H704" s="65">
        <v>0</v>
      </c>
      <c r="I704" s="65">
        <v>0</v>
      </c>
      <c r="J704" s="65"/>
      <c r="K704" s="65">
        <v>7</v>
      </c>
      <c r="L704" s="64">
        <v>0.7142857142857143</v>
      </c>
      <c r="M704" s="65"/>
      <c r="N704" s="65">
        <v>0</v>
      </c>
      <c r="O704" s="65">
        <v>33</v>
      </c>
      <c r="P704" s="65"/>
      <c r="Q704" s="49">
        <f t="shared" si="33"/>
        <v>4.5</v>
      </c>
      <c r="R704" s="49">
        <f t="shared" si="31"/>
        <v>8.25</v>
      </c>
      <c r="W704" s="49">
        <f t="shared" si="32"/>
        <v>1</v>
      </c>
    </row>
    <row r="705" spans="1:23" x14ac:dyDescent="0.25">
      <c r="A705" s="106" t="s">
        <v>700</v>
      </c>
      <c r="B705" s="15" t="s">
        <v>1569</v>
      </c>
      <c r="C705" s="15">
        <v>2</v>
      </c>
      <c r="D705" s="39" t="s">
        <v>1511</v>
      </c>
      <c r="E705" s="65">
        <v>72</v>
      </c>
      <c r="F705" s="64">
        <v>0.84722222222222221</v>
      </c>
      <c r="G705" s="65"/>
      <c r="H705" s="65">
        <v>1056</v>
      </c>
      <c r="I705" s="65">
        <v>3036</v>
      </c>
      <c r="J705" s="65"/>
      <c r="K705" s="65">
        <v>17</v>
      </c>
      <c r="L705" s="64">
        <v>0.88235294117647056</v>
      </c>
      <c r="M705" s="65"/>
      <c r="N705" s="65">
        <v>132</v>
      </c>
      <c r="O705" s="65">
        <v>330</v>
      </c>
      <c r="P705" s="65"/>
      <c r="Q705" s="49">
        <f t="shared" si="33"/>
        <v>44.5</v>
      </c>
      <c r="R705" s="49">
        <f t="shared" si="31"/>
        <v>1138.5</v>
      </c>
      <c r="W705" s="49">
        <f t="shared" si="32"/>
        <v>1</v>
      </c>
    </row>
    <row r="706" spans="1:23" x14ac:dyDescent="0.25">
      <c r="A706" s="106" t="s">
        <v>701</v>
      </c>
      <c r="B706" s="15" t="s">
        <v>1569</v>
      </c>
      <c r="C706" s="15">
        <v>2</v>
      </c>
      <c r="D706" s="39" t="s">
        <v>1512</v>
      </c>
      <c r="E706" s="65">
        <v>148</v>
      </c>
      <c r="F706" s="64">
        <v>0.84459459459459463</v>
      </c>
      <c r="G706" s="65" t="s">
        <v>1</v>
      </c>
      <c r="H706" s="65">
        <v>4290</v>
      </c>
      <c r="I706" s="65">
        <v>3036</v>
      </c>
      <c r="J706" s="65"/>
      <c r="K706" s="65">
        <v>200</v>
      </c>
      <c r="L706" s="64">
        <v>0.9</v>
      </c>
      <c r="M706" s="65"/>
      <c r="N706" s="65">
        <v>297</v>
      </c>
      <c r="O706" s="65">
        <v>330</v>
      </c>
      <c r="P706" s="65"/>
      <c r="Q706" s="49">
        <f t="shared" si="33"/>
        <v>174</v>
      </c>
      <c r="R706" s="49">
        <f t="shared" si="31"/>
        <v>1988.25</v>
      </c>
      <c r="W706" s="49">
        <f t="shared" si="32"/>
        <v>1</v>
      </c>
    </row>
    <row r="707" spans="1:23" x14ac:dyDescent="0.25">
      <c r="A707" s="106" t="s">
        <v>702</v>
      </c>
      <c r="B707" s="15" t="s">
        <v>1569</v>
      </c>
      <c r="C707" s="15">
        <v>3</v>
      </c>
      <c r="D707" s="39" t="s">
        <v>1491</v>
      </c>
      <c r="E707" s="65">
        <v>330</v>
      </c>
      <c r="F707" s="64">
        <v>0.90909090909090906</v>
      </c>
      <c r="G707" s="65" t="s">
        <v>1</v>
      </c>
      <c r="H707" s="65">
        <v>0</v>
      </c>
      <c r="I707" s="65">
        <v>0</v>
      </c>
      <c r="J707" s="65"/>
      <c r="K707" s="65">
        <v>270</v>
      </c>
      <c r="L707" s="64">
        <v>0.96296296296296291</v>
      </c>
      <c r="M707" s="65"/>
      <c r="N707" s="65">
        <v>0</v>
      </c>
      <c r="O707" s="65">
        <v>0</v>
      </c>
      <c r="P707" s="65"/>
      <c r="Q707" s="49">
        <f t="shared" si="33"/>
        <v>300</v>
      </c>
      <c r="R707" s="49">
        <f t="shared" ref="R707:R770" si="34">AVERAGE(H707:I707,N707:O707)</f>
        <v>0</v>
      </c>
      <c r="W707" s="49">
        <f t="shared" ref="W707:W770" si="35">(Q707&gt;0)*(R707&gt;0)</f>
        <v>0</v>
      </c>
    </row>
    <row r="708" spans="1:23" x14ac:dyDescent="0.25">
      <c r="A708" s="106" t="s">
        <v>703</v>
      </c>
      <c r="B708" s="15" t="s">
        <v>1569</v>
      </c>
      <c r="C708" s="15">
        <v>3</v>
      </c>
      <c r="D708" s="39" t="s">
        <v>1492</v>
      </c>
      <c r="E708" s="65">
        <v>12</v>
      </c>
      <c r="F708" s="64">
        <v>0.75</v>
      </c>
      <c r="G708" s="65"/>
      <c r="H708" s="65">
        <v>132</v>
      </c>
      <c r="I708" s="65">
        <v>0</v>
      </c>
      <c r="J708" s="65"/>
      <c r="K708" s="65">
        <v>24</v>
      </c>
      <c r="L708" s="64">
        <v>0.70833333333333337</v>
      </c>
      <c r="M708" s="65"/>
      <c r="N708" s="65">
        <v>33</v>
      </c>
      <c r="O708" s="65">
        <v>0</v>
      </c>
      <c r="P708" s="65"/>
      <c r="Q708" s="49">
        <f t="shared" si="33"/>
        <v>18</v>
      </c>
      <c r="R708" s="49">
        <f t="shared" si="34"/>
        <v>41.25</v>
      </c>
      <c r="W708" s="49">
        <f t="shared" si="35"/>
        <v>1</v>
      </c>
    </row>
    <row r="709" spans="1:23" x14ac:dyDescent="0.25">
      <c r="A709" s="106" t="s">
        <v>704</v>
      </c>
      <c r="B709" s="15" t="s">
        <v>1569</v>
      </c>
      <c r="C709" s="15">
        <v>3</v>
      </c>
      <c r="D709" s="39" t="s">
        <v>1493</v>
      </c>
      <c r="E709" s="65">
        <v>21</v>
      </c>
      <c r="F709" s="64">
        <v>0.76190476190476186</v>
      </c>
      <c r="G709" s="65"/>
      <c r="H709" s="65">
        <v>0</v>
      </c>
      <c r="I709" s="65">
        <v>33</v>
      </c>
      <c r="J709" s="65"/>
      <c r="K709" s="65">
        <v>1</v>
      </c>
      <c r="L709" s="64">
        <v>0</v>
      </c>
      <c r="M709" s="65"/>
      <c r="N709" s="65">
        <v>0</v>
      </c>
      <c r="O709" s="65">
        <v>33</v>
      </c>
      <c r="P709" s="65"/>
      <c r="Q709" s="49">
        <f t="shared" si="33"/>
        <v>11</v>
      </c>
      <c r="R709" s="49">
        <f t="shared" si="34"/>
        <v>16.5</v>
      </c>
      <c r="W709" s="49">
        <f t="shared" si="35"/>
        <v>1</v>
      </c>
    </row>
    <row r="710" spans="1:23" x14ac:dyDescent="0.25">
      <c r="A710" s="106" t="s">
        <v>705</v>
      </c>
      <c r="B710" s="15" t="s">
        <v>1569</v>
      </c>
      <c r="C710" s="15">
        <v>3</v>
      </c>
      <c r="D710" s="39" t="s">
        <v>1494</v>
      </c>
      <c r="E710" s="65">
        <v>6</v>
      </c>
      <c r="F710" s="64">
        <v>1</v>
      </c>
      <c r="G710" s="65"/>
      <c r="H710" s="65">
        <v>0</v>
      </c>
      <c r="I710" s="65">
        <v>0</v>
      </c>
      <c r="J710" s="65"/>
      <c r="K710" s="65">
        <v>22</v>
      </c>
      <c r="L710" s="64">
        <v>1</v>
      </c>
      <c r="M710" s="65" t="s">
        <v>1</v>
      </c>
      <c r="N710" s="65">
        <v>66</v>
      </c>
      <c r="O710" s="65">
        <v>165</v>
      </c>
      <c r="P710" s="65"/>
      <c r="Q710" s="49">
        <f t="shared" si="33"/>
        <v>14</v>
      </c>
      <c r="R710" s="49">
        <f t="shared" si="34"/>
        <v>57.75</v>
      </c>
      <c r="W710" s="49">
        <f t="shared" si="35"/>
        <v>1</v>
      </c>
    </row>
    <row r="711" spans="1:23" x14ac:dyDescent="0.25">
      <c r="A711" s="106" t="s">
        <v>706</v>
      </c>
      <c r="B711" s="15" t="s">
        <v>1569</v>
      </c>
      <c r="C711" s="15">
        <v>3</v>
      </c>
      <c r="D711" s="39" t="s">
        <v>1495</v>
      </c>
      <c r="E711" s="65">
        <v>13</v>
      </c>
      <c r="F711" s="64">
        <v>0.92307692307692313</v>
      </c>
      <c r="G711" s="65"/>
      <c r="H711" s="65">
        <v>0</v>
      </c>
      <c r="I711" s="65">
        <v>0</v>
      </c>
      <c r="J711" s="65"/>
      <c r="K711" s="65">
        <v>96</v>
      </c>
      <c r="L711" s="64">
        <v>0.85416666666666663</v>
      </c>
      <c r="M711" s="65"/>
      <c r="N711" s="65">
        <v>0</v>
      </c>
      <c r="O711" s="65">
        <v>0</v>
      </c>
      <c r="P711" s="65"/>
      <c r="Q711" s="49">
        <f t="shared" si="33"/>
        <v>54.5</v>
      </c>
      <c r="R711" s="49">
        <f t="shared" si="34"/>
        <v>0</v>
      </c>
      <c r="W711" s="49">
        <f t="shared" si="35"/>
        <v>0</v>
      </c>
    </row>
    <row r="712" spans="1:23" x14ac:dyDescent="0.25">
      <c r="A712" s="106" t="s">
        <v>707</v>
      </c>
      <c r="B712" s="15" t="s">
        <v>1569</v>
      </c>
      <c r="C712" s="15">
        <v>3</v>
      </c>
      <c r="D712" s="39" t="s">
        <v>1496</v>
      </c>
      <c r="E712" s="65">
        <v>43</v>
      </c>
      <c r="F712" s="64">
        <v>0.69767441860465118</v>
      </c>
      <c r="G712" s="65"/>
      <c r="H712" s="65">
        <v>0</v>
      </c>
      <c r="I712" s="65">
        <v>0</v>
      </c>
      <c r="J712" s="65"/>
      <c r="K712" s="65">
        <v>3</v>
      </c>
      <c r="L712" s="64">
        <v>0.66666666666666663</v>
      </c>
      <c r="M712" s="65"/>
      <c r="N712" s="65">
        <v>66</v>
      </c>
      <c r="O712" s="65">
        <v>66</v>
      </c>
      <c r="P712" s="65"/>
      <c r="Q712" s="49">
        <f t="shared" si="33"/>
        <v>23</v>
      </c>
      <c r="R712" s="49">
        <f t="shared" si="34"/>
        <v>33</v>
      </c>
      <c r="W712" s="49">
        <f t="shared" si="35"/>
        <v>1</v>
      </c>
    </row>
    <row r="713" spans="1:23" x14ac:dyDescent="0.25">
      <c r="A713" s="106" t="s">
        <v>708</v>
      </c>
      <c r="B713" s="15" t="s">
        <v>1569</v>
      </c>
      <c r="C713" s="15">
        <v>3</v>
      </c>
      <c r="D713" s="39" t="s">
        <v>1497</v>
      </c>
      <c r="E713" s="65">
        <v>1</v>
      </c>
      <c r="F713" s="64">
        <v>1</v>
      </c>
      <c r="G713" s="65"/>
      <c r="H713" s="65">
        <v>0</v>
      </c>
      <c r="I713" s="65">
        <v>33</v>
      </c>
      <c r="J713" s="65"/>
      <c r="K713" s="65">
        <v>1</v>
      </c>
      <c r="L713" s="64">
        <v>1</v>
      </c>
      <c r="M713" s="65"/>
      <c r="N713" s="65">
        <v>231</v>
      </c>
      <c r="O713" s="65">
        <v>198</v>
      </c>
      <c r="P713" s="65"/>
      <c r="Q713" s="49">
        <f t="shared" si="33"/>
        <v>1</v>
      </c>
      <c r="R713" s="49">
        <f t="shared" si="34"/>
        <v>115.5</v>
      </c>
      <c r="W713" s="49">
        <f t="shared" si="35"/>
        <v>1</v>
      </c>
    </row>
    <row r="714" spans="1:23" x14ac:dyDescent="0.25">
      <c r="A714" s="106" t="s">
        <v>709</v>
      </c>
      <c r="B714" s="15" t="s">
        <v>1569</v>
      </c>
      <c r="C714" s="15">
        <v>3</v>
      </c>
      <c r="D714" s="39" t="s">
        <v>1498</v>
      </c>
      <c r="E714" s="65">
        <v>0</v>
      </c>
      <c r="F714" s="66" t="s">
        <v>4</v>
      </c>
      <c r="G714" s="65"/>
      <c r="H714" s="65">
        <v>0</v>
      </c>
      <c r="I714" s="65">
        <v>0</v>
      </c>
      <c r="J714" s="65"/>
      <c r="K714" s="65">
        <v>2</v>
      </c>
      <c r="L714" s="64">
        <v>1</v>
      </c>
      <c r="M714" s="65"/>
      <c r="N714" s="65">
        <v>33</v>
      </c>
      <c r="O714" s="65">
        <v>99</v>
      </c>
      <c r="P714" s="65"/>
      <c r="Q714" s="49">
        <f t="shared" si="33"/>
        <v>1</v>
      </c>
      <c r="R714" s="49">
        <f t="shared" si="34"/>
        <v>33</v>
      </c>
      <c r="W714" s="49">
        <f t="shared" si="35"/>
        <v>1</v>
      </c>
    </row>
    <row r="715" spans="1:23" x14ac:dyDescent="0.25">
      <c r="A715" s="106" t="s">
        <v>710</v>
      </c>
      <c r="B715" s="15" t="s">
        <v>1569</v>
      </c>
      <c r="C715" s="15">
        <v>3</v>
      </c>
      <c r="D715" s="39" t="s">
        <v>1499</v>
      </c>
      <c r="E715" s="65">
        <v>46</v>
      </c>
      <c r="F715" s="64">
        <v>0.69565217391304346</v>
      </c>
      <c r="G715" s="65"/>
      <c r="H715" s="65">
        <v>33</v>
      </c>
      <c r="I715" s="65">
        <v>33</v>
      </c>
      <c r="J715" s="65"/>
      <c r="K715" s="65">
        <v>12</v>
      </c>
      <c r="L715" s="64">
        <v>0.58333333333333337</v>
      </c>
      <c r="M715" s="65"/>
      <c r="N715" s="65">
        <v>1320</v>
      </c>
      <c r="O715" s="65">
        <v>693</v>
      </c>
      <c r="P715" s="65"/>
      <c r="Q715" s="49">
        <f t="shared" si="33"/>
        <v>29</v>
      </c>
      <c r="R715" s="49">
        <f t="shared" si="34"/>
        <v>519.75</v>
      </c>
      <c r="W715" s="49">
        <f t="shared" si="35"/>
        <v>1</v>
      </c>
    </row>
    <row r="716" spans="1:23" x14ac:dyDescent="0.25">
      <c r="A716" s="106" t="s">
        <v>711</v>
      </c>
      <c r="B716" s="15" t="s">
        <v>1569</v>
      </c>
      <c r="C716" s="15">
        <v>3</v>
      </c>
      <c r="D716" s="39" t="s">
        <v>1500</v>
      </c>
      <c r="E716" s="65">
        <v>460</v>
      </c>
      <c r="F716" s="64">
        <v>0.78260869565217395</v>
      </c>
      <c r="G716" s="65" t="s">
        <v>1</v>
      </c>
      <c r="H716" s="65">
        <v>330</v>
      </c>
      <c r="I716" s="65">
        <v>165</v>
      </c>
      <c r="J716" s="65"/>
      <c r="K716" s="65">
        <v>41</v>
      </c>
      <c r="L716" s="64">
        <v>0.95121951219512191</v>
      </c>
      <c r="M716" s="65"/>
      <c r="N716" s="65">
        <v>627</v>
      </c>
      <c r="O716" s="65">
        <v>99</v>
      </c>
      <c r="P716" s="65"/>
      <c r="Q716" s="49">
        <f t="shared" si="33"/>
        <v>250.5</v>
      </c>
      <c r="R716" s="49">
        <f t="shared" si="34"/>
        <v>305.25</v>
      </c>
      <c r="W716" s="49">
        <f t="shared" si="35"/>
        <v>1</v>
      </c>
    </row>
    <row r="717" spans="1:23" x14ac:dyDescent="0.25">
      <c r="A717" s="106" t="s">
        <v>712</v>
      </c>
      <c r="B717" s="15" t="s">
        <v>1569</v>
      </c>
      <c r="C717" s="15">
        <v>3</v>
      </c>
      <c r="D717" s="39" t="s">
        <v>1501</v>
      </c>
      <c r="E717" s="65">
        <v>0</v>
      </c>
      <c r="F717" s="66" t="s">
        <v>4</v>
      </c>
      <c r="G717" s="65"/>
      <c r="H717" s="65">
        <v>0</v>
      </c>
      <c r="I717" s="65">
        <v>0</v>
      </c>
      <c r="J717" s="65"/>
      <c r="K717" s="65">
        <v>0</v>
      </c>
      <c r="L717" s="66" t="s">
        <v>4</v>
      </c>
      <c r="M717" s="65"/>
      <c r="N717" s="65">
        <v>33</v>
      </c>
      <c r="O717" s="65">
        <v>0</v>
      </c>
      <c r="P717" s="65"/>
      <c r="Q717" s="49">
        <f t="shared" si="33"/>
        <v>0</v>
      </c>
      <c r="R717" s="49">
        <f t="shared" si="34"/>
        <v>8.25</v>
      </c>
      <c r="W717" s="49">
        <f t="shared" si="35"/>
        <v>0</v>
      </c>
    </row>
    <row r="718" spans="1:23" x14ac:dyDescent="0.25">
      <c r="A718" s="106" t="s">
        <v>713</v>
      </c>
      <c r="B718" s="15" t="s">
        <v>1569</v>
      </c>
      <c r="C718" s="15">
        <v>3</v>
      </c>
      <c r="D718" s="39" t="s">
        <v>1502</v>
      </c>
      <c r="E718" s="65">
        <v>0</v>
      </c>
      <c r="F718" s="66" t="s">
        <v>4</v>
      </c>
      <c r="G718" s="65"/>
      <c r="H718" s="65">
        <v>0</v>
      </c>
      <c r="I718" s="65">
        <v>0</v>
      </c>
      <c r="J718" s="65"/>
      <c r="K718" s="65">
        <v>3</v>
      </c>
      <c r="L718" s="64">
        <v>1</v>
      </c>
      <c r="M718" s="65"/>
      <c r="N718" s="65">
        <v>66</v>
      </c>
      <c r="O718" s="65">
        <v>0</v>
      </c>
      <c r="P718" s="65"/>
      <c r="Q718" s="49">
        <f t="shared" si="33"/>
        <v>1.5</v>
      </c>
      <c r="R718" s="49">
        <f t="shared" si="34"/>
        <v>16.5</v>
      </c>
      <c r="W718" s="49">
        <f t="shared" si="35"/>
        <v>1</v>
      </c>
    </row>
    <row r="719" spans="1:23" x14ac:dyDescent="0.25">
      <c r="A719" s="106" t="s">
        <v>714</v>
      </c>
      <c r="B719" s="15" t="s">
        <v>1569</v>
      </c>
      <c r="C719" s="15">
        <v>3</v>
      </c>
      <c r="D719" s="39" t="s">
        <v>1503</v>
      </c>
      <c r="E719" s="65">
        <v>19</v>
      </c>
      <c r="F719" s="64">
        <v>0.68421052631578949</v>
      </c>
      <c r="G719" s="65"/>
      <c r="H719" s="65">
        <v>132</v>
      </c>
      <c r="I719" s="65">
        <v>132</v>
      </c>
      <c r="J719" s="65"/>
      <c r="K719" s="65">
        <v>3</v>
      </c>
      <c r="L719" s="64">
        <v>0.66666666666666663</v>
      </c>
      <c r="M719" s="65"/>
      <c r="N719" s="65">
        <v>66</v>
      </c>
      <c r="O719" s="65">
        <v>66</v>
      </c>
      <c r="P719" s="65"/>
      <c r="Q719" s="49">
        <f t="shared" si="33"/>
        <v>11</v>
      </c>
      <c r="R719" s="49">
        <f t="shared" si="34"/>
        <v>99</v>
      </c>
      <c r="W719" s="49">
        <f t="shared" si="35"/>
        <v>1</v>
      </c>
    </row>
    <row r="720" spans="1:23" x14ac:dyDescent="0.25">
      <c r="A720" s="106" t="s">
        <v>715</v>
      </c>
      <c r="B720" s="15" t="s">
        <v>1569</v>
      </c>
      <c r="C720" s="15">
        <v>3</v>
      </c>
      <c r="D720" s="39" t="s">
        <v>1504</v>
      </c>
      <c r="E720" s="65">
        <v>70</v>
      </c>
      <c r="F720" s="64">
        <v>0.7857142857142857</v>
      </c>
      <c r="G720" s="65"/>
      <c r="H720" s="65">
        <v>165</v>
      </c>
      <c r="I720" s="65">
        <v>231</v>
      </c>
      <c r="J720" s="65"/>
      <c r="K720" s="65">
        <v>28</v>
      </c>
      <c r="L720" s="64">
        <v>0.8571428571428571</v>
      </c>
      <c r="M720" s="65" t="s">
        <v>1</v>
      </c>
      <c r="N720" s="65">
        <v>33</v>
      </c>
      <c r="O720" s="65">
        <v>33</v>
      </c>
      <c r="P720" s="65"/>
      <c r="Q720" s="49">
        <f t="shared" si="33"/>
        <v>49</v>
      </c>
      <c r="R720" s="49">
        <f t="shared" si="34"/>
        <v>115.5</v>
      </c>
      <c r="W720" s="49">
        <f t="shared" si="35"/>
        <v>1</v>
      </c>
    </row>
    <row r="721" spans="1:23" x14ac:dyDescent="0.25">
      <c r="A721" s="106" t="s">
        <v>716</v>
      </c>
      <c r="B721" s="15" t="s">
        <v>1569</v>
      </c>
      <c r="C721" s="15">
        <v>3</v>
      </c>
      <c r="D721" s="39" t="s">
        <v>1505</v>
      </c>
      <c r="E721" s="65">
        <v>23</v>
      </c>
      <c r="F721" s="64">
        <v>0.82608695652173914</v>
      </c>
      <c r="G721" s="65"/>
      <c r="H721" s="65">
        <v>0</v>
      </c>
      <c r="I721" s="65">
        <v>0</v>
      </c>
      <c r="J721" s="65"/>
      <c r="K721" s="65">
        <v>75</v>
      </c>
      <c r="L721" s="64">
        <v>0.84</v>
      </c>
      <c r="M721" s="65" t="s">
        <v>1</v>
      </c>
      <c r="N721" s="65">
        <v>0</v>
      </c>
      <c r="O721" s="65">
        <v>0</v>
      </c>
      <c r="P721" s="65"/>
      <c r="Q721" s="49">
        <f t="shared" si="33"/>
        <v>49</v>
      </c>
      <c r="R721" s="49">
        <f t="shared" si="34"/>
        <v>0</v>
      </c>
      <c r="W721" s="49">
        <f t="shared" si="35"/>
        <v>0</v>
      </c>
    </row>
    <row r="722" spans="1:23" x14ac:dyDescent="0.25">
      <c r="A722" s="106" t="s">
        <v>717</v>
      </c>
      <c r="B722" s="15" t="s">
        <v>1569</v>
      </c>
      <c r="C722" s="15">
        <v>3</v>
      </c>
      <c r="D722" s="39" t="s">
        <v>1506</v>
      </c>
      <c r="E722" s="65">
        <v>11</v>
      </c>
      <c r="F722" s="64">
        <v>1</v>
      </c>
      <c r="G722" s="65" t="s">
        <v>1</v>
      </c>
      <c r="H722" s="65">
        <v>33</v>
      </c>
      <c r="I722" s="65">
        <v>66</v>
      </c>
      <c r="J722" s="65"/>
      <c r="K722" s="65">
        <v>17</v>
      </c>
      <c r="L722" s="64">
        <v>0.88235294117647056</v>
      </c>
      <c r="M722" s="65"/>
      <c r="N722" s="65">
        <v>0</v>
      </c>
      <c r="O722" s="65">
        <v>0</v>
      </c>
      <c r="P722" s="65"/>
      <c r="Q722" s="49">
        <f t="shared" si="33"/>
        <v>14</v>
      </c>
      <c r="R722" s="49">
        <f t="shared" si="34"/>
        <v>24.75</v>
      </c>
      <c r="W722" s="49">
        <f t="shared" si="35"/>
        <v>1</v>
      </c>
    </row>
    <row r="723" spans="1:23" x14ac:dyDescent="0.25">
      <c r="A723" s="106" t="s">
        <v>718</v>
      </c>
      <c r="B723" s="15" t="s">
        <v>1569</v>
      </c>
      <c r="C723" s="15">
        <v>3</v>
      </c>
      <c r="D723" s="39" t="s">
        <v>1507</v>
      </c>
      <c r="E723" s="65">
        <v>170</v>
      </c>
      <c r="F723" s="64">
        <v>0.76470588235294112</v>
      </c>
      <c r="G723" s="65" t="s">
        <v>1</v>
      </c>
      <c r="H723" s="65">
        <v>33</v>
      </c>
      <c r="I723" s="65">
        <v>165</v>
      </c>
      <c r="J723" s="65"/>
      <c r="K723" s="65">
        <v>60</v>
      </c>
      <c r="L723" s="64">
        <v>0.81666666666666665</v>
      </c>
      <c r="M723" s="65"/>
      <c r="N723" s="65">
        <v>0</v>
      </c>
      <c r="O723" s="65">
        <v>0</v>
      </c>
      <c r="P723" s="65"/>
      <c r="Q723" s="49">
        <f t="shared" si="33"/>
        <v>115</v>
      </c>
      <c r="R723" s="49">
        <f t="shared" si="34"/>
        <v>49.5</v>
      </c>
      <c r="W723" s="49">
        <f t="shared" si="35"/>
        <v>1</v>
      </c>
    </row>
    <row r="724" spans="1:23" x14ac:dyDescent="0.25">
      <c r="A724" s="106" t="s">
        <v>719</v>
      </c>
      <c r="B724" s="15" t="s">
        <v>1569</v>
      </c>
      <c r="C724" s="15">
        <v>3</v>
      </c>
      <c r="D724" s="39" t="s">
        <v>1508</v>
      </c>
      <c r="E724" s="65">
        <v>5</v>
      </c>
      <c r="F724" s="64">
        <v>0.8</v>
      </c>
      <c r="G724" s="65"/>
      <c r="H724" s="65">
        <v>33</v>
      </c>
      <c r="I724" s="65">
        <v>0</v>
      </c>
      <c r="J724" s="65"/>
      <c r="K724" s="65">
        <v>3</v>
      </c>
      <c r="L724" s="64">
        <v>1</v>
      </c>
      <c r="M724" s="65" t="s">
        <v>1</v>
      </c>
      <c r="N724" s="65">
        <v>99</v>
      </c>
      <c r="O724" s="65">
        <v>462</v>
      </c>
      <c r="P724" s="65"/>
      <c r="Q724" s="49">
        <f t="shared" si="33"/>
        <v>4</v>
      </c>
      <c r="R724" s="49">
        <f t="shared" si="34"/>
        <v>148.5</v>
      </c>
      <c r="W724" s="49">
        <f t="shared" si="35"/>
        <v>1</v>
      </c>
    </row>
    <row r="725" spans="1:23" x14ac:dyDescent="0.25">
      <c r="A725" s="106" t="s">
        <v>720</v>
      </c>
      <c r="B725" s="15" t="s">
        <v>1569</v>
      </c>
      <c r="C725" s="15">
        <v>3</v>
      </c>
      <c r="D725" s="39" t="s">
        <v>1509</v>
      </c>
      <c r="E725" s="65">
        <v>2</v>
      </c>
      <c r="F725" s="64">
        <v>0.5</v>
      </c>
      <c r="G725" s="65"/>
      <c r="H725" s="65">
        <v>0</v>
      </c>
      <c r="I725" s="65">
        <v>33</v>
      </c>
      <c r="J725" s="65"/>
      <c r="K725" s="65">
        <v>16</v>
      </c>
      <c r="L725" s="64">
        <v>0.6875</v>
      </c>
      <c r="M725" s="65" t="s">
        <v>1</v>
      </c>
      <c r="N725" s="65">
        <v>726</v>
      </c>
      <c r="O725" s="65">
        <v>363</v>
      </c>
      <c r="P725" s="65"/>
      <c r="Q725" s="49">
        <f t="shared" si="33"/>
        <v>9</v>
      </c>
      <c r="R725" s="49">
        <f t="shared" si="34"/>
        <v>280.5</v>
      </c>
      <c r="W725" s="49">
        <f t="shared" si="35"/>
        <v>1</v>
      </c>
    </row>
    <row r="726" spans="1:23" x14ac:dyDescent="0.25">
      <c r="A726" s="106" t="s">
        <v>721</v>
      </c>
      <c r="B726" s="15" t="s">
        <v>1569</v>
      </c>
      <c r="C726" s="15">
        <v>3</v>
      </c>
      <c r="D726" s="39" t="s">
        <v>1510</v>
      </c>
      <c r="E726" s="65">
        <v>0</v>
      </c>
      <c r="F726" s="66" t="s">
        <v>4</v>
      </c>
      <c r="G726" s="65"/>
      <c r="H726" s="65">
        <v>66</v>
      </c>
      <c r="I726" s="65">
        <v>33</v>
      </c>
      <c r="J726" s="65"/>
      <c r="K726" s="65">
        <v>1</v>
      </c>
      <c r="L726" s="64">
        <v>1</v>
      </c>
      <c r="M726" s="65"/>
      <c r="N726" s="65">
        <v>66</v>
      </c>
      <c r="O726" s="65">
        <v>165</v>
      </c>
      <c r="P726" s="65"/>
      <c r="Q726" s="49">
        <f t="shared" si="33"/>
        <v>0.5</v>
      </c>
      <c r="R726" s="49">
        <f t="shared" si="34"/>
        <v>82.5</v>
      </c>
      <c r="W726" s="49">
        <f t="shared" si="35"/>
        <v>1</v>
      </c>
    </row>
    <row r="727" spans="1:23" x14ac:dyDescent="0.25">
      <c r="A727" s="106" t="s">
        <v>722</v>
      </c>
      <c r="B727" s="15" t="s">
        <v>1569</v>
      </c>
      <c r="C727" s="15">
        <v>3</v>
      </c>
      <c r="D727" s="39" t="s">
        <v>1511</v>
      </c>
      <c r="E727" s="65">
        <v>13</v>
      </c>
      <c r="F727" s="64">
        <v>0.92307692307692313</v>
      </c>
      <c r="G727" s="65"/>
      <c r="H727" s="65">
        <v>0</v>
      </c>
      <c r="I727" s="65">
        <v>99</v>
      </c>
      <c r="J727" s="65"/>
      <c r="K727" s="65">
        <v>43</v>
      </c>
      <c r="L727" s="64">
        <v>0.88372093023255816</v>
      </c>
      <c r="M727" s="65" t="s">
        <v>1</v>
      </c>
      <c r="N727" s="65">
        <v>198</v>
      </c>
      <c r="O727" s="65">
        <v>297</v>
      </c>
      <c r="P727" s="65"/>
      <c r="Q727" s="49">
        <f t="shared" si="33"/>
        <v>28</v>
      </c>
      <c r="R727" s="49">
        <f t="shared" si="34"/>
        <v>148.5</v>
      </c>
      <c r="W727" s="49">
        <f t="shared" si="35"/>
        <v>1</v>
      </c>
    </row>
    <row r="728" spans="1:23" x14ac:dyDescent="0.25">
      <c r="A728" s="106" t="s">
        <v>723</v>
      </c>
      <c r="B728" s="15" t="s">
        <v>1569</v>
      </c>
      <c r="C728" s="15">
        <v>3</v>
      </c>
      <c r="D728" s="39" t="s">
        <v>1512</v>
      </c>
      <c r="E728" s="65">
        <v>3</v>
      </c>
      <c r="F728" s="64">
        <v>0.33333333333333331</v>
      </c>
      <c r="G728" s="65"/>
      <c r="H728" s="65">
        <v>66</v>
      </c>
      <c r="I728" s="65">
        <v>99</v>
      </c>
      <c r="J728" s="65"/>
      <c r="K728" s="65">
        <v>3</v>
      </c>
      <c r="L728" s="64">
        <v>0.66666666666666663</v>
      </c>
      <c r="M728" s="65"/>
      <c r="N728" s="65">
        <v>0</v>
      </c>
      <c r="O728" s="65">
        <v>0</v>
      </c>
      <c r="P728" s="65"/>
      <c r="Q728" s="49">
        <f t="shared" si="33"/>
        <v>3</v>
      </c>
      <c r="R728" s="49">
        <f t="shared" si="34"/>
        <v>41.25</v>
      </c>
      <c r="W728" s="49">
        <f t="shared" si="35"/>
        <v>1</v>
      </c>
    </row>
    <row r="729" spans="1:23" x14ac:dyDescent="0.25">
      <c r="A729" s="106" t="s">
        <v>724</v>
      </c>
      <c r="B729" s="15" t="s">
        <v>1569</v>
      </c>
      <c r="C729" s="15">
        <v>3</v>
      </c>
      <c r="D729" s="39" t="s">
        <v>1513</v>
      </c>
      <c r="E729" s="65">
        <v>29</v>
      </c>
      <c r="F729" s="64">
        <v>0.86206896551724133</v>
      </c>
      <c r="G729" s="65"/>
      <c r="H729" s="65">
        <v>99</v>
      </c>
      <c r="I729" s="65">
        <v>132</v>
      </c>
      <c r="J729" s="65"/>
      <c r="K729" s="65">
        <v>42</v>
      </c>
      <c r="L729" s="64">
        <v>0.6428571428571429</v>
      </c>
      <c r="M729" s="65"/>
      <c r="N729" s="65">
        <v>594</v>
      </c>
      <c r="O729" s="65">
        <v>330</v>
      </c>
      <c r="P729" s="65"/>
      <c r="Q729" s="49">
        <f t="shared" si="33"/>
        <v>35.5</v>
      </c>
      <c r="R729" s="49">
        <f t="shared" si="34"/>
        <v>288.75</v>
      </c>
      <c r="W729" s="49">
        <f t="shared" si="35"/>
        <v>1</v>
      </c>
    </row>
    <row r="730" spans="1:23" x14ac:dyDescent="0.25">
      <c r="A730" s="106" t="s">
        <v>725</v>
      </c>
      <c r="B730" s="15" t="s">
        <v>1569</v>
      </c>
      <c r="C730" s="15">
        <v>3</v>
      </c>
      <c r="D730" s="39" t="s">
        <v>1514</v>
      </c>
      <c r="E730" s="65">
        <v>6</v>
      </c>
      <c r="F730" s="64">
        <v>0.83333333333333337</v>
      </c>
      <c r="G730" s="65"/>
      <c r="H730" s="65">
        <v>0</v>
      </c>
      <c r="I730" s="65">
        <v>0</v>
      </c>
      <c r="J730" s="65"/>
      <c r="K730" s="65">
        <v>19</v>
      </c>
      <c r="L730" s="64">
        <v>0.78947368421052633</v>
      </c>
      <c r="M730" s="65" t="s">
        <v>1</v>
      </c>
      <c r="N730" s="65">
        <v>132</v>
      </c>
      <c r="O730" s="65">
        <v>99</v>
      </c>
      <c r="P730" s="65"/>
      <c r="Q730" s="49">
        <f t="shared" si="33"/>
        <v>12.5</v>
      </c>
      <c r="R730" s="49">
        <f t="shared" si="34"/>
        <v>57.75</v>
      </c>
      <c r="W730" s="49">
        <f t="shared" si="35"/>
        <v>1</v>
      </c>
    </row>
    <row r="731" spans="1:23" x14ac:dyDescent="0.25">
      <c r="A731" s="106" t="s">
        <v>726</v>
      </c>
      <c r="B731" s="15" t="s">
        <v>1569</v>
      </c>
      <c r="C731" s="15">
        <v>4</v>
      </c>
      <c r="D731" s="39" t="s">
        <v>1491</v>
      </c>
      <c r="E731" s="65">
        <v>1</v>
      </c>
      <c r="F731" s="64">
        <v>1</v>
      </c>
      <c r="G731" s="65"/>
      <c r="H731" s="65">
        <v>231</v>
      </c>
      <c r="I731" s="65">
        <v>66</v>
      </c>
      <c r="J731" s="65"/>
      <c r="K731" s="65">
        <v>3</v>
      </c>
      <c r="L731" s="64">
        <v>1</v>
      </c>
      <c r="M731" s="65"/>
      <c r="N731" s="65">
        <v>33</v>
      </c>
      <c r="O731" s="65">
        <v>0</v>
      </c>
      <c r="P731" s="65"/>
      <c r="Q731" s="49">
        <f t="shared" si="33"/>
        <v>2</v>
      </c>
      <c r="R731" s="49">
        <f t="shared" si="34"/>
        <v>82.5</v>
      </c>
      <c r="W731" s="49">
        <f t="shared" si="35"/>
        <v>1</v>
      </c>
    </row>
    <row r="732" spans="1:23" x14ac:dyDescent="0.25">
      <c r="A732" s="106" t="s">
        <v>727</v>
      </c>
      <c r="B732" s="15" t="s">
        <v>1569</v>
      </c>
      <c r="C732" s="15">
        <v>4</v>
      </c>
      <c r="D732" s="39" t="s">
        <v>1492</v>
      </c>
      <c r="E732" s="65">
        <v>0</v>
      </c>
      <c r="F732" s="66" t="s">
        <v>4</v>
      </c>
      <c r="G732" s="65"/>
      <c r="H732" s="65">
        <v>0</v>
      </c>
      <c r="I732" s="65">
        <v>0</v>
      </c>
      <c r="J732" s="65"/>
      <c r="K732" s="65">
        <v>2</v>
      </c>
      <c r="L732" s="64">
        <v>0.5</v>
      </c>
      <c r="M732" s="65"/>
      <c r="N732" s="65">
        <v>0</v>
      </c>
      <c r="O732" s="65">
        <v>0</v>
      </c>
      <c r="P732" s="65"/>
      <c r="Q732" s="49">
        <f t="shared" si="33"/>
        <v>1</v>
      </c>
      <c r="R732" s="49">
        <f t="shared" si="34"/>
        <v>0</v>
      </c>
      <c r="W732" s="49">
        <f t="shared" si="35"/>
        <v>0</v>
      </c>
    </row>
    <row r="733" spans="1:23" x14ac:dyDescent="0.25">
      <c r="A733" s="106" t="s">
        <v>728</v>
      </c>
      <c r="B733" s="15" t="s">
        <v>1569</v>
      </c>
      <c r="C733" s="15">
        <v>4</v>
      </c>
      <c r="D733" s="39" t="s">
        <v>1493</v>
      </c>
      <c r="E733" s="65">
        <v>0</v>
      </c>
      <c r="F733" s="66" t="s">
        <v>4</v>
      </c>
      <c r="G733" s="65"/>
      <c r="H733" s="65">
        <v>0</v>
      </c>
      <c r="I733" s="65">
        <v>0</v>
      </c>
      <c r="J733" s="65"/>
      <c r="K733" s="65">
        <v>0</v>
      </c>
      <c r="L733" s="66" t="s">
        <v>4</v>
      </c>
      <c r="M733" s="65"/>
      <c r="N733" s="65">
        <v>0</v>
      </c>
      <c r="O733" s="65">
        <v>0</v>
      </c>
      <c r="P733" s="65"/>
      <c r="Q733" s="49">
        <f t="shared" ref="Q733:Q796" si="36">AVERAGE(E733,K733)</f>
        <v>0</v>
      </c>
      <c r="R733" s="49">
        <f t="shared" si="34"/>
        <v>0</v>
      </c>
      <c r="W733" s="49">
        <f t="shared" si="35"/>
        <v>0</v>
      </c>
    </row>
    <row r="734" spans="1:23" x14ac:dyDescent="0.25">
      <c r="A734" s="106" t="s">
        <v>729</v>
      </c>
      <c r="B734" s="15" t="s">
        <v>1569</v>
      </c>
      <c r="C734" s="15">
        <v>4</v>
      </c>
      <c r="D734" s="39" t="s">
        <v>1494</v>
      </c>
      <c r="E734" s="65">
        <v>3</v>
      </c>
      <c r="F734" s="64">
        <v>1</v>
      </c>
      <c r="G734" s="65"/>
      <c r="H734" s="65">
        <v>0</v>
      </c>
      <c r="I734" s="65">
        <v>0</v>
      </c>
      <c r="J734" s="65"/>
      <c r="K734" s="65">
        <v>2</v>
      </c>
      <c r="L734" s="64">
        <v>1</v>
      </c>
      <c r="M734" s="65"/>
      <c r="N734" s="65">
        <v>0</v>
      </c>
      <c r="O734" s="65">
        <v>0</v>
      </c>
      <c r="P734" s="65"/>
      <c r="Q734" s="49">
        <f t="shared" si="36"/>
        <v>2.5</v>
      </c>
      <c r="R734" s="49">
        <f t="shared" si="34"/>
        <v>0</v>
      </c>
      <c r="W734" s="49">
        <f t="shared" si="35"/>
        <v>0</v>
      </c>
    </row>
    <row r="735" spans="1:23" x14ac:dyDescent="0.25">
      <c r="A735" s="106" t="s">
        <v>730</v>
      </c>
      <c r="B735" s="15" t="s">
        <v>1569</v>
      </c>
      <c r="C735" s="15">
        <v>4</v>
      </c>
      <c r="D735" s="39" t="s">
        <v>1495</v>
      </c>
      <c r="E735" s="65">
        <v>7</v>
      </c>
      <c r="F735" s="64">
        <v>1</v>
      </c>
      <c r="G735" s="65"/>
      <c r="H735" s="65">
        <v>0</v>
      </c>
      <c r="I735" s="65">
        <v>0</v>
      </c>
      <c r="J735" s="65"/>
      <c r="K735" s="65">
        <v>4</v>
      </c>
      <c r="L735" s="64">
        <v>0.5</v>
      </c>
      <c r="M735" s="65"/>
      <c r="N735" s="65">
        <v>297</v>
      </c>
      <c r="O735" s="65">
        <v>132</v>
      </c>
      <c r="P735" s="65"/>
      <c r="Q735" s="49">
        <f t="shared" si="36"/>
        <v>5.5</v>
      </c>
      <c r="R735" s="49">
        <f t="shared" si="34"/>
        <v>107.25</v>
      </c>
      <c r="W735" s="49">
        <f t="shared" si="35"/>
        <v>1</v>
      </c>
    </row>
    <row r="736" spans="1:23" x14ac:dyDescent="0.25">
      <c r="A736" s="106" t="s">
        <v>731</v>
      </c>
      <c r="B736" s="15" t="s">
        <v>1569</v>
      </c>
      <c r="C736" s="15">
        <v>4</v>
      </c>
      <c r="D736" s="39" t="s">
        <v>1496</v>
      </c>
      <c r="E736" s="65">
        <v>33</v>
      </c>
      <c r="F736" s="64">
        <v>0.93939393939393945</v>
      </c>
      <c r="G736" s="65"/>
      <c r="H736" s="65">
        <v>429</v>
      </c>
      <c r="I736" s="65">
        <v>66</v>
      </c>
      <c r="J736" s="65"/>
      <c r="K736" s="65">
        <v>3</v>
      </c>
      <c r="L736" s="64">
        <v>0.66666666666666663</v>
      </c>
      <c r="M736" s="65"/>
      <c r="N736" s="65">
        <v>0</v>
      </c>
      <c r="O736" s="65">
        <v>33</v>
      </c>
      <c r="P736" s="65"/>
      <c r="Q736" s="49">
        <f t="shared" si="36"/>
        <v>18</v>
      </c>
      <c r="R736" s="49">
        <f t="shared" si="34"/>
        <v>132</v>
      </c>
      <c r="W736" s="49">
        <f t="shared" si="35"/>
        <v>1</v>
      </c>
    </row>
    <row r="737" spans="1:23" x14ac:dyDescent="0.25">
      <c r="A737" s="106" t="s">
        <v>732</v>
      </c>
      <c r="B737" s="15" t="s">
        <v>1569</v>
      </c>
      <c r="C737" s="15">
        <v>4</v>
      </c>
      <c r="D737" s="39" t="s">
        <v>1497</v>
      </c>
      <c r="E737" s="65">
        <v>0</v>
      </c>
      <c r="F737" s="66" t="s">
        <v>4</v>
      </c>
      <c r="G737" s="65"/>
      <c r="H737" s="65">
        <v>0</v>
      </c>
      <c r="I737" s="65">
        <v>0</v>
      </c>
      <c r="J737" s="65"/>
      <c r="K737" s="65">
        <v>1</v>
      </c>
      <c r="L737" s="64">
        <v>1</v>
      </c>
      <c r="M737" s="65"/>
      <c r="N737" s="65">
        <v>33</v>
      </c>
      <c r="O737" s="65">
        <v>99</v>
      </c>
      <c r="P737" s="65"/>
      <c r="Q737" s="49">
        <f t="shared" si="36"/>
        <v>0.5</v>
      </c>
      <c r="R737" s="49">
        <f t="shared" si="34"/>
        <v>33</v>
      </c>
      <c r="W737" s="49">
        <f t="shared" si="35"/>
        <v>1</v>
      </c>
    </row>
    <row r="738" spans="1:23" x14ac:dyDescent="0.25">
      <c r="A738" s="106" t="s">
        <v>733</v>
      </c>
      <c r="B738" s="15" t="s">
        <v>1569</v>
      </c>
      <c r="C738" s="15">
        <v>4</v>
      </c>
      <c r="D738" s="39" t="s">
        <v>1498</v>
      </c>
      <c r="E738" s="65">
        <v>9</v>
      </c>
      <c r="F738" s="64">
        <v>0.66666666666666663</v>
      </c>
      <c r="G738" s="65" t="s">
        <v>1</v>
      </c>
      <c r="H738" s="65">
        <v>66</v>
      </c>
      <c r="I738" s="65">
        <v>132</v>
      </c>
      <c r="J738" s="65"/>
      <c r="K738" s="65">
        <v>11</v>
      </c>
      <c r="L738" s="64">
        <v>0.90909090909090906</v>
      </c>
      <c r="M738" s="65"/>
      <c r="N738" s="65">
        <v>33</v>
      </c>
      <c r="O738" s="65">
        <v>0</v>
      </c>
      <c r="P738" s="65"/>
      <c r="Q738" s="49">
        <f t="shared" si="36"/>
        <v>10</v>
      </c>
      <c r="R738" s="49">
        <f t="shared" si="34"/>
        <v>57.75</v>
      </c>
      <c r="W738" s="49">
        <f t="shared" si="35"/>
        <v>1</v>
      </c>
    </row>
    <row r="739" spans="1:23" x14ac:dyDescent="0.25">
      <c r="A739" s="106" t="s">
        <v>734</v>
      </c>
      <c r="B739" s="15" t="s">
        <v>1569</v>
      </c>
      <c r="C739" s="15">
        <v>4</v>
      </c>
      <c r="D739" s="39" t="s">
        <v>1499</v>
      </c>
      <c r="E739" s="65">
        <v>260</v>
      </c>
      <c r="F739" s="64">
        <v>0.88461538461538458</v>
      </c>
      <c r="G739" s="65" t="s">
        <v>1</v>
      </c>
      <c r="H739" s="65">
        <v>3168</v>
      </c>
      <c r="I739" s="65">
        <v>3234</v>
      </c>
      <c r="J739" s="65"/>
      <c r="K739" s="65">
        <v>56</v>
      </c>
      <c r="L739" s="64">
        <v>0.8571428571428571</v>
      </c>
      <c r="M739" s="65" t="s">
        <v>1</v>
      </c>
      <c r="N739" s="65">
        <v>429</v>
      </c>
      <c r="O739" s="65">
        <v>528</v>
      </c>
      <c r="P739" s="65"/>
      <c r="Q739" s="49">
        <f t="shared" si="36"/>
        <v>158</v>
      </c>
      <c r="R739" s="49">
        <f t="shared" si="34"/>
        <v>1839.75</v>
      </c>
      <c r="W739" s="49">
        <f t="shared" si="35"/>
        <v>1</v>
      </c>
    </row>
    <row r="740" spans="1:23" x14ac:dyDescent="0.25">
      <c r="A740" s="106" t="s">
        <v>735</v>
      </c>
      <c r="B740" s="15" t="s">
        <v>1569</v>
      </c>
      <c r="C740" s="15">
        <v>4</v>
      </c>
      <c r="D740" s="39" t="s">
        <v>1500</v>
      </c>
      <c r="E740" s="65">
        <v>2</v>
      </c>
      <c r="F740" s="64">
        <v>0.5</v>
      </c>
      <c r="G740" s="65"/>
      <c r="H740" s="65">
        <v>0</v>
      </c>
      <c r="I740" s="65">
        <v>0</v>
      </c>
      <c r="J740" s="65"/>
      <c r="K740" s="65">
        <v>3</v>
      </c>
      <c r="L740" s="64">
        <v>1</v>
      </c>
      <c r="M740" s="65"/>
      <c r="N740" s="65">
        <v>0</v>
      </c>
      <c r="O740" s="65">
        <v>0</v>
      </c>
      <c r="P740" s="65"/>
      <c r="Q740" s="49">
        <f t="shared" si="36"/>
        <v>2.5</v>
      </c>
      <c r="R740" s="49">
        <f t="shared" si="34"/>
        <v>0</v>
      </c>
      <c r="W740" s="49">
        <f t="shared" si="35"/>
        <v>0</v>
      </c>
    </row>
    <row r="741" spans="1:23" x14ac:dyDescent="0.25">
      <c r="A741" s="106" t="s">
        <v>736</v>
      </c>
      <c r="B741" s="15" t="s">
        <v>1569</v>
      </c>
      <c r="C741" s="15">
        <v>4</v>
      </c>
      <c r="D741" s="39" t="s">
        <v>1501</v>
      </c>
      <c r="E741" s="65">
        <v>0</v>
      </c>
      <c r="F741" s="66" t="s">
        <v>4</v>
      </c>
      <c r="G741" s="65"/>
      <c r="H741" s="65">
        <v>1122</v>
      </c>
      <c r="I741" s="65">
        <v>1122</v>
      </c>
      <c r="J741" s="65"/>
      <c r="K741" s="65">
        <v>22</v>
      </c>
      <c r="L741" s="64">
        <v>0.81818181818181823</v>
      </c>
      <c r="M741" s="65"/>
      <c r="N741" s="65">
        <v>330</v>
      </c>
      <c r="O741" s="65">
        <v>561</v>
      </c>
      <c r="P741" s="65"/>
      <c r="Q741" s="49">
        <f t="shared" si="36"/>
        <v>11</v>
      </c>
      <c r="R741" s="49">
        <f t="shared" si="34"/>
        <v>783.75</v>
      </c>
      <c r="W741" s="49">
        <f t="shared" si="35"/>
        <v>1</v>
      </c>
    </row>
    <row r="742" spans="1:23" x14ac:dyDescent="0.25">
      <c r="A742" s="106" t="s">
        <v>737</v>
      </c>
      <c r="B742" s="15" t="s">
        <v>1569</v>
      </c>
      <c r="C742" s="15">
        <v>4</v>
      </c>
      <c r="D742" s="39" t="s">
        <v>1502</v>
      </c>
      <c r="E742" s="65">
        <v>13</v>
      </c>
      <c r="F742" s="64">
        <v>0.76923076923076927</v>
      </c>
      <c r="G742" s="65"/>
      <c r="H742" s="65">
        <v>0</v>
      </c>
      <c r="I742" s="65">
        <v>0</v>
      </c>
      <c r="J742" s="65"/>
      <c r="K742" s="65">
        <v>1</v>
      </c>
      <c r="L742" s="64">
        <v>1</v>
      </c>
      <c r="M742" s="65"/>
      <c r="N742" s="65">
        <v>0</v>
      </c>
      <c r="O742" s="65">
        <v>0</v>
      </c>
      <c r="P742" s="65"/>
      <c r="Q742" s="49">
        <f t="shared" si="36"/>
        <v>7</v>
      </c>
      <c r="R742" s="49">
        <f t="shared" si="34"/>
        <v>0</v>
      </c>
      <c r="W742" s="49">
        <f t="shared" si="35"/>
        <v>0</v>
      </c>
    </row>
    <row r="743" spans="1:23" x14ac:dyDescent="0.25">
      <c r="A743" s="106" t="s">
        <v>738</v>
      </c>
      <c r="B743" s="15" t="s">
        <v>1569</v>
      </c>
      <c r="C743" s="15">
        <v>4</v>
      </c>
      <c r="D743" s="39" t="s">
        <v>1503</v>
      </c>
      <c r="E743" s="65">
        <v>3</v>
      </c>
      <c r="F743" s="64">
        <v>0.66666666666666663</v>
      </c>
      <c r="G743" s="65"/>
      <c r="H743" s="101" t="s">
        <v>8</v>
      </c>
      <c r="I743" s="101" t="s">
        <v>8</v>
      </c>
      <c r="J743" s="65"/>
      <c r="K743" s="101" t="s">
        <v>8</v>
      </c>
      <c r="L743" s="101" t="s">
        <v>8</v>
      </c>
      <c r="M743" s="65"/>
      <c r="N743" s="101" t="s">
        <v>8</v>
      </c>
      <c r="O743" s="101" t="s">
        <v>8</v>
      </c>
      <c r="P743" s="65"/>
      <c r="Q743" s="49">
        <f t="shared" si="36"/>
        <v>3</v>
      </c>
      <c r="W743" s="49">
        <f t="shared" si="35"/>
        <v>0</v>
      </c>
    </row>
    <row r="744" spans="1:23" x14ac:dyDescent="0.25">
      <c r="A744" s="106" t="s">
        <v>739</v>
      </c>
      <c r="B744" s="15" t="s">
        <v>1569</v>
      </c>
      <c r="C744" s="15">
        <v>4</v>
      </c>
      <c r="D744" s="39" t="s">
        <v>1504</v>
      </c>
      <c r="E744" s="65">
        <v>4</v>
      </c>
      <c r="F744" s="64">
        <v>0.75</v>
      </c>
      <c r="G744" s="65"/>
      <c r="H744" s="65">
        <v>627</v>
      </c>
      <c r="I744" s="65">
        <v>495</v>
      </c>
      <c r="J744" s="65"/>
      <c r="K744" s="65"/>
      <c r="L744" s="66" t="s">
        <v>4</v>
      </c>
      <c r="M744" s="65"/>
      <c r="N744" s="65">
        <v>0</v>
      </c>
      <c r="O744" s="65">
        <v>0</v>
      </c>
      <c r="P744" s="65"/>
      <c r="Q744" s="49">
        <f t="shared" si="36"/>
        <v>4</v>
      </c>
      <c r="R744" s="49">
        <f t="shared" si="34"/>
        <v>280.5</v>
      </c>
      <c r="W744" s="49">
        <f t="shared" si="35"/>
        <v>1</v>
      </c>
    </row>
    <row r="745" spans="1:23" x14ac:dyDescent="0.25">
      <c r="A745" s="106" t="s">
        <v>740</v>
      </c>
      <c r="B745" s="15" t="s">
        <v>1569</v>
      </c>
      <c r="C745" s="15">
        <v>4</v>
      </c>
      <c r="D745" s="39" t="s">
        <v>1505</v>
      </c>
      <c r="E745" s="65">
        <v>0</v>
      </c>
      <c r="F745" s="66" t="s">
        <v>4</v>
      </c>
      <c r="G745" s="65"/>
      <c r="H745" s="65">
        <v>0</v>
      </c>
      <c r="I745" s="65">
        <v>0</v>
      </c>
      <c r="J745" s="65"/>
      <c r="K745" s="65">
        <v>0</v>
      </c>
      <c r="L745" s="66" t="s">
        <v>4</v>
      </c>
      <c r="M745" s="65"/>
      <c r="N745" s="65">
        <v>0</v>
      </c>
      <c r="O745" s="65">
        <v>0</v>
      </c>
      <c r="P745" s="65"/>
      <c r="Q745" s="49">
        <f t="shared" si="36"/>
        <v>0</v>
      </c>
      <c r="R745" s="49">
        <f t="shared" si="34"/>
        <v>0</v>
      </c>
      <c r="W745" s="49">
        <f t="shared" si="35"/>
        <v>0</v>
      </c>
    </row>
    <row r="746" spans="1:23" x14ac:dyDescent="0.25">
      <c r="A746" s="106" t="s">
        <v>741</v>
      </c>
      <c r="B746" s="15" t="s">
        <v>1569</v>
      </c>
      <c r="C746" s="15">
        <v>4</v>
      </c>
      <c r="D746" s="39" t="s">
        <v>1506</v>
      </c>
      <c r="E746" s="65">
        <v>0</v>
      </c>
      <c r="F746" s="66" t="s">
        <v>4</v>
      </c>
      <c r="G746" s="65"/>
      <c r="H746" s="65">
        <v>0</v>
      </c>
      <c r="I746" s="65">
        <v>0</v>
      </c>
      <c r="J746" s="65"/>
      <c r="K746" s="65">
        <v>0</v>
      </c>
      <c r="L746" s="66" t="s">
        <v>4</v>
      </c>
      <c r="M746" s="65"/>
      <c r="N746" s="65">
        <v>0</v>
      </c>
      <c r="O746" s="65">
        <v>0</v>
      </c>
      <c r="P746" s="65"/>
      <c r="Q746" s="49">
        <f t="shared" si="36"/>
        <v>0</v>
      </c>
      <c r="R746" s="49">
        <f t="shared" si="34"/>
        <v>0</v>
      </c>
      <c r="W746" s="49">
        <f t="shared" si="35"/>
        <v>0</v>
      </c>
    </row>
    <row r="747" spans="1:23" x14ac:dyDescent="0.25">
      <c r="A747" s="106" t="s">
        <v>742</v>
      </c>
      <c r="B747" s="15" t="s">
        <v>1569</v>
      </c>
      <c r="C747" s="15">
        <v>4</v>
      </c>
      <c r="D747" s="39" t="s">
        <v>1507</v>
      </c>
      <c r="E747" s="65">
        <v>14</v>
      </c>
      <c r="F747" s="64">
        <v>0.7857142857142857</v>
      </c>
      <c r="G747" s="65"/>
      <c r="H747" s="65">
        <v>495</v>
      </c>
      <c r="I747" s="65">
        <v>198</v>
      </c>
      <c r="J747" s="65"/>
      <c r="K747" s="65">
        <v>5</v>
      </c>
      <c r="L747" s="64">
        <v>0.2</v>
      </c>
      <c r="M747" s="65"/>
      <c r="N747" s="65">
        <v>165</v>
      </c>
      <c r="O747" s="65">
        <v>99</v>
      </c>
      <c r="P747" s="65"/>
      <c r="Q747" s="49">
        <f t="shared" si="36"/>
        <v>9.5</v>
      </c>
      <c r="R747" s="49">
        <f t="shared" si="34"/>
        <v>239.25</v>
      </c>
      <c r="W747" s="49">
        <f t="shared" si="35"/>
        <v>1</v>
      </c>
    </row>
    <row r="748" spans="1:23" x14ac:dyDescent="0.25">
      <c r="A748" s="106" t="s">
        <v>743</v>
      </c>
      <c r="B748" s="15" t="s">
        <v>1569</v>
      </c>
      <c r="C748" s="15">
        <v>4</v>
      </c>
      <c r="D748" s="39" t="s">
        <v>1508</v>
      </c>
      <c r="E748" s="65">
        <v>1</v>
      </c>
      <c r="F748" s="64">
        <v>1</v>
      </c>
      <c r="G748" s="65"/>
      <c r="H748" s="65">
        <v>231</v>
      </c>
      <c r="I748" s="65">
        <v>165</v>
      </c>
      <c r="J748" s="65"/>
      <c r="K748" s="65">
        <v>2</v>
      </c>
      <c r="L748" s="64">
        <v>1</v>
      </c>
      <c r="M748" s="65"/>
      <c r="N748" s="65">
        <v>33</v>
      </c>
      <c r="O748" s="65">
        <v>132</v>
      </c>
      <c r="P748" s="65"/>
      <c r="Q748" s="49">
        <f t="shared" si="36"/>
        <v>1.5</v>
      </c>
      <c r="R748" s="49">
        <f t="shared" si="34"/>
        <v>140.25</v>
      </c>
      <c r="W748" s="49">
        <f t="shared" si="35"/>
        <v>1</v>
      </c>
    </row>
    <row r="749" spans="1:23" x14ac:dyDescent="0.25">
      <c r="A749" s="106" t="s">
        <v>744</v>
      </c>
      <c r="B749" s="15" t="s">
        <v>1569</v>
      </c>
      <c r="C749" s="15">
        <v>4</v>
      </c>
      <c r="D749" s="39" t="s">
        <v>1509</v>
      </c>
      <c r="E749" s="65">
        <v>6</v>
      </c>
      <c r="F749" s="64">
        <v>0.83333333333333337</v>
      </c>
      <c r="G749" s="65"/>
      <c r="H749" s="65">
        <v>0</v>
      </c>
      <c r="I749" s="65">
        <v>0</v>
      </c>
      <c r="J749" s="65"/>
      <c r="K749" s="65">
        <v>5</v>
      </c>
      <c r="L749" s="64">
        <v>1</v>
      </c>
      <c r="M749" s="65"/>
      <c r="N749" s="65">
        <v>0</v>
      </c>
      <c r="O749" s="65">
        <v>132</v>
      </c>
      <c r="P749" s="65"/>
      <c r="Q749" s="49">
        <f t="shared" si="36"/>
        <v>5.5</v>
      </c>
      <c r="R749" s="49">
        <f t="shared" si="34"/>
        <v>33</v>
      </c>
      <c r="W749" s="49">
        <f t="shared" si="35"/>
        <v>1</v>
      </c>
    </row>
    <row r="750" spans="1:23" x14ac:dyDescent="0.25">
      <c r="A750" s="106" t="s">
        <v>745</v>
      </c>
      <c r="B750" s="15" t="s">
        <v>1569</v>
      </c>
      <c r="C750" s="15">
        <v>4</v>
      </c>
      <c r="D750" s="39" t="s">
        <v>1510</v>
      </c>
      <c r="E750" s="65">
        <v>4</v>
      </c>
      <c r="F750" s="64">
        <v>0.75</v>
      </c>
      <c r="G750" s="65"/>
      <c r="H750" s="65">
        <v>33</v>
      </c>
      <c r="I750" s="65">
        <v>33</v>
      </c>
      <c r="J750" s="65"/>
      <c r="K750" s="65">
        <v>4</v>
      </c>
      <c r="L750" s="64">
        <v>0.75</v>
      </c>
      <c r="M750" s="65"/>
      <c r="N750" s="65">
        <v>66</v>
      </c>
      <c r="O750" s="65">
        <v>0</v>
      </c>
      <c r="P750" s="65"/>
      <c r="Q750" s="49">
        <f t="shared" si="36"/>
        <v>4</v>
      </c>
      <c r="R750" s="49">
        <f t="shared" si="34"/>
        <v>33</v>
      </c>
      <c r="W750" s="49">
        <f t="shared" si="35"/>
        <v>1</v>
      </c>
    </row>
    <row r="751" spans="1:23" x14ac:dyDescent="0.25">
      <c r="A751" s="106" t="s">
        <v>746</v>
      </c>
      <c r="B751" s="15" t="s">
        <v>1569</v>
      </c>
      <c r="C751" s="15">
        <v>4</v>
      </c>
      <c r="D751" s="39" t="s">
        <v>1511</v>
      </c>
      <c r="E751" s="65">
        <v>0</v>
      </c>
      <c r="F751" s="143" t="s">
        <v>4</v>
      </c>
      <c r="G751" s="60"/>
      <c r="H751" s="60">
        <v>66</v>
      </c>
      <c r="I751" s="60">
        <v>33</v>
      </c>
      <c r="J751" s="60"/>
      <c r="K751" s="60">
        <v>0</v>
      </c>
      <c r="L751" s="143" t="s">
        <v>4</v>
      </c>
      <c r="M751" s="60"/>
      <c r="N751" s="60">
        <v>0</v>
      </c>
      <c r="O751" s="60">
        <v>0</v>
      </c>
      <c r="P751" s="60"/>
      <c r="Q751" s="49">
        <f t="shared" si="36"/>
        <v>0</v>
      </c>
      <c r="R751" s="49">
        <f t="shared" si="34"/>
        <v>24.75</v>
      </c>
      <c r="W751" s="49">
        <f t="shared" si="35"/>
        <v>0</v>
      </c>
    </row>
    <row r="752" spans="1:23" ht="16.5" thickBot="1" x14ac:dyDescent="0.3">
      <c r="A752" s="163" t="s">
        <v>747</v>
      </c>
      <c r="B752" s="32" t="s">
        <v>1569</v>
      </c>
      <c r="C752" s="32">
        <v>4</v>
      </c>
      <c r="D752" s="42" t="s">
        <v>1512</v>
      </c>
      <c r="E752" s="89">
        <v>0</v>
      </c>
      <c r="F752" s="146" t="s">
        <v>4</v>
      </c>
      <c r="G752" s="89"/>
      <c r="H752" s="89">
        <v>99</v>
      </c>
      <c r="I752" s="89">
        <v>198</v>
      </c>
      <c r="J752" s="89"/>
      <c r="K752" s="89">
        <v>0</v>
      </c>
      <c r="L752" s="146" t="s">
        <v>4</v>
      </c>
      <c r="M752" s="89"/>
      <c r="N752" s="89">
        <v>0</v>
      </c>
      <c r="O752" s="89">
        <v>0</v>
      </c>
      <c r="P752" s="89"/>
      <c r="Q752" s="49">
        <f t="shared" si="36"/>
        <v>0</v>
      </c>
      <c r="R752" s="49">
        <f t="shared" si="34"/>
        <v>74.25</v>
      </c>
      <c r="W752" s="49">
        <f t="shared" si="35"/>
        <v>0</v>
      </c>
    </row>
    <row r="753" spans="1:23" s="229" customFormat="1" ht="16.5" thickBot="1" x14ac:dyDescent="0.3">
      <c r="B753" s="230"/>
      <c r="C753" s="230"/>
      <c r="D753" s="231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</row>
    <row r="754" spans="1:23" x14ac:dyDescent="0.25">
      <c r="A754" s="104" t="s">
        <v>748</v>
      </c>
      <c r="B754" s="37" t="s">
        <v>1570</v>
      </c>
      <c r="C754" s="37">
        <v>1</v>
      </c>
      <c r="D754" s="38" t="s">
        <v>1491</v>
      </c>
      <c r="E754" s="85">
        <v>4</v>
      </c>
      <c r="F754" s="84">
        <v>0</v>
      </c>
      <c r="G754" s="85"/>
      <c r="H754" s="25">
        <v>0</v>
      </c>
      <c r="I754" s="25">
        <v>0</v>
      </c>
      <c r="J754" s="25"/>
      <c r="K754" s="85">
        <v>1</v>
      </c>
      <c r="L754" s="84">
        <v>0</v>
      </c>
      <c r="M754" s="25"/>
      <c r="N754" s="25">
        <v>0</v>
      </c>
      <c r="O754" s="25">
        <v>0</v>
      </c>
      <c r="P754" s="25"/>
      <c r="Q754" s="49">
        <f t="shared" si="36"/>
        <v>2.5</v>
      </c>
      <c r="R754" s="49">
        <f t="shared" si="34"/>
        <v>0</v>
      </c>
      <c r="S754" s="226">
        <f>AVERAGE(Q754:Q878)-1</f>
        <v>90.584000000000003</v>
      </c>
      <c r="T754" s="226">
        <f>AVERAGE(R754:R878)</f>
        <v>6.8975409836065573</v>
      </c>
      <c r="U754" t="s">
        <v>1638</v>
      </c>
      <c r="W754" s="49">
        <f t="shared" si="35"/>
        <v>0</v>
      </c>
    </row>
    <row r="755" spans="1:23" x14ac:dyDescent="0.25">
      <c r="A755" s="106" t="s">
        <v>749</v>
      </c>
      <c r="B755" s="15" t="s">
        <v>1570</v>
      </c>
      <c r="C755" s="15">
        <v>1</v>
      </c>
      <c r="D755" s="39" t="s">
        <v>1492</v>
      </c>
      <c r="E755" s="65">
        <v>7</v>
      </c>
      <c r="F755" s="64">
        <v>0.8571428571428571</v>
      </c>
      <c r="G755" s="65"/>
      <c r="H755" s="16">
        <v>0</v>
      </c>
      <c r="I755" s="16">
        <v>0</v>
      </c>
      <c r="J755" s="16"/>
      <c r="K755" s="65">
        <v>2</v>
      </c>
      <c r="L755" s="64">
        <v>0.5</v>
      </c>
      <c r="M755" s="16"/>
      <c r="N755" s="16">
        <v>0</v>
      </c>
      <c r="O755" s="16">
        <v>0</v>
      </c>
      <c r="P755" s="16"/>
      <c r="Q755" s="49">
        <f t="shared" si="36"/>
        <v>4.5</v>
      </c>
      <c r="R755" s="49">
        <f t="shared" si="34"/>
        <v>0</v>
      </c>
      <c r="S755" s="49">
        <f>MEDIAN(Q754:Q878)</f>
        <v>63</v>
      </c>
      <c r="T755" s="49">
        <f>MEDIAN(R754:R878)</f>
        <v>0</v>
      </c>
      <c r="U755" t="s">
        <v>1647</v>
      </c>
      <c r="W755" s="49">
        <f t="shared" si="35"/>
        <v>0</v>
      </c>
    </row>
    <row r="756" spans="1:23" x14ac:dyDescent="0.25">
      <c r="A756" s="106" t="s">
        <v>750</v>
      </c>
      <c r="B756" s="15" t="s">
        <v>1570</v>
      </c>
      <c r="C756" s="15">
        <v>1</v>
      </c>
      <c r="D756" s="39" t="s">
        <v>1493</v>
      </c>
      <c r="E756" s="65">
        <v>11</v>
      </c>
      <c r="F756" s="64">
        <v>0.36363636363636365</v>
      </c>
      <c r="G756" s="65"/>
      <c r="H756" s="16">
        <v>0</v>
      </c>
      <c r="I756" s="16">
        <v>0</v>
      </c>
      <c r="J756" s="16"/>
      <c r="K756" s="65">
        <v>3</v>
      </c>
      <c r="L756" s="64">
        <v>0</v>
      </c>
      <c r="M756" s="16"/>
      <c r="N756" s="16">
        <v>0</v>
      </c>
      <c r="O756" s="16">
        <v>0</v>
      </c>
      <c r="P756" s="16"/>
      <c r="Q756" s="49">
        <f t="shared" si="36"/>
        <v>7</v>
      </c>
      <c r="R756" s="49">
        <f t="shared" si="34"/>
        <v>0</v>
      </c>
      <c r="S756" s="226">
        <f>VAR(Q754:Q878)</f>
        <v>12187.873935483871</v>
      </c>
      <c r="T756" s="226">
        <f>VAR(R754:R878)</f>
        <v>353.65573770491801</v>
      </c>
      <c r="U756" t="s">
        <v>1639</v>
      </c>
      <c r="W756" s="49">
        <f t="shared" si="35"/>
        <v>0</v>
      </c>
    </row>
    <row r="757" spans="1:23" x14ac:dyDescent="0.25">
      <c r="A757" s="106" t="s">
        <v>751</v>
      </c>
      <c r="B757" s="15" t="s">
        <v>1570</v>
      </c>
      <c r="C757" s="15">
        <v>1</v>
      </c>
      <c r="D757" s="39" t="s">
        <v>1494</v>
      </c>
      <c r="E757" s="65">
        <v>1</v>
      </c>
      <c r="F757" s="64">
        <v>0</v>
      </c>
      <c r="G757" s="65"/>
      <c r="H757" s="16">
        <v>0</v>
      </c>
      <c r="I757" s="16">
        <v>0</v>
      </c>
      <c r="J757" s="16"/>
      <c r="K757" s="65">
        <v>12</v>
      </c>
      <c r="L757" s="64">
        <v>0.66666666666666663</v>
      </c>
      <c r="M757" s="16"/>
      <c r="N757" s="16">
        <v>0</v>
      </c>
      <c r="O757" s="16">
        <v>0</v>
      </c>
      <c r="P757" s="16"/>
      <c r="Q757" s="49">
        <f t="shared" si="36"/>
        <v>6.5</v>
      </c>
      <c r="R757" s="49">
        <f t="shared" si="34"/>
        <v>0</v>
      </c>
      <c r="S757" s="226">
        <f>STDEV(Q754:Q878)</f>
        <v>110.39870441035018</v>
      </c>
      <c r="T757" s="226">
        <f>STDEV(R754:R878)</f>
        <v>18.805736829619786</v>
      </c>
      <c r="U757" t="s">
        <v>1640</v>
      </c>
      <c r="W757" s="49">
        <f t="shared" si="35"/>
        <v>0</v>
      </c>
    </row>
    <row r="758" spans="1:23" x14ac:dyDescent="0.25">
      <c r="A758" s="106" t="s">
        <v>752</v>
      </c>
      <c r="B758" s="15" t="s">
        <v>1570</v>
      </c>
      <c r="C758" s="15">
        <v>1</v>
      </c>
      <c r="D758" s="39" t="s">
        <v>1495</v>
      </c>
      <c r="E758" s="65">
        <v>90</v>
      </c>
      <c r="F758" s="64">
        <v>0.58888888888888891</v>
      </c>
      <c r="G758" s="65"/>
      <c r="H758" s="16">
        <v>0</v>
      </c>
      <c r="I758" s="16">
        <v>0</v>
      </c>
      <c r="J758" s="16"/>
      <c r="K758" s="65">
        <v>81</v>
      </c>
      <c r="L758" s="64">
        <v>0.81481481481481477</v>
      </c>
      <c r="M758" s="16"/>
      <c r="N758" s="101" t="s">
        <v>8</v>
      </c>
      <c r="O758" s="101" t="s">
        <v>8</v>
      </c>
      <c r="P758" s="16"/>
      <c r="Q758" s="49">
        <f t="shared" si="36"/>
        <v>85.5</v>
      </c>
      <c r="R758" s="49">
        <f t="shared" si="34"/>
        <v>0</v>
      </c>
      <c r="S758" s="49">
        <f>MIN(Q754:Q878)</f>
        <v>0</v>
      </c>
      <c r="T758" s="49">
        <f>MIN(R754:R878)</f>
        <v>0</v>
      </c>
      <c r="U758" t="s">
        <v>1641</v>
      </c>
      <c r="W758" s="49">
        <f t="shared" si="35"/>
        <v>0</v>
      </c>
    </row>
    <row r="759" spans="1:23" x14ac:dyDescent="0.25">
      <c r="A759" s="106" t="s">
        <v>753</v>
      </c>
      <c r="B759" s="15" t="s">
        <v>1570</v>
      </c>
      <c r="C759" s="15">
        <v>1</v>
      </c>
      <c r="D759" s="39" t="s">
        <v>1496</v>
      </c>
      <c r="E759" s="65">
        <v>199</v>
      </c>
      <c r="F759" s="64">
        <v>0.84924623115577891</v>
      </c>
      <c r="G759" s="65"/>
      <c r="H759" s="16">
        <v>33</v>
      </c>
      <c r="I759" s="16">
        <v>0</v>
      </c>
      <c r="J759" s="16"/>
      <c r="K759" s="65">
        <v>72</v>
      </c>
      <c r="L759" s="64">
        <v>0.875</v>
      </c>
      <c r="M759" s="16"/>
      <c r="N759" s="101" t="s">
        <v>8</v>
      </c>
      <c r="O759" s="101" t="s">
        <v>8</v>
      </c>
      <c r="P759" s="16"/>
      <c r="Q759" s="49">
        <f t="shared" si="36"/>
        <v>135.5</v>
      </c>
      <c r="R759" s="49">
        <f t="shared" si="34"/>
        <v>16.5</v>
      </c>
      <c r="S759" s="49">
        <f>MAX(Q754:Q878)</f>
        <v>715.5</v>
      </c>
      <c r="T759" s="49">
        <f>MAX(R754:R878)</f>
        <v>107.25</v>
      </c>
      <c r="U759" t="s">
        <v>1642</v>
      </c>
      <c r="W759" s="49">
        <f t="shared" si="35"/>
        <v>1</v>
      </c>
    </row>
    <row r="760" spans="1:23" x14ac:dyDescent="0.25">
      <c r="A760" s="106" t="s">
        <v>754</v>
      </c>
      <c r="B760" s="15" t="s">
        <v>1570</v>
      </c>
      <c r="C760" s="15">
        <v>1</v>
      </c>
      <c r="D760" s="39" t="s">
        <v>1497</v>
      </c>
      <c r="E760" s="65">
        <v>430</v>
      </c>
      <c r="F760" s="64">
        <v>0.7441860465116279</v>
      </c>
      <c r="G760" s="65"/>
      <c r="H760" s="16">
        <v>0</v>
      </c>
      <c r="I760" s="16">
        <v>33</v>
      </c>
      <c r="J760" s="16"/>
      <c r="K760" s="65">
        <v>131</v>
      </c>
      <c r="L760" s="64">
        <v>0.77862595419847325</v>
      </c>
      <c r="M760" s="16"/>
      <c r="N760" s="16">
        <v>0</v>
      </c>
      <c r="O760" s="16">
        <v>0</v>
      </c>
      <c r="P760" s="16"/>
      <c r="Q760" s="49">
        <f t="shared" si="36"/>
        <v>280.5</v>
      </c>
      <c r="R760" s="49">
        <f t="shared" si="34"/>
        <v>8.25</v>
      </c>
      <c r="S760" s="49">
        <f>COUNT(Q754:Q878)</f>
        <v>125</v>
      </c>
      <c r="T760" s="49">
        <f>COUNT(R754:R878)</f>
        <v>122</v>
      </c>
      <c r="U760" t="s">
        <v>1643</v>
      </c>
      <c r="W760" s="49">
        <f t="shared" si="35"/>
        <v>1</v>
      </c>
    </row>
    <row r="761" spans="1:23" x14ac:dyDescent="0.25">
      <c r="A761" s="106" t="s">
        <v>755</v>
      </c>
      <c r="B761" s="15" t="s">
        <v>1570</v>
      </c>
      <c r="C761" s="15">
        <v>1</v>
      </c>
      <c r="D761" s="39" t="s">
        <v>1498</v>
      </c>
      <c r="E761" s="65">
        <v>570</v>
      </c>
      <c r="F761" s="64">
        <v>0.8771929824561403</v>
      </c>
      <c r="G761" s="65"/>
      <c r="H761" s="16">
        <v>0</v>
      </c>
      <c r="I761" s="16">
        <v>0</v>
      </c>
      <c r="J761" s="16"/>
      <c r="K761" s="65">
        <v>150</v>
      </c>
      <c r="L761" s="64">
        <v>0.8</v>
      </c>
      <c r="M761" s="16"/>
      <c r="N761" s="16">
        <v>0</v>
      </c>
      <c r="O761" s="16">
        <v>0</v>
      </c>
      <c r="P761" s="16"/>
      <c r="Q761" s="49">
        <f t="shared" si="36"/>
        <v>360</v>
      </c>
      <c r="R761" s="49">
        <f t="shared" si="34"/>
        <v>0</v>
      </c>
      <c r="S761" s="49">
        <f>COUNTIF(Q754:Q878,"&gt;0")</f>
        <v>121</v>
      </c>
      <c r="T761" s="49">
        <f>COUNTIF(R754:R878,"&gt;0")</f>
        <v>28</v>
      </c>
      <c r="U761" t="s">
        <v>1645</v>
      </c>
      <c r="W761" s="49">
        <f t="shared" si="35"/>
        <v>0</v>
      </c>
    </row>
    <row r="762" spans="1:23" x14ac:dyDescent="0.25">
      <c r="A762" s="106" t="s">
        <v>756</v>
      </c>
      <c r="B762" s="15" t="s">
        <v>1570</v>
      </c>
      <c r="C762" s="15">
        <v>1</v>
      </c>
      <c r="D762" s="39" t="s">
        <v>1499</v>
      </c>
      <c r="E762" s="65">
        <v>149</v>
      </c>
      <c r="F762" s="64">
        <v>0.78523489932885904</v>
      </c>
      <c r="G762" s="65" t="s">
        <v>757</v>
      </c>
      <c r="H762" s="16">
        <v>0</v>
      </c>
      <c r="I762" s="16">
        <v>0</v>
      </c>
      <c r="J762" s="16"/>
      <c r="K762" s="65">
        <v>4</v>
      </c>
      <c r="L762" s="64">
        <v>0.75</v>
      </c>
      <c r="M762" s="16"/>
      <c r="N762" s="16">
        <v>0</v>
      </c>
      <c r="O762" s="16">
        <v>0</v>
      </c>
      <c r="P762" s="16"/>
      <c r="Q762" s="49">
        <f t="shared" si="36"/>
        <v>76.5</v>
      </c>
      <c r="R762" s="49">
        <f t="shared" si="34"/>
        <v>0</v>
      </c>
      <c r="S762" s="49">
        <f>COUNTIF(Q754:Q878,"=0")</f>
        <v>4</v>
      </c>
      <c r="T762" s="49">
        <f>COUNTIF(R754:R878,"=0")</f>
        <v>94</v>
      </c>
      <c r="U762" t="s">
        <v>1644</v>
      </c>
      <c r="W762" s="49">
        <f t="shared" si="35"/>
        <v>0</v>
      </c>
    </row>
    <row r="763" spans="1:23" x14ac:dyDescent="0.25">
      <c r="A763" s="106" t="s">
        <v>758</v>
      </c>
      <c r="B763" s="15" t="s">
        <v>1570</v>
      </c>
      <c r="C763" s="15">
        <v>1</v>
      </c>
      <c r="D763" s="39" t="s">
        <v>1500</v>
      </c>
      <c r="E763" s="70">
        <v>96</v>
      </c>
      <c r="F763" s="69">
        <v>0.875</v>
      </c>
      <c r="G763" s="70"/>
      <c r="H763" s="18">
        <v>33</v>
      </c>
      <c r="I763" s="18">
        <v>0</v>
      </c>
      <c r="J763" s="18"/>
      <c r="K763" s="65">
        <v>143</v>
      </c>
      <c r="L763" s="64">
        <v>0.99300699300699302</v>
      </c>
      <c r="M763" s="16"/>
      <c r="N763" s="101" t="s">
        <v>8</v>
      </c>
      <c r="O763" s="101" t="s">
        <v>8</v>
      </c>
      <c r="P763" s="16"/>
      <c r="Q763" s="49">
        <f t="shared" si="36"/>
        <v>119.5</v>
      </c>
      <c r="R763" s="49">
        <f t="shared" si="34"/>
        <v>16.5</v>
      </c>
      <c r="S763" s="227">
        <f>S761/S760</f>
        <v>0.96799999999999997</v>
      </c>
      <c r="T763" s="227">
        <f>T761/T760</f>
        <v>0.22950819672131148</v>
      </c>
      <c r="U763" t="s">
        <v>1646</v>
      </c>
      <c r="W763" s="49">
        <f t="shared" si="35"/>
        <v>1</v>
      </c>
    </row>
    <row r="764" spans="1:23" x14ac:dyDescent="0.25">
      <c r="A764" s="106" t="s">
        <v>759</v>
      </c>
      <c r="B764" s="15" t="s">
        <v>1570</v>
      </c>
      <c r="C764" s="15">
        <v>1</v>
      </c>
      <c r="D764" s="39" t="s">
        <v>1501</v>
      </c>
      <c r="E764" s="65">
        <v>210</v>
      </c>
      <c r="F764" s="64">
        <v>0.80952380952380953</v>
      </c>
      <c r="G764" s="65"/>
      <c r="H764" s="16">
        <v>0</v>
      </c>
      <c r="I764" s="16">
        <v>0</v>
      </c>
      <c r="J764" s="16"/>
      <c r="K764" s="65">
        <v>106</v>
      </c>
      <c r="L764" s="64">
        <v>0.71698113207547165</v>
      </c>
      <c r="M764" s="16"/>
      <c r="N764" s="16">
        <v>0</v>
      </c>
      <c r="O764" s="16">
        <v>0</v>
      </c>
      <c r="P764" s="16"/>
      <c r="Q764" s="49">
        <f t="shared" si="36"/>
        <v>158</v>
      </c>
      <c r="R764" s="49">
        <f t="shared" si="34"/>
        <v>0</v>
      </c>
      <c r="S764" s="228">
        <f>S754*S754/(S756-S754)</f>
        <v>0.67828919532892029</v>
      </c>
      <c r="T764" s="228">
        <f>T754*T754/(T756-T754)</f>
        <v>0.1372024427118845</v>
      </c>
      <c r="U764" t="s">
        <v>1648</v>
      </c>
      <c r="W764" s="49">
        <f t="shared" si="35"/>
        <v>0</v>
      </c>
    </row>
    <row r="765" spans="1:23" x14ac:dyDescent="0.25">
      <c r="A765" s="106" t="s">
        <v>760</v>
      </c>
      <c r="B765" s="15" t="s">
        <v>1570</v>
      </c>
      <c r="C765" s="15">
        <v>1</v>
      </c>
      <c r="D765" s="39" t="s">
        <v>1502</v>
      </c>
      <c r="E765" s="65">
        <v>39</v>
      </c>
      <c r="F765" s="64">
        <v>0.30769230769230771</v>
      </c>
      <c r="G765" s="65"/>
      <c r="H765" s="16">
        <v>0</v>
      </c>
      <c r="I765" s="16">
        <v>0</v>
      </c>
      <c r="J765" s="16"/>
      <c r="K765" s="65">
        <v>14</v>
      </c>
      <c r="L765" s="64">
        <v>0.5714285714285714</v>
      </c>
      <c r="M765" s="16"/>
      <c r="N765" s="16">
        <v>0</v>
      </c>
      <c r="O765" s="16">
        <v>0</v>
      </c>
      <c r="P765" s="16"/>
      <c r="Q765" s="49">
        <f t="shared" si="36"/>
        <v>26.5</v>
      </c>
      <c r="R765" s="49">
        <f t="shared" si="34"/>
        <v>0</v>
      </c>
      <c r="S765" s="49">
        <f>COUNTIF(W754:W878,"&gt;0")</f>
        <v>27</v>
      </c>
      <c r="T765" t="s">
        <v>1685</v>
      </c>
      <c r="W765" s="49">
        <f t="shared" si="35"/>
        <v>0</v>
      </c>
    </row>
    <row r="766" spans="1:23" x14ac:dyDescent="0.25">
      <c r="A766" s="106" t="s">
        <v>761</v>
      </c>
      <c r="B766" s="15" t="s">
        <v>1570</v>
      </c>
      <c r="C766" s="15">
        <v>1</v>
      </c>
      <c r="D766" s="39" t="s">
        <v>1503</v>
      </c>
      <c r="E766" s="65">
        <v>240</v>
      </c>
      <c r="F766" s="64">
        <v>0.625</v>
      </c>
      <c r="G766" s="65" t="s">
        <v>1</v>
      </c>
      <c r="H766" s="16">
        <v>0</v>
      </c>
      <c r="I766" s="16">
        <v>0</v>
      </c>
      <c r="J766" s="16"/>
      <c r="K766" s="65">
        <v>27</v>
      </c>
      <c r="L766" s="64">
        <v>0.92592592592592593</v>
      </c>
      <c r="M766" s="16"/>
      <c r="N766" s="16">
        <v>0</v>
      </c>
      <c r="O766" s="16">
        <v>0</v>
      </c>
      <c r="P766" s="16"/>
      <c r="Q766" s="49">
        <f t="shared" si="36"/>
        <v>133.5</v>
      </c>
      <c r="R766" s="49">
        <f t="shared" si="34"/>
        <v>0</v>
      </c>
      <c r="W766" s="49">
        <f t="shared" si="35"/>
        <v>0</v>
      </c>
    </row>
    <row r="767" spans="1:23" x14ac:dyDescent="0.25">
      <c r="A767" s="106" t="s">
        <v>762</v>
      </c>
      <c r="B767" s="15" t="s">
        <v>1570</v>
      </c>
      <c r="C767" s="15">
        <v>1</v>
      </c>
      <c r="D767" s="39" t="s">
        <v>1504</v>
      </c>
      <c r="E767" s="65">
        <v>69</v>
      </c>
      <c r="F767" s="64">
        <v>0.69565217391304346</v>
      </c>
      <c r="G767" s="65"/>
      <c r="H767" s="16">
        <v>0</v>
      </c>
      <c r="I767" s="16">
        <v>0</v>
      </c>
      <c r="J767" s="16"/>
      <c r="K767" s="65">
        <v>0</v>
      </c>
      <c r="L767" s="66" t="s">
        <v>4</v>
      </c>
      <c r="M767" s="16"/>
      <c r="N767" s="16">
        <v>0</v>
      </c>
      <c r="O767" s="16">
        <v>0</v>
      </c>
      <c r="P767" s="16"/>
      <c r="Q767" s="49">
        <f t="shared" si="36"/>
        <v>34.5</v>
      </c>
      <c r="R767" s="49">
        <f t="shared" si="34"/>
        <v>0</v>
      </c>
      <c r="W767" s="49">
        <f t="shared" si="35"/>
        <v>0</v>
      </c>
    </row>
    <row r="768" spans="1:23" x14ac:dyDescent="0.25">
      <c r="A768" s="106" t="s">
        <v>763</v>
      </c>
      <c r="B768" s="15" t="s">
        <v>1570</v>
      </c>
      <c r="C768" s="15">
        <v>1</v>
      </c>
      <c r="D768" s="39" t="s">
        <v>1505</v>
      </c>
      <c r="E768" s="65">
        <v>79</v>
      </c>
      <c r="F768" s="64">
        <v>0.73417721518987344</v>
      </c>
      <c r="G768" s="65"/>
      <c r="H768" s="16">
        <v>0</v>
      </c>
      <c r="I768" s="16">
        <v>0</v>
      </c>
      <c r="J768" s="16"/>
      <c r="K768" s="65">
        <v>17</v>
      </c>
      <c r="L768" s="64">
        <v>0.76470588235294112</v>
      </c>
      <c r="M768" s="16"/>
      <c r="N768" s="16">
        <v>0</v>
      </c>
      <c r="O768" s="16">
        <v>0</v>
      </c>
      <c r="P768" s="16"/>
      <c r="Q768" s="49">
        <f t="shared" si="36"/>
        <v>48</v>
      </c>
      <c r="R768" s="49">
        <f t="shared" si="34"/>
        <v>0</v>
      </c>
      <c r="W768" s="49">
        <f t="shared" si="35"/>
        <v>0</v>
      </c>
    </row>
    <row r="769" spans="1:23" x14ac:dyDescent="0.25">
      <c r="A769" s="106" t="s">
        <v>764</v>
      </c>
      <c r="B769" s="15" t="s">
        <v>1570</v>
      </c>
      <c r="C769" s="15">
        <v>1</v>
      </c>
      <c r="D769" s="39" t="s">
        <v>1506</v>
      </c>
      <c r="E769" s="65">
        <v>20</v>
      </c>
      <c r="F769" s="64">
        <v>0.7</v>
      </c>
      <c r="G769" s="65"/>
      <c r="H769" s="16">
        <v>0</v>
      </c>
      <c r="I769" s="16">
        <v>0</v>
      </c>
      <c r="J769" s="16"/>
      <c r="K769" s="65" t="s">
        <v>690</v>
      </c>
      <c r="L769" s="50" t="s">
        <v>4</v>
      </c>
      <c r="M769" s="16"/>
      <c r="N769" s="101" t="s">
        <v>8</v>
      </c>
      <c r="O769" s="101" t="s">
        <v>8</v>
      </c>
      <c r="P769" s="16"/>
      <c r="Q769" s="49">
        <f t="shared" si="36"/>
        <v>20</v>
      </c>
      <c r="R769" s="49">
        <f t="shared" si="34"/>
        <v>0</v>
      </c>
      <c r="W769" s="49">
        <f t="shared" si="35"/>
        <v>0</v>
      </c>
    </row>
    <row r="770" spans="1:23" x14ac:dyDescent="0.25">
      <c r="A770" s="106" t="s">
        <v>765</v>
      </c>
      <c r="B770" s="15" t="s">
        <v>1570</v>
      </c>
      <c r="C770" s="15">
        <v>1</v>
      </c>
      <c r="D770" s="39" t="s">
        <v>1507</v>
      </c>
      <c r="E770" s="65">
        <v>24</v>
      </c>
      <c r="F770" s="64">
        <v>0.70833333333333337</v>
      </c>
      <c r="G770" s="65"/>
      <c r="H770" s="101" t="s">
        <v>8</v>
      </c>
      <c r="I770" s="101" t="s">
        <v>8</v>
      </c>
      <c r="J770" s="16"/>
      <c r="K770" s="65">
        <v>9</v>
      </c>
      <c r="L770" s="64">
        <v>0.77777777777777779</v>
      </c>
      <c r="M770" s="16"/>
      <c r="N770" s="16">
        <v>0</v>
      </c>
      <c r="O770" s="16">
        <v>0</v>
      </c>
      <c r="P770" s="16"/>
      <c r="Q770" s="49">
        <f t="shared" si="36"/>
        <v>16.5</v>
      </c>
      <c r="R770" s="49">
        <f t="shared" si="34"/>
        <v>0</v>
      </c>
      <c r="W770" s="49">
        <f t="shared" si="35"/>
        <v>0</v>
      </c>
    </row>
    <row r="771" spans="1:23" x14ac:dyDescent="0.25">
      <c r="A771" s="106" t="s">
        <v>766</v>
      </c>
      <c r="B771" s="15" t="s">
        <v>1570</v>
      </c>
      <c r="C771" s="15">
        <v>1</v>
      </c>
      <c r="D771" s="39" t="s">
        <v>1508</v>
      </c>
      <c r="E771" s="65">
        <v>1</v>
      </c>
      <c r="F771" s="64">
        <v>1</v>
      </c>
      <c r="G771" s="65"/>
      <c r="H771" s="16">
        <v>0</v>
      </c>
      <c r="I771" s="16">
        <v>0</v>
      </c>
      <c r="J771" s="16"/>
      <c r="K771" s="65">
        <v>0</v>
      </c>
      <c r="L771" s="50" t="s">
        <v>4</v>
      </c>
      <c r="M771" s="16"/>
      <c r="N771" s="16">
        <v>0</v>
      </c>
      <c r="O771" s="16">
        <v>0</v>
      </c>
      <c r="P771" s="16"/>
      <c r="Q771" s="49">
        <f t="shared" si="36"/>
        <v>0.5</v>
      </c>
      <c r="R771" s="49">
        <f t="shared" ref="R771:R834" si="37">AVERAGE(H771:I771,N771:O771)</f>
        <v>0</v>
      </c>
      <c r="W771" s="49">
        <f t="shared" ref="W771:W834" si="38">(Q771&gt;0)*(R771&gt;0)</f>
        <v>0</v>
      </c>
    </row>
    <row r="772" spans="1:23" x14ac:dyDescent="0.25">
      <c r="A772" s="106" t="s">
        <v>767</v>
      </c>
      <c r="B772" s="15" t="s">
        <v>1570</v>
      </c>
      <c r="C772" s="15">
        <v>1</v>
      </c>
      <c r="D772" s="39" t="s">
        <v>1509</v>
      </c>
      <c r="E772" s="65">
        <v>19</v>
      </c>
      <c r="F772" s="64">
        <v>0.31578947368421051</v>
      </c>
      <c r="G772" s="65"/>
      <c r="H772" s="101" t="s">
        <v>8</v>
      </c>
      <c r="I772" s="101" t="s">
        <v>8</v>
      </c>
      <c r="J772" s="16"/>
      <c r="K772" s="65">
        <v>1</v>
      </c>
      <c r="L772" s="64">
        <v>1</v>
      </c>
      <c r="M772" s="16"/>
      <c r="N772" s="16">
        <v>0</v>
      </c>
      <c r="O772" s="16">
        <v>0</v>
      </c>
      <c r="P772" s="16"/>
      <c r="Q772" s="49">
        <f t="shared" si="36"/>
        <v>10</v>
      </c>
      <c r="R772" s="49">
        <f t="shared" si="37"/>
        <v>0</v>
      </c>
      <c r="W772" s="49">
        <f t="shared" si="38"/>
        <v>0</v>
      </c>
    </row>
    <row r="773" spans="1:23" x14ac:dyDescent="0.25">
      <c r="A773" s="106" t="s">
        <v>768</v>
      </c>
      <c r="B773" s="15" t="s">
        <v>1570</v>
      </c>
      <c r="C773" s="15">
        <v>1</v>
      </c>
      <c r="D773" s="39" t="s">
        <v>1510</v>
      </c>
      <c r="E773" s="65">
        <v>1260</v>
      </c>
      <c r="F773" s="64">
        <v>0.82539682539682535</v>
      </c>
      <c r="G773" s="65"/>
      <c r="H773" s="16">
        <v>0</v>
      </c>
      <c r="I773" s="16">
        <v>0</v>
      </c>
      <c r="J773" s="16"/>
      <c r="K773" s="65">
        <v>171</v>
      </c>
      <c r="L773" s="64">
        <v>0.86549707602339176</v>
      </c>
      <c r="M773" s="16"/>
      <c r="N773" s="16">
        <v>66</v>
      </c>
      <c r="O773" s="16">
        <v>99</v>
      </c>
      <c r="P773" s="16"/>
      <c r="Q773" s="49">
        <f t="shared" si="36"/>
        <v>715.5</v>
      </c>
      <c r="R773" s="49">
        <f t="shared" si="37"/>
        <v>41.25</v>
      </c>
      <c r="S773" s="318">
        <f>S765/S760</f>
        <v>0.216</v>
      </c>
      <c r="T773" t="s">
        <v>1683</v>
      </c>
      <c r="W773" s="49">
        <f t="shared" si="38"/>
        <v>1</v>
      </c>
    </row>
    <row r="774" spans="1:23" x14ac:dyDescent="0.25">
      <c r="A774" s="106" t="s">
        <v>769</v>
      </c>
      <c r="B774" s="15" t="s">
        <v>1570</v>
      </c>
      <c r="C774" s="15">
        <v>1</v>
      </c>
      <c r="D774" s="39" t="s">
        <v>1511</v>
      </c>
      <c r="E774" s="65">
        <v>190</v>
      </c>
      <c r="F774" s="64">
        <v>0.78947368421052633</v>
      </c>
      <c r="G774" s="65"/>
      <c r="H774" s="16">
        <v>0</v>
      </c>
      <c r="I774" s="16">
        <v>0</v>
      </c>
      <c r="J774" s="16"/>
      <c r="K774" s="65">
        <v>82</v>
      </c>
      <c r="L774" s="64">
        <v>0.92682926829268297</v>
      </c>
      <c r="M774" s="16"/>
      <c r="N774" s="16">
        <v>0</v>
      </c>
      <c r="O774" s="16">
        <v>0</v>
      </c>
      <c r="P774" s="16"/>
      <c r="Q774" s="49">
        <f t="shared" si="36"/>
        <v>136</v>
      </c>
      <c r="R774" s="49">
        <f t="shared" si="37"/>
        <v>0</v>
      </c>
      <c r="S774" s="317">
        <f>S765/S761</f>
        <v>0.2231404958677686</v>
      </c>
      <c r="T774" t="s">
        <v>1686</v>
      </c>
      <c r="W774" s="49">
        <f t="shared" si="38"/>
        <v>0</v>
      </c>
    </row>
    <row r="775" spans="1:23" x14ac:dyDescent="0.25">
      <c r="A775" s="106" t="s">
        <v>770</v>
      </c>
      <c r="B775" s="15" t="s">
        <v>1570</v>
      </c>
      <c r="C775" s="15">
        <v>1</v>
      </c>
      <c r="D775" s="39" t="s">
        <v>1512</v>
      </c>
      <c r="E775" s="65">
        <v>190</v>
      </c>
      <c r="F775" s="64">
        <v>0.89473684210526316</v>
      </c>
      <c r="G775" s="65"/>
      <c r="H775" s="16">
        <v>0</v>
      </c>
      <c r="I775" s="16">
        <v>0</v>
      </c>
      <c r="J775" s="16"/>
      <c r="K775" s="65">
        <v>27</v>
      </c>
      <c r="L775" s="64">
        <v>0.85185185185185186</v>
      </c>
      <c r="M775" s="16"/>
      <c r="N775" s="16">
        <v>0</v>
      </c>
      <c r="O775" s="16">
        <v>0</v>
      </c>
      <c r="P775" s="16"/>
      <c r="Q775" s="49">
        <f t="shared" si="36"/>
        <v>108.5</v>
      </c>
      <c r="R775" s="49">
        <f t="shared" si="37"/>
        <v>0</v>
      </c>
      <c r="W775" s="49">
        <f t="shared" si="38"/>
        <v>0</v>
      </c>
    </row>
    <row r="776" spans="1:23" x14ac:dyDescent="0.25">
      <c r="A776" s="106" t="s">
        <v>771</v>
      </c>
      <c r="B776" s="15" t="s">
        <v>1570</v>
      </c>
      <c r="C776" s="15">
        <v>1</v>
      </c>
      <c r="D776" s="39" t="s">
        <v>1513</v>
      </c>
      <c r="E776" s="65">
        <v>6</v>
      </c>
      <c r="F776" s="64">
        <v>0.5</v>
      </c>
      <c r="G776" s="65"/>
      <c r="H776" s="16">
        <v>0</v>
      </c>
      <c r="I776" s="16">
        <v>0</v>
      </c>
      <c r="J776" s="16"/>
      <c r="K776" s="65">
        <v>0</v>
      </c>
      <c r="L776" s="50" t="s">
        <v>4</v>
      </c>
      <c r="M776" s="16"/>
      <c r="N776" s="16">
        <v>0</v>
      </c>
      <c r="O776" s="16">
        <v>0</v>
      </c>
      <c r="P776" s="16"/>
      <c r="Q776" s="49">
        <f t="shared" si="36"/>
        <v>3</v>
      </c>
      <c r="R776" s="49">
        <f t="shared" si="37"/>
        <v>0</v>
      </c>
      <c r="W776" s="49">
        <f t="shared" si="38"/>
        <v>0</v>
      </c>
    </row>
    <row r="777" spans="1:23" x14ac:dyDescent="0.25">
      <c r="A777" s="106" t="s">
        <v>772</v>
      </c>
      <c r="B777" s="15" t="s">
        <v>1570</v>
      </c>
      <c r="C777" s="15">
        <v>1</v>
      </c>
      <c r="D777" s="39" t="s">
        <v>1514</v>
      </c>
      <c r="E777" s="65">
        <v>31</v>
      </c>
      <c r="F777" s="64">
        <v>0.67741935483870963</v>
      </c>
      <c r="G777" s="65"/>
      <c r="H777" s="16">
        <v>0</v>
      </c>
      <c r="I777" s="16">
        <v>0</v>
      </c>
      <c r="J777" s="16"/>
      <c r="K777" s="65">
        <v>18</v>
      </c>
      <c r="L777" s="64">
        <v>0.83333333333333337</v>
      </c>
      <c r="M777" s="16"/>
      <c r="N777" s="101" t="s">
        <v>8</v>
      </c>
      <c r="O777" s="101" t="s">
        <v>8</v>
      </c>
      <c r="P777" s="16"/>
      <c r="Q777" s="49">
        <f t="shared" si="36"/>
        <v>24.5</v>
      </c>
      <c r="R777" s="49">
        <f t="shared" si="37"/>
        <v>0</v>
      </c>
      <c r="W777" s="49">
        <f t="shared" si="38"/>
        <v>0</v>
      </c>
    </row>
    <row r="778" spans="1:23" x14ac:dyDescent="0.25">
      <c r="A778" s="106" t="s">
        <v>773</v>
      </c>
      <c r="B778" s="15" t="s">
        <v>1570</v>
      </c>
      <c r="C778" s="15">
        <v>1</v>
      </c>
      <c r="D778" s="39" t="s">
        <v>1515</v>
      </c>
      <c r="E778" s="65">
        <v>135</v>
      </c>
      <c r="F778" s="64">
        <v>0.91851851851851851</v>
      </c>
      <c r="G778" s="65"/>
      <c r="H778" s="16">
        <v>0</v>
      </c>
      <c r="I778" s="16">
        <v>0</v>
      </c>
      <c r="J778" s="16"/>
      <c r="K778" s="65">
        <v>24</v>
      </c>
      <c r="L778" s="64">
        <v>1</v>
      </c>
      <c r="M778" s="16"/>
      <c r="N778" s="16">
        <v>0</v>
      </c>
      <c r="O778" s="16">
        <v>0</v>
      </c>
      <c r="P778" s="16"/>
      <c r="Q778" s="49">
        <f t="shared" si="36"/>
        <v>79.5</v>
      </c>
      <c r="R778" s="49">
        <f t="shared" si="37"/>
        <v>0</v>
      </c>
      <c r="W778" s="49">
        <f t="shared" si="38"/>
        <v>0</v>
      </c>
    </row>
    <row r="779" spans="1:23" x14ac:dyDescent="0.25">
      <c r="A779" s="106" t="s">
        <v>774</v>
      </c>
      <c r="B779" s="15" t="s">
        <v>1570</v>
      </c>
      <c r="C779" s="15">
        <v>1</v>
      </c>
      <c r="D779" s="39" t="s">
        <v>1516</v>
      </c>
      <c r="E779" s="65">
        <v>450</v>
      </c>
      <c r="F779" s="64">
        <v>0.8666666666666667</v>
      </c>
      <c r="G779" s="65"/>
      <c r="H779" s="16">
        <v>66</v>
      </c>
      <c r="I779" s="16">
        <v>0</v>
      </c>
      <c r="J779" s="16"/>
      <c r="K779" s="65">
        <v>165</v>
      </c>
      <c r="L779" s="64">
        <v>0.90303030303030307</v>
      </c>
      <c r="M779" s="16"/>
      <c r="N779" s="16">
        <v>0</v>
      </c>
      <c r="O779" s="16">
        <v>0</v>
      </c>
      <c r="P779" s="16"/>
      <c r="Q779" s="49">
        <f t="shared" si="36"/>
        <v>307.5</v>
      </c>
      <c r="R779" s="49">
        <f t="shared" si="37"/>
        <v>16.5</v>
      </c>
      <c r="W779" s="49">
        <f t="shared" si="38"/>
        <v>1</v>
      </c>
    </row>
    <row r="780" spans="1:23" x14ac:dyDescent="0.25">
      <c r="A780" s="106" t="s">
        <v>775</v>
      </c>
      <c r="B780" s="15" t="s">
        <v>1570</v>
      </c>
      <c r="C780" s="15">
        <v>1</v>
      </c>
      <c r="D780" s="39" t="s">
        <v>1518</v>
      </c>
      <c r="E780" s="65">
        <v>15</v>
      </c>
      <c r="F780" s="64">
        <v>0.46666666666666667</v>
      </c>
      <c r="G780" s="65"/>
      <c r="H780" s="16">
        <v>0</v>
      </c>
      <c r="I780" s="16">
        <v>0</v>
      </c>
      <c r="J780" s="16"/>
      <c r="K780" s="65">
        <v>101</v>
      </c>
      <c r="L780" s="64">
        <v>0.84158415841584155</v>
      </c>
      <c r="M780" s="16"/>
      <c r="N780" s="16">
        <v>0</v>
      </c>
      <c r="O780" s="16">
        <v>0</v>
      </c>
      <c r="P780" s="16"/>
      <c r="Q780" s="49">
        <f t="shared" si="36"/>
        <v>58</v>
      </c>
      <c r="R780" s="49">
        <f t="shared" si="37"/>
        <v>0</v>
      </c>
      <c r="W780" s="49">
        <f t="shared" si="38"/>
        <v>0</v>
      </c>
    </row>
    <row r="781" spans="1:23" x14ac:dyDescent="0.25">
      <c r="A781" s="106" t="s">
        <v>776</v>
      </c>
      <c r="B781" s="15" t="s">
        <v>1570</v>
      </c>
      <c r="C781" s="15">
        <v>1</v>
      </c>
      <c r="D781" s="39" t="s">
        <v>1519</v>
      </c>
      <c r="E781" s="65">
        <v>1</v>
      </c>
      <c r="F781" s="64">
        <v>1</v>
      </c>
      <c r="G781" s="65"/>
      <c r="H781" s="16">
        <v>0</v>
      </c>
      <c r="I781" s="16">
        <v>0</v>
      </c>
      <c r="J781" s="16"/>
      <c r="K781" s="65">
        <v>0</v>
      </c>
      <c r="L781" s="50" t="s">
        <v>4</v>
      </c>
      <c r="M781" s="16"/>
      <c r="N781" s="16">
        <v>0</v>
      </c>
      <c r="O781" s="16">
        <v>0</v>
      </c>
      <c r="P781" s="16"/>
      <c r="Q781" s="49">
        <f t="shared" si="36"/>
        <v>0.5</v>
      </c>
      <c r="R781" s="49">
        <f t="shared" si="37"/>
        <v>0</v>
      </c>
      <c r="W781" s="49">
        <f t="shared" si="38"/>
        <v>0</v>
      </c>
    </row>
    <row r="782" spans="1:23" x14ac:dyDescent="0.25">
      <c r="A782" s="106" t="s">
        <v>777</v>
      </c>
      <c r="B782" s="15" t="s">
        <v>1570</v>
      </c>
      <c r="C782" s="15">
        <v>1</v>
      </c>
      <c r="D782" s="39" t="s">
        <v>1520</v>
      </c>
      <c r="E782" s="101" t="s">
        <v>8</v>
      </c>
      <c r="F782" s="101" t="s">
        <v>8</v>
      </c>
      <c r="G782" s="65"/>
      <c r="H782" s="16">
        <v>0</v>
      </c>
      <c r="I782" s="16">
        <v>0</v>
      </c>
      <c r="J782" s="16"/>
      <c r="K782" s="65">
        <v>250</v>
      </c>
      <c r="L782" s="64">
        <v>0.92</v>
      </c>
      <c r="M782" s="16"/>
      <c r="N782" s="16">
        <v>0</v>
      </c>
      <c r="O782" s="16">
        <v>0</v>
      </c>
      <c r="P782" s="16"/>
      <c r="Q782" s="49">
        <f t="shared" si="36"/>
        <v>250</v>
      </c>
      <c r="R782" s="49">
        <f t="shared" si="37"/>
        <v>0</v>
      </c>
      <c r="W782" s="49">
        <f t="shared" si="38"/>
        <v>0</v>
      </c>
    </row>
    <row r="783" spans="1:23" x14ac:dyDescent="0.25">
      <c r="A783" s="106" t="s">
        <v>778</v>
      </c>
      <c r="B783" s="15" t="s">
        <v>1570</v>
      </c>
      <c r="C783" s="15">
        <v>1</v>
      </c>
      <c r="D783" s="39" t="s">
        <v>1521</v>
      </c>
      <c r="E783" s="16">
        <v>350</v>
      </c>
      <c r="F783" s="64">
        <v>0.88571428571428568</v>
      </c>
      <c r="G783" s="16"/>
      <c r="H783" s="16">
        <v>0</v>
      </c>
      <c r="I783" s="16">
        <v>0</v>
      </c>
      <c r="J783" s="16"/>
      <c r="K783" s="16">
        <v>25</v>
      </c>
      <c r="L783" s="64">
        <v>0.88</v>
      </c>
      <c r="M783" s="16"/>
      <c r="N783" s="101" t="s">
        <v>8</v>
      </c>
      <c r="O783" s="101" t="s">
        <v>8</v>
      </c>
      <c r="P783" s="16"/>
      <c r="Q783" s="49">
        <f t="shared" si="36"/>
        <v>187.5</v>
      </c>
      <c r="R783" s="49">
        <f t="shared" si="37"/>
        <v>0</v>
      </c>
      <c r="W783" s="49">
        <f t="shared" si="38"/>
        <v>0</v>
      </c>
    </row>
    <row r="784" spans="1:23" x14ac:dyDescent="0.25">
      <c r="A784" s="106" t="s">
        <v>779</v>
      </c>
      <c r="B784" s="15" t="s">
        <v>1570</v>
      </c>
      <c r="C784" s="15">
        <v>1</v>
      </c>
      <c r="D784" s="39" t="s">
        <v>1522</v>
      </c>
      <c r="E784" s="16">
        <v>150</v>
      </c>
      <c r="F784" s="64">
        <v>0.66666666666666663</v>
      </c>
      <c r="G784" s="16"/>
      <c r="H784" s="16">
        <v>0</v>
      </c>
      <c r="I784" s="16">
        <v>0</v>
      </c>
      <c r="J784" s="16"/>
      <c r="K784" s="16">
        <v>24</v>
      </c>
      <c r="L784" s="64">
        <v>0.95833333333333337</v>
      </c>
      <c r="M784" s="16"/>
      <c r="N784" s="16">
        <v>0</v>
      </c>
      <c r="O784" s="16">
        <v>0</v>
      </c>
      <c r="P784" s="16"/>
      <c r="Q784" s="49">
        <f t="shared" si="36"/>
        <v>87</v>
      </c>
      <c r="R784" s="49">
        <f t="shared" si="37"/>
        <v>0</v>
      </c>
      <c r="W784" s="49">
        <f t="shared" si="38"/>
        <v>0</v>
      </c>
    </row>
    <row r="785" spans="1:23" x14ac:dyDescent="0.25">
      <c r="A785" s="106" t="s">
        <v>780</v>
      </c>
      <c r="B785" s="15" t="s">
        <v>1570</v>
      </c>
      <c r="C785" s="15">
        <v>1</v>
      </c>
      <c r="D785" s="39" t="s">
        <v>1523</v>
      </c>
      <c r="E785" s="16">
        <v>410</v>
      </c>
      <c r="F785" s="64">
        <v>0.95121951219512191</v>
      </c>
      <c r="G785" s="16" t="s">
        <v>1</v>
      </c>
      <c r="H785" s="16">
        <v>0</v>
      </c>
      <c r="I785" s="16">
        <v>0</v>
      </c>
      <c r="J785" s="16"/>
      <c r="K785" s="16">
        <v>36</v>
      </c>
      <c r="L785" s="64">
        <v>0.88888888888888884</v>
      </c>
      <c r="M785" s="16"/>
      <c r="N785" s="16">
        <v>0</v>
      </c>
      <c r="O785" s="16">
        <v>0</v>
      </c>
      <c r="P785" s="16"/>
      <c r="Q785" s="49">
        <f t="shared" si="36"/>
        <v>223</v>
      </c>
      <c r="R785" s="49">
        <f t="shared" si="37"/>
        <v>0</v>
      </c>
      <c r="W785" s="49">
        <f t="shared" si="38"/>
        <v>0</v>
      </c>
    </row>
    <row r="786" spans="1:23" x14ac:dyDescent="0.25">
      <c r="A786" s="106" t="s">
        <v>781</v>
      </c>
      <c r="B786" s="15" t="s">
        <v>1570</v>
      </c>
      <c r="C786" s="15">
        <v>1</v>
      </c>
      <c r="D786" s="39" t="s">
        <v>1524</v>
      </c>
      <c r="E786" s="16">
        <v>72</v>
      </c>
      <c r="F786" s="64">
        <v>0.77777777777777779</v>
      </c>
      <c r="G786" s="16"/>
      <c r="H786" s="16">
        <v>0</v>
      </c>
      <c r="I786" s="16" t="s">
        <v>8</v>
      </c>
      <c r="J786" s="16"/>
      <c r="K786" s="16">
        <v>24</v>
      </c>
      <c r="L786" s="64">
        <v>0.70833333333333337</v>
      </c>
      <c r="M786" s="16"/>
      <c r="N786" s="16">
        <v>0</v>
      </c>
      <c r="O786" s="16">
        <v>0</v>
      </c>
      <c r="P786" s="16"/>
      <c r="Q786" s="49">
        <f t="shared" si="36"/>
        <v>48</v>
      </c>
      <c r="R786" s="49">
        <f t="shared" si="37"/>
        <v>0</v>
      </c>
      <c r="W786" s="49">
        <f t="shared" si="38"/>
        <v>0</v>
      </c>
    </row>
    <row r="787" spans="1:23" x14ac:dyDescent="0.25">
      <c r="A787" s="106" t="s">
        <v>782</v>
      </c>
      <c r="B787" s="15" t="s">
        <v>1570</v>
      </c>
      <c r="C787" s="15">
        <v>1</v>
      </c>
      <c r="D787" s="39" t="s">
        <v>1525</v>
      </c>
      <c r="E787" s="16">
        <v>8</v>
      </c>
      <c r="F787" s="64">
        <v>7</v>
      </c>
      <c r="G787" s="16"/>
      <c r="H787" s="16">
        <v>0</v>
      </c>
      <c r="I787" s="16">
        <v>0</v>
      </c>
      <c r="J787" s="16"/>
      <c r="K787" s="16">
        <v>12</v>
      </c>
      <c r="L787" s="64">
        <v>1</v>
      </c>
      <c r="M787" s="16"/>
      <c r="N787" s="16">
        <v>0</v>
      </c>
      <c r="O787" s="16">
        <v>0</v>
      </c>
      <c r="P787" s="16"/>
      <c r="Q787" s="49">
        <f t="shared" si="36"/>
        <v>10</v>
      </c>
      <c r="R787" s="49">
        <f t="shared" si="37"/>
        <v>0</v>
      </c>
      <c r="W787" s="49">
        <f t="shared" si="38"/>
        <v>0</v>
      </c>
    </row>
    <row r="788" spans="1:23" x14ac:dyDescent="0.25">
      <c r="A788" s="106" t="s">
        <v>783</v>
      </c>
      <c r="B788" s="15" t="s">
        <v>1570</v>
      </c>
      <c r="C788" s="15">
        <v>1</v>
      </c>
      <c r="D788" s="39" t="s">
        <v>1526</v>
      </c>
      <c r="E788" s="16">
        <v>200</v>
      </c>
      <c r="F788" s="64">
        <v>0.8</v>
      </c>
      <c r="G788" s="16"/>
      <c r="H788" s="16">
        <v>0</v>
      </c>
      <c r="I788" s="16">
        <v>0</v>
      </c>
      <c r="J788" s="16"/>
      <c r="K788" s="16">
        <v>85</v>
      </c>
      <c r="L788" s="64">
        <v>0.90588235294117647</v>
      </c>
      <c r="M788" s="16"/>
      <c r="N788" s="16">
        <v>0</v>
      </c>
      <c r="O788" s="16">
        <v>0</v>
      </c>
      <c r="P788" s="16"/>
      <c r="Q788" s="49">
        <f t="shared" si="36"/>
        <v>142.5</v>
      </c>
      <c r="R788" s="49">
        <f t="shared" si="37"/>
        <v>0</v>
      </c>
      <c r="W788" s="49">
        <f t="shared" si="38"/>
        <v>0</v>
      </c>
    </row>
    <row r="789" spans="1:23" x14ac:dyDescent="0.25">
      <c r="A789" s="106" t="s">
        <v>784</v>
      </c>
      <c r="B789" s="15" t="s">
        <v>1570</v>
      </c>
      <c r="C789" s="15">
        <v>1</v>
      </c>
      <c r="D789" s="39" t="s">
        <v>1527</v>
      </c>
      <c r="E789" s="16">
        <v>190</v>
      </c>
      <c r="F789" s="64">
        <v>0.78947368421052633</v>
      </c>
      <c r="G789" s="16"/>
      <c r="H789" s="16">
        <v>0</v>
      </c>
      <c r="I789" s="16">
        <v>0</v>
      </c>
      <c r="J789" s="16"/>
      <c r="K789" s="16">
        <v>59</v>
      </c>
      <c r="L789" s="64">
        <v>0.93220338983050843</v>
      </c>
      <c r="M789" s="16"/>
      <c r="N789" s="16">
        <v>0</v>
      </c>
      <c r="O789" s="16">
        <v>0</v>
      </c>
      <c r="P789" s="16"/>
      <c r="Q789" s="49">
        <f t="shared" si="36"/>
        <v>124.5</v>
      </c>
      <c r="R789" s="49">
        <f t="shared" si="37"/>
        <v>0</v>
      </c>
      <c r="W789" s="49">
        <f t="shared" si="38"/>
        <v>0</v>
      </c>
    </row>
    <row r="790" spans="1:23" x14ac:dyDescent="0.25">
      <c r="A790" s="106" t="s">
        <v>785</v>
      </c>
      <c r="B790" s="15" t="s">
        <v>1570</v>
      </c>
      <c r="C790" s="15">
        <v>1</v>
      </c>
      <c r="D790" s="39" t="s">
        <v>1528</v>
      </c>
      <c r="E790" s="16">
        <v>155</v>
      </c>
      <c r="F790" s="64">
        <v>0.7870967741935484</v>
      </c>
      <c r="G790" s="16" t="s">
        <v>1</v>
      </c>
      <c r="H790" s="16">
        <v>0</v>
      </c>
      <c r="I790" s="16">
        <v>0</v>
      </c>
      <c r="J790" s="16"/>
      <c r="K790" s="16">
        <v>17</v>
      </c>
      <c r="L790" s="64">
        <v>1</v>
      </c>
      <c r="M790" s="16"/>
      <c r="N790" s="16">
        <v>0</v>
      </c>
      <c r="O790" s="16">
        <v>0</v>
      </c>
      <c r="P790" s="16"/>
      <c r="Q790" s="49">
        <f t="shared" si="36"/>
        <v>86</v>
      </c>
      <c r="R790" s="49">
        <f t="shared" si="37"/>
        <v>0</v>
      </c>
      <c r="W790" s="49">
        <f t="shared" si="38"/>
        <v>0</v>
      </c>
    </row>
    <row r="791" spans="1:23" x14ac:dyDescent="0.25">
      <c r="A791" s="106" t="s">
        <v>786</v>
      </c>
      <c r="B791" s="15" t="s">
        <v>1570</v>
      </c>
      <c r="C791" s="15">
        <v>1</v>
      </c>
      <c r="D791" s="39" t="s">
        <v>1529</v>
      </c>
      <c r="E791" s="16">
        <v>8</v>
      </c>
      <c r="F791" s="64">
        <v>0.5</v>
      </c>
      <c r="G791" s="16"/>
      <c r="H791" s="101" t="s">
        <v>8</v>
      </c>
      <c r="I791" s="101" t="s">
        <v>8</v>
      </c>
      <c r="J791" s="16"/>
      <c r="K791" s="16">
        <v>1</v>
      </c>
      <c r="L791" s="64">
        <v>1</v>
      </c>
      <c r="M791" s="16"/>
      <c r="N791" s="16">
        <v>0</v>
      </c>
      <c r="O791" s="16">
        <v>0</v>
      </c>
      <c r="P791" s="16"/>
      <c r="Q791" s="49">
        <f t="shared" si="36"/>
        <v>4.5</v>
      </c>
      <c r="R791" s="49">
        <f t="shared" si="37"/>
        <v>0</v>
      </c>
      <c r="W791" s="49">
        <f t="shared" si="38"/>
        <v>0</v>
      </c>
    </row>
    <row r="792" spans="1:23" x14ac:dyDescent="0.25">
      <c r="A792" s="106" t="s">
        <v>787</v>
      </c>
      <c r="B792" s="15" t="s">
        <v>1570</v>
      </c>
      <c r="C792" s="15">
        <v>2</v>
      </c>
      <c r="D792" s="39" t="s">
        <v>1491</v>
      </c>
      <c r="E792" s="65">
        <v>6</v>
      </c>
      <c r="F792" s="64">
        <v>0.16666666666666666</v>
      </c>
      <c r="G792" s="65"/>
      <c r="H792" s="16">
        <v>0</v>
      </c>
      <c r="I792" s="16">
        <v>33</v>
      </c>
      <c r="J792" s="16"/>
      <c r="K792" s="65">
        <v>2</v>
      </c>
      <c r="L792" s="64">
        <v>0</v>
      </c>
      <c r="M792" s="16"/>
      <c r="N792" s="16">
        <v>0</v>
      </c>
      <c r="O792" s="16">
        <v>0</v>
      </c>
      <c r="P792" s="16"/>
      <c r="Q792" s="49">
        <f t="shared" si="36"/>
        <v>4</v>
      </c>
      <c r="R792" s="49">
        <f t="shared" si="37"/>
        <v>8.25</v>
      </c>
      <c r="W792" s="49">
        <f t="shared" si="38"/>
        <v>1</v>
      </c>
    </row>
    <row r="793" spans="1:23" x14ac:dyDescent="0.25">
      <c r="A793" s="106" t="s">
        <v>788</v>
      </c>
      <c r="B793" s="15" t="s">
        <v>1570</v>
      </c>
      <c r="C793" s="15">
        <v>2</v>
      </c>
      <c r="D793" s="39" t="s">
        <v>1492</v>
      </c>
      <c r="E793" s="65">
        <v>2</v>
      </c>
      <c r="F793" s="64">
        <v>1</v>
      </c>
      <c r="G793" s="65"/>
      <c r="H793" s="16">
        <v>0</v>
      </c>
      <c r="I793" s="16">
        <v>0</v>
      </c>
      <c r="J793" s="16"/>
      <c r="K793" s="65">
        <v>0</v>
      </c>
      <c r="L793" s="50" t="s">
        <v>4</v>
      </c>
      <c r="M793" s="16"/>
      <c r="N793" s="16">
        <v>0</v>
      </c>
      <c r="O793" s="16">
        <v>0</v>
      </c>
      <c r="P793" s="16"/>
      <c r="Q793" s="49">
        <f t="shared" si="36"/>
        <v>1</v>
      </c>
      <c r="R793" s="49">
        <f t="shared" si="37"/>
        <v>0</v>
      </c>
      <c r="W793" s="49">
        <f t="shared" si="38"/>
        <v>0</v>
      </c>
    </row>
    <row r="794" spans="1:23" x14ac:dyDescent="0.25">
      <c r="A794" s="106" t="s">
        <v>789</v>
      </c>
      <c r="B794" s="15" t="s">
        <v>1570</v>
      </c>
      <c r="C794" s="15">
        <v>2</v>
      </c>
      <c r="D794" s="39" t="s">
        <v>1493</v>
      </c>
      <c r="E794" s="65">
        <v>3</v>
      </c>
      <c r="F794" s="64">
        <v>0.33333333333333331</v>
      </c>
      <c r="G794" s="65"/>
      <c r="H794" s="16">
        <v>0</v>
      </c>
      <c r="I794" s="16">
        <v>0</v>
      </c>
      <c r="J794" s="16"/>
      <c r="K794" s="65">
        <v>1</v>
      </c>
      <c r="L794" s="64">
        <v>1</v>
      </c>
      <c r="M794" s="16"/>
      <c r="N794" s="16">
        <v>0</v>
      </c>
      <c r="O794" s="16">
        <v>0</v>
      </c>
      <c r="P794" s="16"/>
      <c r="Q794" s="49">
        <f t="shared" si="36"/>
        <v>2</v>
      </c>
      <c r="R794" s="49">
        <f t="shared" si="37"/>
        <v>0</v>
      </c>
      <c r="W794" s="49">
        <f t="shared" si="38"/>
        <v>0</v>
      </c>
    </row>
    <row r="795" spans="1:23" x14ac:dyDescent="0.25">
      <c r="A795" s="106" t="s">
        <v>790</v>
      </c>
      <c r="B795" s="15" t="s">
        <v>1570</v>
      </c>
      <c r="C795" s="15">
        <v>2</v>
      </c>
      <c r="D795" s="39" t="s">
        <v>1494</v>
      </c>
      <c r="E795" s="65">
        <v>3</v>
      </c>
      <c r="F795" s="64">
        <v>0</v>
      </c>
      <c r="G795" s="65"/>
      <c r="H795" s="16">
        <v>0</v>
      </c>
      <c r="I795" s="16">
        <v>0</v>
      </c>
      <c r="J795" s="16"/>
      <c r="K795" s="65">
        <v>11</v>
      </c>
      <c r="L795" s="64">
        <v>9.0909090909090912E-2</v>
      </c>
      <c r="M795" s="16"/>
      <c r="N795" s="16">
        <v>0</v>
      </c>
      <c r="O795" s="16">
        <v>0</v>
      </c>
      <c r="P795" s="16"/>
      <c r="Q795" s="49">
        <f t="shared" si="36"/>
        <v>7</v>
      </c>
      <c r="R795" s="49">
        <f t="shared" si="37"/>
        <v>0</v>
      </c>
      <c r="W795" s="49">
        <f t="shared" si="38"/>
        <v>0</v>
      </c>
    </row>
    <row r="796" spans="1:23" x14ac:dyDescent="0.25">
      <c r="A796" s="106" t="s">
        <v>791</v>
      </c>
      <c r="B796" s="15" t="s">
        <v>1570</v>
      </c>
      <c r="C796" s="15">
        <v>2</v>
      </c>
      <c r="D796" s="39" t="s">
        <v>1495</v>
      </c>
      <c r="E796" s="65">
        <v>2</v>
      </c>
      <c r="F796" s="64">
        <v>0.5</v>
      </c>
      <c r="G796" s="65"/>
      <c r="H796" s="16">
        <v>0</v>
      </c>
      <c r="I796" s="16">
        <v>0</v>
      </c>
      <c r="J796" s="16"/>
      <c r="K796" s="65">
        <v>3</v>
      </c>
      <c r="L796" s="64">
        <v>0</v>
      </c>
      <c r="M796" s="16"/>
      <c r="N796" s="16">
        <v>0</v>
      </c>
      <c r="O796" s="16">
        <v>0</v>
      </c>
      <c r="P796" s="16"/>
      <c r="Q796" s="49">
        <f t="shared" si="36"/>
        <v>2.5</v>
      </c>
      <c r="R796" s="49">
        <f t="shared" si="37"/>
        <v>0</v>
      </c>
      <c r="W796" s="49">
        <f t="shared" si="38"/>
        <v>0</v>
      </c>
    </row>
    <row r="797" spans="1:23" x14ac:dyDescent="0.25">
      <c r="A797" s="106" t="s">
        <v>792</v>
      </c>
      <c r="B797" s="15" t="s">
        <v>1570</v>
      </c>
      <c r="C797" s="15">
        <v>2</v>
      </c>
      <c r="D797" s="39" t="s">
        <v>1496</v>
      </c>
      <c r="E797" s="65">
        <v>97</v>
      </c>
      <c r="F797" s="64">
        <v>0.89690721649484539</v>
      </c>
      <c r="G797" s="65"/>
      <c r="H797" s="16">
        <v>66</v>
      </c>
      <c r="I797" s="16">
        <v>33</v>
      </c>
      <c r="J797" s="16"/>
      <c r="K797" s="65">
        <v>210</v>
      </c>
      <c r="L797" s="64">
        <v>0.80952380952380953</v>
      </c>
      <c r="M797" s="16"/>
      <c r="N797" s="16">
        <v>0</v>
      </c>
      <c r="O797" s="16">
        <v>0</v>
      </c>
      <c r="P797" s="16"/>
      <c r="Q797" s="49">
        <f t="shared" ref="Q797:Q860" si="39">AVERAGE(E797,K797)</f>
        <v>153.5</v>
      </c>
      <c r="R797" s="49">
        <f t="shared" si="37"/>
        <v>24.75</v>
      </c>
      <c r="W797" s="49">
        <f t="shared" si="38"/>
        <v>1</v>
      </c>
    </row>
    <row r="798" spans="1:23" x14ac:dyDescent="0.25">
      <c r="A798" s="106" t="s">
        <v>793</v>
      </c>
      <c r="B798" s="15" t="s">
        <v>1570</v>
      </c>
      <c r="C798" s="15">
        <v>2</v>
      </c>
      <c r="D798" s="39" t="s">
        <v>1497</v>
      </c>
      <c r="E798" s="65">
        <v>118</v>
      </c>
      <c r="F798" s="64">
        <v>0.89830508474576276</v>
      </c>
      <c r="G798" s="65"/>
      <c r="H798" s="16">
        <v>0</v>
      </c>
      <c r="I798" s="16">
        <v>0</v>
      </c>
      <c r="J798" s="16"/>
      <c r="K798" s="65">
        <v>122</v>
      </c>
      <c r="L798" s="64">
        <v>0.81147540983606559</v>
      </c>
      <c r="M798" s="16"/>
      <c r="N798" s="16">
        <v>0</v>
      </c>
      <c r="O798" s="16">
        <v>0</v>
      </c>
      <c r="P798" s="16"/>
      <c r="Q798" s="49">
        <f t="shared" si="39"/>
        <v>120</v>
      </c>
      <c r="R798" s="49">
        <f t="shared" si="37"/>
        <v>0</v>
      </c>
      <c r="W798" s="49">
        <f t="shared" si="38"/>
        <v>0</v>
      </c>
    </row>
    <row r="799" spans="1:23" x14ac:dyDescent="0.25">
      <c r="A799" s="106" t="s">
        <v>794</v>
      </c>
      <c r="B799" s="15" t="s">
        <v>1570</v>
      </c>
      <c r="C799" s="15">
        <v>2</v>
      </c>
      <c r="D799" s="39" t="s">
        <v>1498</v>
      </c>
      <c r="E799" s="65">
        <v>9</v>
      </c>
      <c r="F799" s="64">
        <v>0.88888888888888884</v>
      </c>
      <c r="G799" s="65"/>
      <c r="H799" s="16">
        <v>0</v>
      </c>
      <c r="I799" s="16">
        <v>0</v>
      </c>
      <c r="J799" s="16"/>
      <c r="K799" s="65">
        <v>129</v>
      </c>
      <c r="L799" s="64">
        <v>8.5271317829457363E-2</v>
      </c>
      <c r="M799" s="65" t="s">
        <v>1</v>
      </c>
      <c r="N799" s="16">
        <v>0</v>
      </c>
      <c r="O799" s="16">
        <v>0</v>
      </c>
      <c r="P799" s="16"/>
      <c r="Q799" s="49">
        <f t="shared" si="39"/>
        <v>69</v>
      </c>
      <c r="R799" s="49">
        <f t="shared" si="37"/>
        <v>0</v>
      </c>
      <c r="W799" s="49">
        <f t="shared" si="38"/>
        <v>0</v>
      </c>
    </row>
    <row r="800" spans="1:23" x14ac:dyDescent="0.25">
      <c r="A800" s="106" t="s">
        <v>795</v>
      </c>
      <c r="B800" s="15" t="s">
        <v>1570</v>
      </c>
      <c r="C800" s="15">
        <v>2</v>
      </c>
      <c r="D800" s="39" t="s">
        <v>1499</v>
      </c>
      <c r="E800" s="65">
        <v>190</v>
      </c>
      <c r="F800" s="64">
        <v>0.95789473684210524</v>
      </c>
      <c r="G800" s="65"/>
      <c r="H800" s="101" t="s">
        <v>8</v>
      </c>
      <c r="I800" s="101" t="s">
        <v>8</v>
      </c>
      <c r="J800" s="16"/>
      <c r="K800" s="65">
        <v>350</v>
      </c>
      <c r="L800" s="64">
        <v>0.82857142857142863</v>
      </c>
      <c r="M800" s="16"/>
      <c r="N800" s="101" t="s">
        <v>8</v>
      </c>
      <c r="O800" s="101" t="s">
        <v>8</v>
      </c>
      <c r="P800" s="16"/>
      <c r="Q800" s="49">
        <f t="shared" si="39"/>
        <v>270</v>
      </c>
      <c r="W800" s="49">
        <f t="shared" si="38"/>
        <v>0</v>
      </c>
    </row>
    <row r="801" spans="1:23" x14ac:dyDescent="0.25">
      <c r="A801" s="106" t="s">
        <v>796</v>
      </c>
      <c r="B801" s="15" t="s">
        <v>1570</v>
      </c>
      <c r="C801" s="15">
        <v>2</v>
      </c>
      <c r="D801" s="39" t="s">
        <v>1500</v>
      </c>
      <c r="E801" s="65">
        <v>25</v>
      </c>
      <c r="F801" s="64">
        <v>0.6</v>
      </c>
      <c r="G801" s="65"/>
      <c r="H801" s="16">
        <v>0</v>
      </c>
      <c r="I801" s="16">
        <v>0</v>
      </c>
      <c r="J801" s="16"/>
      <c r="K801" s="65">
        <v>79</v>
      </c>
      <c r="L801" s="69">
        <v>0.759493670886076</v>
      </c>
      <c r="M801" s="18"/>
      <c r="N801" s="18">
        <v>0</v>
      </c>
      <c r="O801" s="18">
        <v>0</v>
      </c>
      <c r="P801" s="18"/>
      <c r="Q801" s="49">
        <f t="shared" si="39"/>
        <v>52</v>
      </c>
      <c r="R801" s="49">
        <f t="shared" si="37"/>
        <v>0</v>
      </c>
      <c r="W801" s="49">
        <f t="shared" si="38"/>
        <v>0</v>
      </c>
    </row>
    <row r="802" spans="1:23" x14ac:dyDescent="0.25">
      <c r="A802" s="106" t="s">
        <v>797</v>
      </c>
      <c r="B802" s="15" t="s">
        <v>1570</v>
      </c>
      <c r="C802" s="15">
        <v>2</v>
      </c>
      <c r="D802" s="39" t="s">
        <v>1501</v>
      </c>
      <c r="E802" s="65">
        <v>10</v>
      </c>
      <c r="F802" s="64">
        <v>0.7</v>
      </c>
      <c r="G802" s="65"/>
      <c r="H802" s="16">
        <v>132</v>
      </c>
      <c r="I802" s="16">
        <v>99</v>
      </c>
      <c r="J802" s="16"/>
      <c r="K802" s="65">
        <v>68</v>
      </c>
      <c r="L802" s="64">
        <v>0.80882352941176472</v>
      </c>
      <c r="M802" s="16"/>
      <c r="N802" s="16">
        <v>0</v>
      </c>
      <c r="O802" s="16">
        <v>99</v>
      </c>
      <c r="P802" s="16"/>
      <c r="Q802" s="49">
        <f t="shared" si="39"/>
        <v>39</v>
      </c>
      <c r="R802" s="49">
        <f t="shared" si="37"/>
        <v>82.5</v>
      </c>
      <c r="W802" s="49">
        <f t="shared" si="38"/>
        <v>1</v>
      </c>
    </row>
    <row r="803" spans="1:23" x14ac:dyDescent="0.25">
      <c r="A803" s="106" t="s">
        <v>798</v>
      </c>
      <c r="B803" s="15" t="s">
        <v>1570</v>
      </c>
      <c r="C803" s="15">
        <v>2</v>
      </c>
      <c r="D803" s="39" t="s">
        <v>1502</v>
      </c>
      <c r="E803" s="65">
        <v>81</v>
      </c>
      <c r="F803" s="64">
        <v>0.9135802469135802</v>
      </c>
      <c r="G803" s="65"/>
      <c r="H803" s="16">
        <v>0</v>
      </c>
      <c r="I803" s="16">
        <v>0</v>
      </c>
      <c r="J803" s="16"/>
      <c r="K803" s="65">
        <v>56</v>
      </c>
      <c r="L803" s="64">
        <v>0.7857142857142857</v>
      </c>
      <c r="M803" s="16"/>
      <c r="N803" s="16">
        <v>0</v>
      </c>
      <c r="O803" s="16">
        <v>0</v>
      </c>
      <c r="P803" s="16"/>
      <c r="Q803" s="49">
        <f t="shared" si="39"/>
        <v>68.5</v>
      </c>
      <c r="R803" s="49">
        <f t="shared" si="37"/>
        <v>0</v>
      </c>
      <c r="W803" s="49">
        <f t="shared" si="38"/>
        <v>0</v>
      </c>
    </row>
    <row r="804" spans="1:23" x14ac:dyDescent="0.25">
      <c r="A804" s="106" t="s">
        <v>799</v>
      </c>
      <c r="B804" s="15" t="s">
        <v>1570</v>
      </c>
      <c r="C804" s="15">
        <v>2</v>
      </c>
      <c r="D804" s="39" t="s">
        <v>1503</v>
      </c>
      <c r="E804" s="65">
        <v>0</v>
      </c>
      <c r="F804" s="66" t="s">
        <v>4</v>
      </c>
      <c r="G804" s="65"/>
      <c r="H804" s="16">
        <v>0</v>
      </c>
      <c r="I804" s="16">
        <v>0</v>
      </c>
      <c r="J804" s="16"/>
      <c r="K804" s="65">
        <v>1</v>
      </c>
      <c r="L804" s="64">
        <v>0</v>
      </c>
      <c r="M804" s="16"/>
      <c r="N804" s="16">
        <v>0</v>
      </c>
      <c r="O804" s="16">
        <v>0</v>
      </c>
      <c r="P804" s="16"/>
      <c r="Q804" s="49">
        <f t="shared" si="39"/>
        <v>0.5</v>
      </c>
      <c r="R804" s="49">
        <f t="shared" si="37"/>
        <v>0</v>
      </c>
      <c r="W804" s="49">
        <f t="shared" si="38"/>
        <v>0</v>
      </c>
    </row>
    <row r="805" spans="1:23" x14ac:dyDescent="0.25">
      <c r="A805" s="106" t="s">
        <v>800</v>
      </c>
      <c r="B805" s="15" t="s">
        <v>1570</v>
      </c>
      <c r="C805" s="15">
        <v>2</v>
      </c>
      <c r="D805" s="39" t="s">
        <v>1504</v>
      </c>
      <c r="E805" s="65">
        <v>0</v>
      </c>
      <c r="F805" s="66" t="s">
        <v>4</v>
      </c>
      <c r="G805" s="65"/>
      <c r="H805" s="16">
        <v>0</v>
      </c>
      <c r="I805" s="16">
        <v>0</v>
      </c>
      <c r="J805" s="16"/>
      <c r="K805" s="65">
        <v>0</v>
      </c>
      <c r="L805" s="50" t="s">
        <v>4</v>
      </c>
      <c r="M805" s="16"/>
      <c r="N805" s="16">
        <v>0</v>
      </c>
      <c r="O805" s="16">
        <v>0</v>
      </c>
      <c r="P805" s="16"/>
      <c r="Q805" s="49">
        <f t="shared" si="39"/>
        <v>0</v>
      </c>
      <c r="R805" s="49">
        <f t="shared" si="37"/>
        <v>0</v>
      </c>
      <c r="W805" s="49">
        <f t="shared" si="38"/>
        <v>0</v>
      </c>
    </row>
    <row r="806" spans="1:23" x14ac:dyDescent="0.25">
      <c r="A806" s="106" t="s">
        <v>801</v>
      </c>
      <c r="B806" s="15" t="s">
        <v>1570</v>
      </c>
      <c r="C806" s="15">
        <v>2</v>
      </c>
      <c r="D806" s="39" t="s">
        <v>1505</v>
      </c>
      <c r="E806" s="65">
        <v>24</v>
      </c>
      <c r="F806" s="64">
        <v>0.75</v>
      </c>
      <c r="G806" s="65"/>
      <c r="H806" s="16">
        <v>0</v>
      </c>
      <c r="I806" s="16">
        <v>0</v>
      </c>
      <c r="J806" s="16"/>
      <c r="K806" s="65">
        <v>102</v>
      </c>
      <c r="L806" s="64">
        <v>0.78431372549019607</v>
      </c>
      <c r="M806" s="16"/>
      <c r="N806" s="16">
        <v>0</v>
      </c>
      <c r="O806" s="16">
        <v>0</v>
      </c>
      <c r="P806" s="16"/>
      <c r="Q806" s="49">
        <f t="shared" si="39"/>
        <v>63</v>
      </c>
      <c r="R806" s="49">
        <f t="shared" si="37"/>
        <v>0</v>
      </c>
      <c r="W806" s="49">
        <f t="shared" si="38"/>
        <v>0</v>
      </c>
    </row>
    <row r="807" spans="1:23" x14ac:dyDescent="0.25">
      <c r="A807" s="106" t="s">
        <v>802</v>
      </c>
      <c r="B807" s="15" t="s">
        <v>1570</v>
      </c>
      <c r="C807" s="15">
        <v>2</v>
      </c>
      <c r="D807" s="39" t="s">
        <v>1506</v>
      </c>
      <c r="E807" s="65">
        <v>25</v>
      </c>
      <c r="F807" s="64">
        <v>0.72</v>
      </c>
      <c r="G807" s="65"/>
      <c r="H807" s="16">
        <v>0</v>
      </c>
      <c r="I807" s="16">
        <v>0</v>
      </c>
      <c r="J807" s="16"/>
      <c r="K807" s="65">
        <v>25</v>
      </c>
      <c r="L807" s="64">
        <v>0.88</v>
      </c>
      <c r="M807" s="16"/>
      <c r="N807" s="16">
        <v>0</v>
      </c>
      <c r="O807" s="16">
        <v>0</v>
      </c>
      <c r="P807" s="16"/>
      <c r="Q807" s="49">
        <f t="shared" si="39"/>
        <v>25</v>
      </c>
      <c r="R807" s="49">
        <f t="shared" si="37"/>
        <v>0</v>
      </c>
      <c r="W807" s="49">
        <f t="shared" si="38"/>
        <v>0</v>
      </c>
    </row>
    <row r="808" spans="1:23" x14ac:dyDescent="0.25">
      <c r="A808" s="106" t="s">
        <v>803</v>
      </c>
      <c r="B808" s="15" t="s">
        <v>1570</v>
      </c>
      <c r="C808" s="15">
        <v>2</v>
      </c>
      <c r="D808" s="39" t="s">
        <v>1507</v>
      </c>
      <c r="E808" s="65">
        <v>78</v>
      </c>
      <c r="F808" s="64">
        <v>0.91025641025641024</v>
      </c>
      <c r="G808" s="65"/>
      <c r="H808" s="16">
        <v>0</v>
      </c>
      <c r="I808" s="16">
        <v>0</v>
      </c>
      <c r="J808" s="16"/>
      <c r="K808" s="65">
        <v>167</v>
      </c>
      <c r="L808" s="64">
        <v>0.83233532934131738</v>
      </c>
      <c r="M808" s="16"/>
      <c r="N808" s="16">
        <v>0</v>
      </c>
      <c r="O808" s="16">
        <v>0</v>
      </c>
      <c r="P808" s="16"/>
      <c r="Q808" s="49">
        <f t="shared" si="39"/>
        <v>122.5</v>
      </c>
      <c r="R808" s="49">
        <f t="shared" si="37"/>
        <v>0</v>
      </c>
      <c r="W808" s="49">
        <f t="shared" si="38"/>
        <v>0</v>
      </c>
    </row>
    <row r="809" spans="1:23" x14ac:dyDescent="0.25">
      <c r="A809" s="106" t="s">
        <v>804</v>
      </c>
      <c r="B809" s="15" t="s">
        <v>1570</v>
      </c>
      <c r="C809" s="15">
        <v>2</v>
      </c>
      <c r="D809" s="39" t="s">
        <v>1508</v>
      </c>
      <c r="E809" s="65">
        <v>5</v>
      </c>
      <c r="F809" s="64">
        <v>0.4</v>
      </c>
      <c r="G809" s="65"/>
      <c r="H809" s="16">
        <v>0</v>
      </c>
      <c r="I809" s="16">
        <v>0</v>
      </c>
      <c r="J809" s="16"/>
      <c r="K809" s="65">
        <v>8</v>
      </c>
      <c r="L809" s="64">
        <v>0.375</v>
      </c>
      <c r="M809" s="16"/>
      <c r="N809" s="16">
        <v>0</v>
      </c>
      <c r="O809" s="16">
        <v>0</v>
      </c>
      <c r="P809" s="16"/>
      <c r="Q809" s="49">
        <f t="shared" si="39"/>
        <v>6.5</v>
      </c>
      <c r="R809" s="49">
        <f t="shared" si="37"/>
        <v>0</v>
      </c>
      <c r="W809" s="49">
        <f t="shared" si="38"/>
        <v>0</v>
      </c>
    </row>
    <row r="810" spans="1:23" x14ac:dyDescent="0.25">
      <c r="A810" s="106" t="s">
        <v>805</v>
      </c>
      <c r="B810" s="15" t="s">
        <v>1570</v>
      </c>
      <c r="C810" s="15">
        <v>2</v>
      </c>
      <c r="D810" s="39" t="s">
        <v>1509</v>
      </c>
      <c r="E810" s="65">
        <v>51</v>
      </c>
      <c r="F810" s="64">
        <v>0.82352941176470584</v>
      </c>
      <c r="G810" s="65"/>
      <c r="H810" s="16">
        <v>0</v>
      </c>
      <c r="I810" s="16">
        <v>0</v>
      </c>
      <c r="J810" s="16"/>
      <c r="K810" s="65">
        <v>260</v>
      </c>
      <c r="L810" s="64">
        <v>0.76923076923076927</v>
      </c>
      <c r="M810" s="16"/>
      <c r="N810" s="16">
        <v>0</v>
      </c>
      <c r="O810" s="16">
        <v>0</v>
      </c>
      <c r="P810" s="16"/>
      <c r="Q810" s="49">
        <f t="shared" si="39"/>
        <v>155.5</v>
      </c>
      <c r="R810" s="49">
        <f t="shared" si="37"/>
        <v>0</v>
      </c>
      <c r="W810" s="49">
        <f t="shared" si="38"/>
        <v>0</v>
      </c>
    </row>
    <row r="811" spans="1:23" x14ac:dyDescent="0.25">
      <c r="A811" s="106" t="s">
        <v>806</v>
      </c>
      <c r="B811" s="15" t="s">
        <v>1570</v>
      </c>
      <c r="C811" s="15">
        <v>2</v>
      </c>
      <c r="D811" s="39" t="s">
        <v>1510</v>
      </c>
      <c r="E811" s="65">
        <v>106</v>
      </c>
      <c r="F811" s="64">
        <v>0.73584905660377353</v>
      </c>
      <c r="G811" s="65"/>
      <c r="H811" s="16">
        <v>0</v>
      </c>
      <c r="I811" s="16">
        <v>33</v>
      </c>
      <c r="J811" s="16"/>
      <c r="K811" s="65">
        <v>138</v>
      </c>
      <c r="L811" s="64">
        <v>0.76086956521739135</v>
      </c>
      <c r="M811" s="16"/>
      <c r="N811" s="16">
        <v>0</v>
      </c>
      <c r="O811" s="16">
        <v>0</v>
      </c>
      <c r="P811" s="16"/>
      <c r="Q811" s="49">
        <f t="shared" si="39"/>
        <v>122</v>
      </c>
      <c r="R811" s="49">
        <f t="shared" si="37"/>
        <v>8.25</v>
      </c>
      <c r="W811" s="49">
        <f t="shared" si="38"/>
        <v>1</v>
      </c>
    </row>
    <row r="812" spans="1:23" x14ac:dyDescent="0.25">
      <c r="A812" s="106" t="s">
        <v>807</v>
      </c>
      <c r="B812" s="15" t="s">
        <v>1570</v>
      </c>
      <c r="C812" s="15">
        <v>2</v>
      </c>
      <c r="D812" s="39" t="s">
        <v>1511</v>
      </c>
      <c r="E812" s="65">
        <v>169</v>
      </c>
      <c r="F812" s="64">
        <v>0.91715976331360949</v>
      </c>
      <c r="G812" s="65"/>
      <c r="H812" s="16">
        <v>0</v>
      </c>
      <c r="I812" s="16">
        <v>0</v>
      </c>
      <c r="J812" s="16"/>
      <c r="K812" s="65">
        <v>85</v>
      </c>
      <c r="L812" s="64">
        <v>0.90588235294117647</v>
      </c>
      <c r="M812" s="16"/>
      <c r="N812" s="101" t="s">
        <v>8</v>
      </c>
      <c r="O812" s="101" t="s">
        <v>8</v>
      </c>
      <c r="P812" s="16"/>
      <c r="Q812" s="49">
        <f t="shared" si="39"/>
        <v>127</v>
      </c>
      <c r="R812" s="49">
        <f t="shared" si="37"/>
        <v>0</v>
      </c>
      <c r="W812" s="49">
        <f t="shared" si="38"/>
        <v>0</v>
      </c>
    </row>
    <row r="813" spans="1:23" x14ac:dyDescent="0.25">
      <c r="A813" s="106" t="s">
        <v>808</v>
      </c>
      <c r="B813" s="15" t="s">
        <v>1570</v>
      </c>
      <c r="C813" s="15">
        <v>2</v>
      </c>
      <c r="D813" s="39" t="s">
        <v>1512</v>
      </c>
      <c r="E813" s="65">
        <v>73</v>
      </c>
      <c r="F813" s="64">
        <v>0.87671232876712324</v>
      </c>
      <c r="G813" s="65" t="s">
        <v>1</v>
      </c>
      <c r="H813" s="16">
        <v>0</v>
      </c>
      <c r="I813" s="16">
        <v>0</v>
      </c>
      <c r="J813" s="16"/>
      <c r="K813" s="65">
        <v>350</v>
      </c>
      <c r="L813" s="64">
        <v>1</v>
      </c>
      <c r="M813" s="16"/>
      <c r="N813" s="16">
        <v>0</v>
      </c>
      <c r="O813" s="16">
        <v>0</v>
      </c>
      <c r="P813" s="16"/>
      <c r="Q813" s="49">
        <f t="shared" si="39"/>
        <v>211.5</v>
      </c>
      <c r="R813" s="49">
        <f t="shared" si="37"/>
        <v>0</v>
      </c>
      <c r="W813" s="49">
        <f t="shared" si="38"/>
        <v>0</v>
      </c>
    </row>
    <row r="814" spans="1:23" x14ac:dyDescent="0.25">
      <c r="A814" s="106" t="s">
        <v>809</v>
      </c>
      <c r="B814" s="15" t="s">
        <v>1570</v>
      </c>
      <c r="C814" s="15">
        <v>2</v>
      </c>
      <c r="D814" s="39" t="s">
        <v>1513</v>
      </c>
      <c r="E814" s="65">
        <v>23</v>
      </c>
      <c r="F814" s="64">
        <v>0.91304347826086951</v>
      </c>
      <c r="G814" s="65"/>
      <c r="H814" s="16">
        <v>0</v>
      </c>
      <c r="I814" s="16">
        <v>0</v>
      </c>
      <c r="J814" s="16"/>
      <c r="K814" s="65">
        <v>9</v>
      </c>
      <c r="L814" s="64">
        <v>1</v>
      </c>
      <c r="M814" s="16"/>
      <c r="N814" s="16">
        <v>0</v>
      </c>
      <c r="O814" s="16">
        <v>0</v>
      </c>
      <c r="P814" s="16"/>
      <c r="Q814" s="49">
        <f t="shared" si="39"/>
        <v>16</v>
      </c>
      <c r="R814" s="49">
        <f t="shared" si="37"/>
        <v>0</v>
      </c>
      <c r="W814" s="49">
        <f t="shared" si="38"/>
        <v>0</v>
      </c>
    </row>
    <row r="815" spans="1:23" x14ac:dyDescent="0.25">
      <c r="A815" s="106" t="s">
        <v>810</v>
      </c>
      <c r="B815" s="15" t="s">
        <v>1570</v>
      </c>
      <c r="C815" s="15">
        <v>2</v>
      </c>
      <c r="D815" s="39" t="s">
        <v>1514</v>
      </c>
      <c r="E815" s="65">
        <v>52</v>
      </c>
      <c r="F815" s="64">
        <v>0.80769230769230771</v>
      </c>
      <c r="G815" s="65"/>
      <c r="H815" s="16">
        <v>0</v>
      </c>
      <c r="I815" s="16">
        <v>0</v>
      </c>
      <c r="J815" s="16"/>
      <c r="K815" s="65">
        <v>12</v>
      </c>
      <c r="L815" s="64">
        <v>0.58333333333333337</v>
      </c>
      <c r="M815" s="16"/>
      <c r="N815" s="16">
        <v>0</v>
      </c>
      <c r="O815" s="16">
        <v>0</v>
      </c>
      <c r="P815" s="16"/>
      <c r="Q815" s="49">
        <f t="shared" si="39"/>
        <v>32</v>
      </c>
      <c r="R815" s="49">
        <f t="shared" si="37"/>
        <v>0</v>
      </c>
      <c r="W815" s="49">
        <f t="shared" si="38"/>
        <v>0</v>
      </c>
    </row>
    <row r="816" spans="1:23" x14ac:dyDescent="0.25">
      <c r="A816" s="106" t="s">
        <v>811</v>
      </c>
      <c r="B816" s="15" t="s">
        <v>1570</v>
      </c>
      <c r="C816" s="15">
        <v>2</v>
      </c>
      <c r="D816" s="39" t="s">
        <v>1515</v>
      </c>
      <c r="E816" s="65">
        <v>58</v>
      </c>
      <c r="F816" s="64">
        <v>0.93103448275862066</v>
      </c>
      <c r="G816" s="65"/>
      <c r="H816" s="16">
        <v>0</v>
      </c>
      <c r="I816" s="16">
        <v>0</v>
      </c>
      <c r="J816" s="16"/>
      <c r="K816" s="65">
        <v>11</v>
      </c>
      <c r="L816" s="64">
        <v>0.90909090909090906</v>
      </c>
      <c r="M816" s="16"/>
      <c r="N816" s="16">
        <v>0</v>
      </c>
      <c r="O816" s="16">
        <v>0</v>
      </c>
      <c r="P816" s="16"/>
      <c r="Q816" s="49">
        <f t="shared" si="39"/>
        <v>34.5</v>
      </c>
      <c r="R816" s="49">
        <f t="shared" si="37"/>
        <v>0</v>
      </c>
      <c r="W816" s="49">
        <f t="shared" si="38"/>
        <v>0</v>
      </c>
    </row>
    <row r="817" spans="1:23" x14ac:dyDescent="0.25">
      <c r="A817" s="106" t="s">
        <v>812</v>
      </c>
      <c r="B817" s="15" t="s">
        <v>1570</v>
      </c>
      <c r="C817" s="15">
        <v>2</v>
      </c>
      <c r="D817" s="39" t="s">
        <v>1516</v>
      </c>
      <c r="E817" s="65">
        <v>16</v>
      </c>
      <c r="F817" s="64">
        <v>0.8125</v>
      </c>
      <c r="G817" s="65"/>
      <c r="H817" s="101" t="s">
        <v>8</v>
      </c>
      <c r="I817" s="101" t="s">
        <v>8</v>
      </c>
      <c r="J817" s="16"/>
      <c r="K817" s="65">
        <v>92</v>
      </c>
      <c r="L817" s="64">
        <v>0.78260869565217395</v>
      </c>
      <c r="M817" s="16"/>
      <c r="N817" s="16">
        <v>0</v>
      </c>
      <c r="O817" s="16">
        <v>0</v>
      </c>
      <c r="P817" s="16"/>
      <c r="Q817" s="49">
        <f t="shared" si="39"/>
        <v>54</v>
      </c>
      <c r="R817" s="49">
        <f t="shared" si="37"/>
        <v>0</v>
      </c>
      <c r="W817" s="49">
        <f t="shared" si="38"/>
        <v>0</v>
      </c>
    </row>
    <row r="818" spans="1:23" x14ac:dyDescent="0.25">
      <c r="A818" s="106" t="s">
        <v>813</v>
      </c>
      <c r="B818" s="15" t="s">
        <v>1570</v>
      </c>
      <c r="C818" s="15">
        <v>2</v>
      </c>
      <c r="D818" s="39" t="s">
        <v>1517</v>
      </c>
      <c r="E818" s="65">
        <v>10</v>
      </c>
      <c r="F818" s="64">
        <v>0.6</v>
      </c>
      <c r="G818" s="65"/>
      <c r="H818" s="16">
        <v>0</v>
      </c>
      <c r="I818" s="16">
        <v>0</v>
      </c>
      <c r="J818" s="16"/>
      <c r="K818" s="65">
        <v>29</v>
      </c>
      <c r="L818" s="64">
        <v>0.75862068965517238</v>
      </c>
      <c r="M818" s="16"/>
      <c r="N818" s="16">
        <v>0</v>
      </c>
      <c r="O818" s="16">
        <v>0</v>
      </c>
      <c r="P818" s="16"/>
      <c r="Q818" s="49">
        <f t="shared" si="39"/>
        <v>19.5</v>
      </c>
      <c r="R818" s="49">
        <f t="shared" si="37"/>
        <v>0</v>
      </c>
      <c r="W818" s="49">
        <f t="shared" si="38"/>
        <v>0</v>
      </c>
    </row>
    <row r="819" spans="1:23" x14ac:dyDescent="0.25">
      <c r="A819" s="106" t="s">
        <v>814</v>
      </c>
      <c r="B819" s="15" t="s">
        <v>1570</v>
      </c>
      <c r="C819" s="15">
        <v>2</v>
      </c>
      <c r="D819" s="39" t="s">
        <v>1518</v>
      </c>
      <c r="E819" s="65">
        <v>7</v>
      </c>
      <c r="F819" s="64">
        <v>0.8571428571428571</v>
      </c>
      <c r="G819" s="65"/>
      <c r="H819" s="16">
        <v>0</v>
      </c>
      <c r="I819" s="16">
        <v>0</v>
      </c>
      <c r="J819" s="16"/>
      <c r="K819" s="65">
        <v>11</v>
      </c>
      <c r="L819" s="64">
        <v>0.81818181818181823</v>
      </c>
      <c r="M819" s="16"/>
      <c r="N819" s="16">
        <v>0</v>
      </c>
      <c r="O819" s="16">
        <v>0</v>
      </c>
      <c r="P819" s="16"/>
      <c r="Q819" s="49">
        <f t="shared" si="39"/>
        <v>9</v>
      </c>
      <c r="R819" s="49">
        <f t="shared" si="37"/>
        <v>0</v>
      </c>
      <c r="W819" s="49">
        <f t="shared" si="38"/>
        <v>0</v>
      </c>
    </row>
    <row r="820" spans="1:23" x14ac:dyDescent="0.25">
      <c r="A820" s="106" t="s">
        <v>815</v>
      </c>
      <c r="B820" s="15" t="s">
        <v>1570</v>
      </c>
      <c r="C820" s="15">
        <v>2</v>
      </c>
      <c r="D820" s="39" t="s">
        <v>1519</v>
      </c>
      <c r="E820" s="65">
        <v>61</v>
      </c>
      <c r="F820" s="64">
        <v>0.91803278688524592</v>
      </c>
      <c r="G820" s="65"/>
      <c r="H820" s="16">
        <v>0</v>
      </c>
      <c r="I820" s="16">
        <v>0</v>
      </c>
      <c r="J820" s="16"/>
      <c r="K820" s="65">
        <v>107</v>
      </c>
      <c r="L820" s="64">
        <v>0.83177570093457942</v>
      </c>
      <c r="M820" s="16"/>
      <c r="N820" s="16">
        <v>0</v>
      </c>
      <c r="O820" s="16">
        <v>0</v>
      </c>
      <c r="P820" s="16"/>
      <c r="Q820" s="49">
        <f t="shared" si="39"/>
        <v>84</v>
      </c>
      <c r="R820" s="49">
        <f t="shared" si="37"/>
        <v>0</v>
      </c>
      <c r="W820" s="49">
        <f t="shared" si="38"/>
        <v>0</v>
      </c>
    </row>
    <row r="821" spans="1:23" x14ac:dyDescent="0.25">
      <c r="A821" s="106" t="s">
        <v>816</v>
      </c>
      <c r="B821" s="15" t="s">
        <v>1570</v>
      </c>
      <c r="C821" s="15">
        <v>2</v>
      </c>
      <c r="D821" s="39" t="s">
        <v>1520</v>
      </c>
      <c r="E821" s="65">
        <v>2</v>
      </c>
      <c r="F821" s="64">
        <v>1</v>
      </c>
      <c r="G821" s="65"/>
      <c r="H821" s="16">
        <v>0</v>
      </c>
      <c r="I821" s="16">
        <v>0</v>
      </c>
      <c r="J821" s="16"/>
      <c r="K821" s="65">
        <v>25</v>
      </c>
      <c r="L821" s="64">
        <v>0.76</v>
      </c>
      <c r="M821" s="16"/>
      <c r="N821" s="16">
        <v>231</v>
      </c>
      <c r="O821" s="16">
        <v>165</v>
      </c>
      <c r="P821" s="16"/>
      <c r="Q821" s="49">
        <f t="shared" si="39"/>
        <v>13.5</v>
      </c>
      <c r="R821" s="49">
        <f t="shared" si="37"/>
        <v>99</v>
      </c>
      <c r="W821" s="49">
        <f t="shared" si="38"/>
        <v>1</v>
      </c>
    </row>
    <row r="822" spans="1:23" x14ac:dyDescent="0.25">
      <c r="A822" s="106" t="s">
        <v>817</v>
      </c>
      <c r="B822" s="15" t="s">
        <v>1570</v>
      </c>
      <c r="C822" s="15">
        <v>2</v>
      </c>
      <c r="D822" s="39" t="s">
        <v>1521</v>
      </c>
      <c r="E822" s="16">
        <v>210</v>
      </c>
      <c r="F822" s="64">
        <v>0.95238095238095233</v>
      </c>
      <c r="G822" s="16" t="s">
        <v>1</v>
      </c>
      <c r="H822" s="16">
        <v>0</v>
      </c>
      <c r="I822" s="16">
        <v>33</v>
      </c>
      <c r="J822" s="16"/>
      <c r="K822" s="16">
        <v>200</v>
      </c>
      <c r="L822" s="64">
        <v>0.95</v>
      </c>
      <c r="M822" s="16"/>
      <c r="N822" s="16">
        <v>132</v>
      </c>
      <c r="O822" s="16">
        <v>264</v>
      </c>
      <c r="P822" s="16"/>
      <c r="Q822" s="49">
        <f t="shared" si="39"/>
        <v>205</v>
      </c>
      <c r="R822" s="49">
        <f t="shared" si="37"/>
        <v>107.25</v>
      </c>
      <c r="W822" s="49">
        <f t="shared" si="38"/>
        <v>1</v>
      </c>
    </row>
    <row r="823" spans="1:23" x14ac:dyDescent="0.25">
      <c r="A823" s="106" t="s">
        <v>818</v>
      </c>
      <c r="B823" s="15" t="s">
        <v>1570</v>
      </c>
      <c r="C823" s="15">
        <v>3</v>
      </c>
      <c r="D823" s="39" t="s">
        <v>1491</v>
      </c>
      <c r="E823" s="65">
        <v>2</v>
      </c>
      <c r="F823" s="64">
        <v>0</v>
      </c>
      <c r="G823" s="65"/>
      <c r="H823" s="16">
        <v>132</v>
      </c>
      <c r="I823" s="16">
        <v>66</v>
      </c>
      <c r="J823" s="65"/>
      <c r="K823" s="65">
        <v>0</v>
      </c>
      <c r="L823" s="50" t="s">
        <v>4</v>
      </c>
      <c r="M823" s="65"/>
      <c r="N823" s="16">
        <v>66</v>
      </c>
      <c r="O823" s="16">
        <v>33</v>
      </c>
      <c r="P823" s="16"/>
      <c r="Q823" s="49">
        <f t="shared" si="39"/>
        <v>1</v>
      </c>
      <c r="R823" s="49">
        <f t="shared" si="37"/>
        <v>74.25</v>
      </c>
      <c r="W823" s="49">
        <f t="shared" si="38"/>
        <v>1</v>
      </c>
    </row>
    <row r="824" spans="1:23" x14ac:dyDescent="0.25">
      <c r="A824" s="106" t="s">
        <v>819</v>
      </c>
      <c r="B824" s="15" t="s">
        <v>1570</v>
      </c>
      <c r="C824" s="15">
        <v>3</v>
      </c>
      <c r="D824" s="39" t="s">
        <v>1492</v>
      </c>
      <c r="E824" s="65">
        <v>66</v>
      </c>
      <c r="F824" s="64">
        <v>0.86363636363636365</v>
      </c>
      <c r="G824" s="65"/>
      <c r="H824" s="16">
        <v>33</v>
      </c>
      <c r="I824" s="16">
        <v>0</v>
      </c>
      <c r="J824" s="65"/>
      <c r="K824" s="65">
        <v>33</v>
      </c>
      <c r="L824" s="64">
        <v>0.81818181818181823</v>
      </c>
      <c r="M824" s="65" t="s">
        <v>1</v>
      </c>
      <c r="N824" s="16">
        <v>0</v>
      </c>
      <c r="O824" s="16">
        <v>0</v>
      </c>
      <c r="P824" s="16"/>
      <c r="Q824" s="49">
        <f t="shared" si="39"/>
        <v>49.5</v>
      </c>
      <c r="R824" s="49">
        <f t="shared" si="37"/>
        <v>8.25</v>
      </c>
      <c r="W824" s="49">
        <f t="shared" si="38"/>
        <v>1</v>
      </c>
    </row>
    <row r="825" spans="1:23" x14ac:dyDescent="0.25">
      <c r="A825" s="106" t="s">
        <v>820</v>
      </c>
      <c r="B825" s="15" t="s">
        <v>1570</v>
      </c>
      <c r="C825" s="15">
        <v>3</v>
      </c>
      <c r="D825" s="39" t="s">
        <v>1493</v>
      </c>
      <c r="E825" s="65">
        <v>0</v>
      </c>
      <c r="F825" s="66" t="s">
        <v>4</v>
      </c>
      <c r="G825" s="65"/>
      <c r="H825" s="16">
        <v>0</v>
      </c>
      <c r="I825" s="16">
        <v>0</v>
      </c>
      <c r="J825" s="65"/>
      <c r="K825" s="65">
        <v>0</v>
      </c>
      <c r="L825" s="50" t="s">
        <v>4</v>
      </c>
      <c r="M825" s="65"/>
      <c r="N825" s="16">
        <v>0</v>
      </c>
      <c r="O825" s="16">
        <v>0</v>
      </c>
      <c r="P825" s="16"/>
      <c r="Q825" s="49">
        <f t="shared" si="39"/>
        <v>0</v>
      </c>
      <c r="R825" s="49">
        <f t="shared" si="37"/>
        <v>0</v>
      </c>
      <c r="W825" s="49">
        <f t="shared" si="38"/>
        <v>0</v>
      </c>
    </row>
    <row r="826" spans="1:23" x14ac:dyDescent="0.25">
      <c r="A826" s="106" t="s">
        <v>821</v>
      </c>
      <c r="B826" s="15" t="s">
        <v>1570</v>
      </c>
      <c r="C826" s="15">
        <v>3</v>
      </c>
      <c r="D826" s="39" t="s">
        <v>1494</v>
      </c>
      <c r="E826" s="65">
        <v>195</v>
      </c>
      <c r="F826" s="64">
        <v>0.8</v>
      </c>
      <c r="G826" s="65"/>
      <c r="H826" s="16">
        <v>0</v>
      </c>
      <c r="I826" s="16">
        <v>0</v>
      </c>
      <c r="J826" s="65"/>
      <c r="K826" s="65">
        <v>42</v>
      </c>
      <c r="L826" s="64">
        <v>0.76190476190476186</v>
      </c>
      <c r="M826" s="65"/>
      <c r="N826" s="16">
        <v>0</v>
      </c>
      <c r="O826" s="16">
        <v>0</v>
      </c>
      <c r="P826" s="16"/>
      <c r="Q826" s="49">
        <f t="shared" si="39"/>
        <v>118.5</v>
      </c>
      <c r="R826" s="49">
        <f t="shared" si="37"/>
        <v>0</v>
      </c>
      <c r="W826" s="49">
        <f t="shared" si="38"/>
        <v>0</v>
      </c>
    </row>
    <row r="827" spans="1:23" x14ac:dyDescent="0.25">
      <c r="A827" s="106" t="s">
        <v>822</v>
      </c>
      <c r="B827" s="15" t="s">
        <v>1570</v>
      </c>
      <c r="C827" s="15">
        <v>3</v>
      </c>
      <c r="D827" s="39" t="s">
        <v>1495</v>
      </c>
      <c r="E827" s="65">
        <v>45</v>
      </c>
      <c r="F827" s="64">
        <v>0.77777777777777779</v>
      </c>
      <c r="G827" s="65"/>
      <c r="H827" s="16">
        <v>0</v>
      </c>
      <c r="I827" s="16">
        <v>0</v>
      </c>
      <c r="J827" s="65"/>
      <c r="K827" s="65">
        <v>4</v>
      </c>
      <c r="L827" s="64">
        <v>1</v>
      </c>
      <c r="M827" s="65"/>
      <c r="N827" s="16">
        <v>0</v>
      </c>
      <c r="O827" s="16">
        <v>33</v>
      </c>
      <c r="P827" s="16"/>
      <c r="Q827" s="49">
        <f t="shared" si="39"/>
        <v>24.5</v>
      </c>
      <c r="R827" s="49">
        <f t="shared" si="37"/>
        <v>8.25</v>
      </c>
      <c r="W827" s="49">
        <f t="shared" si="38"/>
        <v>1</v>
      </c>
    </row>
    <row r="828" spans="1:23" x14ac:dyDescent="0.25">
      <c r="A828" s="106" t="s">
        <v>823</v>
      </c>
      <c r="B828" s="15" t="s">
        <v>1570</v>
      </c>
      <c r="C828" s="15">
        <v>3</v>
      </c>
      <c r="D828" s="39" t="s">
        <v>1496</v>
      </c>
      <c r="E828" s="65">
        <v>73</v>
      </c>
      <c r="F828" s="64">
        <v>0.93150684931506844</v>
      </c>
      <c r="G828" s="65"/>
      <c r="H828" s="16">
        <v>0</v>
      </c>
      <c r="I828" s="16">
        <v>0</v>
      </c>
      <c r="J828" s="65"/>
      <c r="K828" s="65">
        <v>41</v>
      </c>
      <c r="L828" s="64">
        <v>0.87804878048780488</v>
      </c>
      <c r="M828" s="65"/>
      <c r="N828" s="16">
        <v>0</v>
      </c>
      <c r="O828" s="16">
        <v>0</v>
      </c>
      <c r="P828" s="16"/>
      <c r="Q828" s="49">
        <f t="shared" si="39"/>
        <v>57</v>
      </c>
      <c r="R828" s="49">
        <f t="shared" si="37"/>
        <v>0</v>
      </c>
      <c r="W828" s="49">
        <f t="shared" si="38"/>
        <v>0</v>
      </c>
    </row>
    <row r="829" spans="1:23" x14ac:dyDescent="0.25">
      <c r="A829" s="106" t="s">
        <v>824</v>
      </c>
      <c r="B829" s="15" t="s">
        <v>1570</v>
      </c>
      <c r="C829" s="15">
        <v>3</v>
      </c>
      <c r="D829" s="39" t="s">
        <v>1497</v>
      </c>
      <c r="E829" s="65">
        <v>1</v>
      </c>
      <c r="F829" s="64">
        <v>1</v>
      </c>
      <c r="G829" s="65"/>
      <c r="H829" s="16">
        <v>0</v>
      </c>
      <c r="I829" s="16">
        <v>0</v>
      </c>
      <c r="J829" s="65"/>
      <c r="K829" s="65">
        <v>2</v>
      </c>
      <c r="L829" s="64">
        <v>0</v>
      </c>
      <c r="M829" s="65"/>
      <c r="N829" s="16">
        <v>0</v>
      </c>
      <c r="O829" s="16">
        <v>0</v>
      </c>
      <c r="P829" s="16"/>
      <c r="Q829" s="49">
        <f t="shared" si="39"/>
        <v>1.5</v>
      </c>
      <c r="R829" s="49">
        <f t="shared" si="37"/>
        <v>0</v>
      </c>
      <c r="W829" s="49">
        <f t="shared" si="38"/>
        <v>0</v>
      </c>
    </row>
    <row r="830" spans="1:23" x14ac:dyDescent="0.25">
      <c r="A830" s="106" t="s">
        <v>825</v>
      </c>
      <c r="B830" s="15" t="s">
        <v>1570</v>
      </c>
      <c r="C830" s="15">
        <v>3</v>
      </c>
      <c r="D830" s="39" t="s">
        <v>1498</v>
      </c>
      <c r="E830" s="65">
        <v>111</v>
      </c>
      <c r="F830" s="64">
        <v>0.963963963963964</v>
      </c>
      <c r="G830" s="65" t="s">
        <v>1</v>
      </c>
      <c r="H830" s="16">
        <v>0</v>
      </c>
      <c r="I830" s="16">
        <v>0</v>
      </c>
      <c r="J830" s="65"/>
      <c r="K830" s="65">
        <v>93</v>
      </c>
      <c r="L830" s="64">
        <v>0.90322580645161288</v>
      </c>
      <c r="M830" s="65"/>
      <c r="N830" s="16">
        <v>0</v>
      </c>
      <c r="O830" s="16">
        <v>0</v>
      </c>
      <c r="P830" s="16"/>
      <c r="Q830" s="49">
        <f t="shared" si="39"/>
        <v>102</v>
      </c>
      <c r="R830" s="49">
        <f t="shared" si="37"/>
        <v>0</v>
      </c>
      <c r="W830" s="49">
        <f t="shared" si="38"/>
        <v>0</v>
      </c>
    </row>
    <row r="831" spans="1:23" x14ac:dyDescent="0.25">
      <c r="A831" s="106" t="s">
        <v>826</v>
      </c>
      <c r="B831" s="15" t="s">
        <v>1570</v>
      </c>
      <c r="C831" s="15">
        <v>3</v>
      </c>
      <c r="D831" s="39" t="s">
        <v>1499</v>
      </c>
      <c r="E831" s="65">
        <v>570</v>
      </c>
      <c r="F831" s="64">
        <v>0.84210526315789469</v>
      </c>
      <c r="G831" s="65"/>
      <c r="H831" s="16">
        <v>0</v>
      </c>
      <c r="I831" s="16">
        <v>0</v>
      </c>
      <c r="J831" s="65"/>
      <c r="K831" s="65">
        <v>33</v>
      </c>
      <c r="L831" s="64">
        <v>0.90909090909090906</v>
      </c>
      <c r="M831" s="65"/>
      <c r="N831" s="16">
        <v>0</v>
      </c>
      <c r="O831" s="16">
        <v>0</v>
      </c>
      <c r="P831" s="16"/>
      <c r="Q831" s="49">
        <f t="shared" si="39"/>
        <v>301.5</v>
      </c>
      <c r="R831" s="49">
        <f t="shared" si="37"/>
        <v>0</v>
      </c>
      <c r="W831" s="49">
        <f t="shared" si="38"/>
        <v>0</v>
      </c>
    </row>
    <row r="832" spans="1:23" x14ac:dyDescent="0.25">
      <c r="A832" s="106" t="s">
        <v>827</v>
      </c>
      <c r="B832" s="15" t="s">
        <v>1570</v>
      </c>
      <c r="C832" s="15">
        <v>3</v>
      </c>
      <c r="D832" s="39" t="s">
        <v>1500</v>
      </c>
      <c r="E832" s="65">
        <v>47</v>
      </c>
      <c r="F832" s="64">
        <v>0.80851063829787229</v>
      </c>
      <c r="G832" s="65"/>
      <c r="H832" s="16">
        <v>0</v>
      </c>
      <c r="I832" s="16">
        <v>0</v>
      </c>
      <c r="J832" s="65"/>
      <c r="K832" s="65">
        <v>400</v>
      </c>
      <c r="L832" s="64">
        <v>0.65</v>
      </c>
      <c r="M832" s="65"/>
      <c r="N832" s="101" t="s">
        <v>8</v>
      </c>
      <c r="O832" s="101" t="s">
        <v>8</v>
      </c>
      <c r="P832" s="16"/>
      <c r="Q832" s="49">
        <f t="shared" si="39"/>
        <v>223.5</v>
      </c>
      <c r="R832" s="49">
        <f t="shared" si="37"/>
        <v>0</v>
      </c>
      <c r="W832" s="49">
        <f t="shared" si="38"/>
        <v>0</v>
      </c>
    </row>
    <row r="833" spans="1:23" x14ac:dyDescent="0.25">
      <c r="A833" s="106" t="s">
        <v>828</v>
      </c>
      <c r="B833" s="15" t="s">
        <v>1570</v>
      </c>
      <c r="C833" s="15">
        <v>3</v>
      </c>
      <c r="D833" s="39" t="s">
        <v>1501</v>
      </c>
      <c r="E833" s="65">
        <v>120</v>
      </c>
      <c r="F833" s="64">
        <v>0.91666666666666663</v>
      </c>
      <c r="G833" s="65"/>
      <c r="H833" s="16">
        <v>0</v>
      </c>
      <c r="I833" s="16">
        <v>0</v>
      </c>
      <c r="J833" s="65"/>
      <c r="K833" s="65">
        <v>141</v>
      </c>
      <c r="L833" s="64">
        <v>0.900709219858156</v>
      </c>
      <c r="M833" s="65"/>
      <c r="N833" s="16">
        <v>0</v>
      </c>
      <c r="O833" s="16">
        <v>0</v>
      </c>
      <c r="P833" s="16"/>
      <c r="Q833" s="49">
        <f t="shared" si="39"/>
        <v>130.5</v>
      </c>
      <c r="R833" s="49">
        <f t="shared" si="37"/>
        <v>0</v>
      </c>
      <c r="W833" s="49">
        <f t="shared" si="38"/>
        <v>0</v>
      </c>
    </row>
    <row r="834" spans="1:23" x14ac:dyDescent="0.25">
      <c r="A834" s="106" t="s">
        <v>829</v>
      </c>
      <c r="B834" s="15" t="s">
        <v>1570</v>
      </c>
      <c r="C834" s="15">
        <v>3</v>
      </c>
      <c r="D834" s="39" t="s">
        <v>1502</v>
      </c>
      <c r="E834" s="65">
        <v>380</v>
      </c>
      <c r="F834" s="64">
        <v>0.97368421052631582</v>
      </c>
      <c r="G834" s="65"/>
      <c r="H834" s="16">
        <v>0</v>
      </c>
      <c r="I834" s="16">
        <v>0</v>
      </c>
      <c r="J834" s="65"/>
      <c r="K834" s="65">
        <v>62</v>
      </c>
      <c r="L834" s="64">
        <v>0.91935483870967738</v>
      </c>
      <c r="M834" s="65"/>
      <c r="N834" s="16">
        <v>0</v>
      </c>
      <c r="O834" s="16">
        <v>0</v>
      </c>
      <c r="P834" s="16"/>
      <c r="Q834" s="49">
        <f t="shared" si="39"/>
        <v>221</v>
      </c>
      <c r="R834" s="49">
        <f t="shared" si="37"/>
        <v>0</v>
      </c>
      <c r="W834" s="49">
        <f t="shared" si="38"/>
        <v>0</v>
      </c>
    </row>
    <row r="835" spans="1:23" x14ac:dyDescent="0.25">
      <c r="A835" s="106" t="s">
        <v>830</v>
      </c>
      <c r="B835" s="15" t="s">
        <v>1570</v>
      </c>
      <c r="C835" s="15">
        <v>3</v>
      </c>
      <c r="D835" s="39" t="s">
        <v>1503</v>
      </c>
      <c r="E835" s="65">
        <v>99</v>
      </c>
      <c r="F835" s="64">
        <v>0.91919191919191923</v>
      </c>
      <c r="G835" s="65"/>
      <c r="H835" s="16">
        <v>0</v>
      </c>
      <c r="I835" s="16">
        <v>0</v>
      </c>
      <c r="J835" s="65"/>
      <c r="K835" s="65">
        <v>20</v>
      </c>
      <c r="L835" s="64">
        <v>0.8</v>
      </c>
      <c r="M835" s="65"/>
      <c r="N835" s="16">
        <v>0</v>
      </c>
      <c r="O835" s="16">
        <v>0</v>
      </c>
      <c r="P835" s="16"/>
      <c r="Q835" s="49">
        <f t="shared" si="39"/>
        <v>59.5</v>
      </c>
      <c r="R835" s="49">
        <f t="shared" ref="R835:R898" si="40">AVERAGE(H835:I835,N835:O835)</f>
        <v>0</v>
      </c>
      <c r="W835" s="49">
        <f t="shared" ref="W835:W898" si="41">(Q835&gt;0)*(R835&gt;0)</f>
        <v>0</v>
      </c>
    </row>
    <row r="836" spans="1:23" x14ac:dyDescent="0.25">
      <c r="A836" s="106" t="s">
        <v>831</v>
      </c>
      <c r="B836" s="15" t="s">
        <v>1570</v>
      </c>
      <c r="C836" s="15">
        <v>3</v>
      </c>
      <c r="D836" s="39" t="s">
        <v>1504</v>
      </c>
      <c r="E836" s="65">
        <v>6</v>
      </c>
      <c r="F836" s="64">
        <v>0.83333333333333337</v>
      </c>
      <c r="G836" s="65"/>
      <c r="H836" s="16">
        <v>33</v>
      </c>
      <c r="I836" s="16">
        <v>0</v>
      </c>
      <c r="J836" s="65"/>
      <c r="K836" s="65">
        <v>4</v>
      </c>
      <c r="L836" s="64">
        <v>1</v>
      </c>
      <c r="M836" s="65"/>
      <c r="N836" s="16">
        <v>0</v>
      </c>
      <c r="O836" s="16">
        <v>0</v>
      </c>
      <c r="P836" s="16"/>
      <c r="Q836" s="49">
        <f t="shared" si="39"/>
        <v>5</v>
      </c>
      <c r="R836" s="49">
        <f t="shared" si="40"/>
        <v>8.25</v>
      </c>
      <c r="W836" s="49">
        <f t="shared" si="41"/>
        <v>1</v>
      </c>
    </row>
    <row r="837" spans="1:23" x14ac:dyDescent="0.25">
      <c r="A837" s="106" t="s">
        <v>832</v>
      </c>
      <c r="B837" s="15" t="s">
        <v>1570</v>
      </c>
      <c r="C837" s="15">
        <v>3</v>
      </c>
      <c r="D837" s="39" t="s">
        <v>1505</v>
      </c>
      <c r="E837" s="65">
        <v>104</v>
      </c>
      <c r="F837" s="64">
        <v>0.90384615384615385</v>
      </c>
      <c r="G837" s="65"/>
      <c r="H837" s="16">
        <v>0</v>
      </c>
      <c r="I837" s="16">
        <v>0</v>
      </c>
      <c r="J837" s="65"/>
      <c r="K837" s="65">
        <v>29</v>
      </c>
      <c r="L837" s="64">
        <v>0.93103448275862066</v>
      </c>
      <c r="M837" s="65"/>
      <c r="N837" s="16">
        <v>0</v>
      </c>
      <c r="O837" s="16">
        <v>0</v>
      </c>
      <c r="P837" s="16"/>
      <c r="Q837" s="49">
        <f t="shared" si="39"/>
        <v>66.5</v>
      </c>
      <c r="R837" s="49">
        <f t="shared" si="40"/>
        <v>0</v>
      </c>
      <c r="W837" s="49">
        <f t="shared" si="41"/>
        <v>0</v>
      </c>
    </row>
    <row r="838" spans="1:23" x14ac:dyDescent="0.25">
      <c r="A838" s="106" t="s">
        <v>833</v>
      </c>
      <c r="B838" s="15" t="s">
        <v>1570</v>
      </c>
      <c r="C838" s="15">
        <v>3</v>
      </c>
      <c r="D838" s="39" t="s">
        <v>1506</v>
      </c>
      <c r="E838" s="65">
        <v>330</v>
      </c>
      <c r="F838" s="64">
        <v>0.93939393939393945</v>
      </c>
      <c r="G838" s="65"/>
      <c r="H838" s="16">
        <v>0</v>
      </c>
      <c r="I838" s="16">
        <v>0</v>
      </c>
      <c r="J838" s="65"/>
      <c r="K838" s="65">
        <v>200</v>
      </c>
      <c r="L838" s="64">
        <v>0.85</v>
      </c>
      <c r="M838" s="65" t="s">
        <v>1</v>
      </c>
      <c r="N838" s="16">
        <v>0</v>
      </c>
      <c r="O838" s="16">
        <v>0</v>
      </c>
      <c r="P838" s="16"/>
      <c r="Q838" s="49">
        <f t="shared" si="39"/>
        <v>265</v>
      </c>
      <c r="R838" s="49">
        <f t="shared" si="40"/>
        <v>0</v>
      </c>
      <c r="W838" s="49">
        <f t="shared" si="41"/>
        <v>0</v>
      </c>
    </row>
    <row r="839" spans="1:23" x14ac:dyDescent="0.25">
      <c r="A839" s="106" t="s">
        <v>834</v>
      </c>
      <c r="B839" s="15" t="s">
        <v>1570</v>
      </c>
      <c r="C839" s="15">
        <v>3</v>
      </c>
      <c r="D839" s="39" t="s">
        <v>1507</v>
      </c>
      <c r="E839" s="65">
        <v>73</v>
      </c>
      <c r="F839" s="64">
        <v>0.90410958904109584</v>
      </c>
      <c r="G839" s="65"/>
      <c r="H839" s="16">
        <v>0</v>
      </c>
      <c r="I839" s="16">
        <v>0</v>
      </c>
      <c r="J839" s="65"/>
      <c r="K839" s="65">
        <v>82</v>
      </c>
      <c r="L839" s="64">
        <v>0.96341463414634143</v>
      </c>
      <c r="M839" s="65"/>
      <c r="N839" s="16">
        <v>0</v>
      </c>
      <c r="O839" s="16">
        <v>0</v>
      </c>
      <c r="P839" s="16"/>
      <c r="Q839" s="49">
        <f t="shared" si="39"/>
        <v>77.5</v>
      </c>
      <c r="R839" s="49">
        <f t="shared" si="40"/>
        <v>0</v>
      </c>
      <c r="W839" s="49">
        <f t="shared" si="41"/>
        <v>0</v>
      </c>
    </row>
    <row r="840" spans="1:23" x14ac:dyDescent="0.25">
      <c r="A840" s="106" t="s">
        <v>835</v>
      </c>
      <c r="B840" s="15" t="s">
        <v>1570</v>
      </c>
      <c r="C840" s="15">
        <v>3</v>
      </c>
      <c r="D840" s="39" t="s">
        <v>1508</v>
      </c>
      <c r="E840" s="65">
        <v>142</v>
      </c>
      <c r="F840" s="64">
        <v>0.971830985915493</v>
      </c>
      <c r="G840" s="65" t="s">
        <v>1</v>
      </c>
      <c r="H840" s="16">
        <v>0</v>
      </c>
      <c r="I840" s="16">
        <v>0</v>
      </c>
      <c r="J840" s="65"/>
      <c r="K840" s="65">
        <v>138</v>
      </c>
      <c r="L840" s="64">
        <v>0.91304347826086951</v>
      </c>
      <c r="M840" s="65"/>
      <c r="N840" s="16">
        <v>0</v>
      </c>
      <c r="O840" s="16">
        <v>0</v>
      </c>
      <c r="P840" s="16"/>
      <c r="Q840" s="49">
        <f t="shared" si="39"/>
        <v>140</v>
      </c>
      <c r="R840" s="49">
        <f t="shared" si="40"/>
        <v>0</v>
      </c>
      <c r="W840" s="49">
        <f t="shared" si="41"/>
        <v>0</v>
      </c>
    </row>
    <row r="841" spans="1:23" x14ac:dyDescent="0.25">
      <c r="A841" s="106" t="s">
        <v>836</v>
      </c>
      <c r="B841" s="15" t="s">
        <v>1570</v>
      </c>
      <c r="C841" s="15">
        <v>3</v>
      </c>
      <c r="D841" s="39" t="s">
        <v>1509</v>
      </c>
      <c r="E841" s="65">
        <v>103</v>
      </c>
      <c r="F841" s="64">
        <v>0.84466019417475724</v>
      </c>
      <c r="G841" s="65"/>
      <c r="H841" s="16">
        <v>0</v>
      </c>
      <c r="I841" s="16">
        <v>0</v>
      </c>
      <c r="J841" s="65"/>
      <c r="K841" s="65">
        <v>111</v>
      </c>
      <c r="L841" s="64">
        <v>0.91891891891891897</v>
      </c>
      <c r="M841" s="65" t="s">
        <v>1</v>
      </c>
      <c r="N841" s="16">
        <v>0</v>
      </c>
      <c r="O841" s="16">
        <v>0</v>
      </c>
      <c r="P841" s="16"/>
      <c r="Q841" s="49">
        <f t="shared" si="39"/>
        <v>107</v>
      </c>
      <c r="R841" s="49">
        <f t="shared" si="40"/>
        <v>0</v>
      </c>
      <c r="W841" s="49">
        <f t="shared" si="41"/>
        <v>0</v>
      </c>
    </row>
    <row r="842" spans="1:23" x14ac:dyDescent="0.25">
      <c r="A842" s="106" t="s">
        <v>837</v>
      </c>
      <c r="B842" s="15" t="s">
        <v>1570</v>
      </c>
      <c r="C842" s="15">
        <v>3</v>
      </c>
      <c r="D842" s="39" t="s">
        <v>1510</v>
      </c>
      <c r="E842" s="65">
        <v>1</v>
      </c>
      <c r="F842" s="64">
        <v>0</v>
      </c>
      <c r="G842" s="65"/>
      <c r="H842" s="16">
        <v>0</v>
      </c>
      <c r="I842" s="16">
        <v>0</v>
      </c>
      <c r="J842" s="65"/>
      <c r="K842" s="65">
        <v>10</v>
      </c>
      <c r="L842" s="64">
        <v>0.9</v>
      </c>
      <c r="M842" s="65"/>
      <c r="N842" s="16">
        <v>0</v>
      </c>
      <c r="O842" s="16">
        <v>0</v>
      </c>
      <c r="P842" s="16"/>
      <c r="Q842" s="49">
        <f t="shared" si="39"/>
        <v>5.5</v>
      </c>
      <c r="R842" s="49">
        <f t="shared" si="40"/>
        <v>0</v>
      </c>
      <c r="W842" s="49">
        <f t="shared" si="41"/>
        <v>0</v>
      </c>
    </row>
    <row r="843" spans="1:23" x14ac:dyDescent="0.25">
      <c r="A843" s="106" t="s">
        <v>838</v>
      </c>
      <c r="B843" s="15" t="s">
        <v>1570</v>
      </c>
      <c r="C843" s="15">
        <v>3</v>
      </c>
      <c r="D843" s="39" t="s">
        <v>1511</v>
      </c>
      <c r="E843" s="65">
        <v>10</v>
      </c>
      <c r="F843" s="64">
        <v>0.8</v>
      </c>
      <c r="G843" s="65"/>
      <c r="H843" s="16">
        <v>0</v>
      </c>
      <c r="I843" s="16">
        <v>33</v>
      </c>
      <c r="J843" s="65"/>
      <c r="K843" s="65">
        <v>58</v>
      </c>
      <c r="L843" s="64">
        <v>0.94827586206896552</v>
      </c>
      <c r="M843" s="65" t="s">
        <v>1</v>
      </c>
      <c r="N843" s="16">
        <v>0</v>
      </c>
      <c r="O843" s="16">
        <v>0</v>
      </c>
      <c r="P843" s="16"/>
      <c r="Q843" s="49">
        <f t="shared" si="39"/>
        <v>34</v>
      </c>
      <c r="R843" s="49">
        <f t="shared" si="40"/>
        <v>8.25</v>
      </c>
      <c r="W843" s="49">
        <f t="shared" si="41"/>
        <v>1</v>
      </c>
    </row>
    <row r="844" spans="1:23" x14ac:dyDescent="0.25">
      <c r="A844" s="106" t="s">
        <v>839</v>
      </c>
      <c r="B844" s="15" t="s">
        <v>1570</v>
      </c>
      <c r="C844" s="15">
        <v>3</v>
      </c>
      <c r="D844" s="39" t="s">
        <v>1512</v>
      </c>
      <c r="E844" s="65">
        <v>50</v>
      </c>
      <c r="F844" s="64">
        <v>0.96</v>
      </c>
      <c r="G844" s="65"/>
      <c r="H844" s="16">
        <v>0</v>
      </c>
      <c r="I844" s="16">
        <v>0</v>
      </c>
      <c r="J844" s="65"/>
      <c r="K844" s="65">
        <v>53</v>
      </c>
      <c r="L844" s="64">
        <v>0.92452830188679247</v>
      </c>
      <c r="M844" s="65"/>
      <c r="N844" s="16">
        <v>0</v>
      </c>
      <c r="O844" s="16">
        <v>0</v>
      </c>
      <c r="P844" s="16"/>
      <c r="Q844" s="49">
        <f t="shared" si="39"/>
        <v>51.5</v>
      </c>
      <c r="R844" s="49">
        <f t="shared" si="40"/>
        <v>0</v>
      </c>
      <c r="W844" s="49">
        <f t="shared" si="41"/>
        <v>0</v>
      </c>
    </row>
    <row r="845" spans="1:23" x14ac:dyDescent="0.25">
      <c r="A845" s="106" t="s">
        <v>840</v>
      </c>
      <c r="B845" s="15" t="s">
        <v>1570</v>
      </c>
      <c r="C845" s="15">
        <v>3</v>
      </c>
      <c r="D845" s="39" t="s">
        <v>1513</v>
      </c>
      <c r="E845" s="65">
        <v>111</v>
      </c>
      <c r="F845" s="64">
        <v>0.93693693693693691</v>
      </c>
      <c r="G845" s="65"/>
      <c r="H845" s="16">
        <v>0</v>
      </c>
      <c r="I845" s="16">
        <v>0</v>
      </c>
      <c r="J845" s="65"/>
      <c r="K845" s="65">
        <v>107</v>
      </c>
      <c r="L845" s="64">
        <v>0.89719626168224298</v>
      </c>
      <c r="M845" s="65"/>
      <c r="N845" s="16">
        <v>0</v>
      </c>
      <c r="O845" s="16">
        <v>0</v>
      </c>
      <c r="P845" s="16"/>
      <c r="Q845" s="49">
        <f t="shared" si="39"/>
        <v>109</v>
      </c>
      <c r="R845" s="49">
        <f t="shared" si="40"/>
        <v>0</v>
      </c>
      <c r="W845" s="49">
        <f t="shared" si="41"/>
        <v>0</v>
      </c>
    </row>
    <row r="846" spans="1:23" x14ac:dyDescent="0.25">
      <c r="A846" s="106" t="s">
        <v>841</v>
      </c>
      <c r="B846" s="15" t="s">
        <v>1570</v>
      </c>
      <c r="C846" s="15">
        <v>3</v>
      </c>
      <c r="D846" s="39" t="s">
        <v>1514</v>
      </c>
      <c r="E846" s="65">
        <v>47</v>
      </c>
      <c r="F846" s="64">
        <v>0.91489361702127658</v>
      </c>
      <c r="G846" s="65"/>
      <c r="H846" s="16">
        <v>0</v>
      </c>
      <c r="I846" s="16">
        <v>66</v>
      </c>
      <c r="J846" s="65"/>
      <c r="K846" s="65">
        <v>28</v>
      </c>
      <c r="L846" s="64">
        <v>0.9285714285714286</v>
      </c>
      <c r="M846" s="65"/>
      <c r="N846" s="16">
        <v>0</v>
      </c>
      <c r="O846" s="16">
        <v>0</v>
      </c>
      <c r="P846" s="16"/>
      <c r="Q846" s="49">
        <f t="shared" si="39"/>
        <v>37.5</v>
      </c>
      <c r="R846" s="49">
        <f t="shared" si="40"/>
        <v>16.5</v>
      </c>
      <c r="W846" s="49">
        <f t="shared" si="41"/>
        <v>1</v>
      </c>
    </row>
    <row r="847" spans="1:23" x14ac:dyDescent="0.25">
      <c r="A847" s="106" t="s">
        <v>842</v>
      </c>
      <c r="B847" s="15" t="s">
        <v>1570</v>
      </c>
      <c r="C847" s="15">
        <v>3</v>
      </c>
      <c r="D847" s="39" t="s">
        <v>1515</v>
      </c>
      <c r="E847" s="65">
        <v>128</v>
      </c>
      <c r="F847" s="64">
        <v>0.8828125</v>
      </c>
      <c r="G847" s="65"/>
      <c r="H847" s="16">
        <v>0</v>
      </c>
      <c r="I847" s="16">
        <v>0</v>
      </c>
      <c r="J847" s="65"/>
      <c r="K847" s="65">
        <v>5</v>
      </c>
      <c r="L847" s="64">
        <v>1</v>
      </c>
      <c r="M847" s="65"/>
      <c r="N847" s="16">
        <v>0</v>
      </c>
      <c r="O847" s="16">
        <v>0</v>
      </c>
      <c r="P847" s="16"/>
      <c r="Q847" s="49">
        <f t="shared" si="39"/>
        <v>66.5</v>
      </c>
      <c r="R847" s="49">
        <f t="shared" si="40"/>
        <v>0</v>
      </c>
      <c r="W847" s="49">
        <f t="shared" si="41"/>
        <v>0</v>
      </c>
    </row>
    <row r="848" spans="1:23" x14ac:dyDescent="0.25">
      <c r="A848" s="106" t="s">
        <v>843</v>
      </c>
      <c r="B848" s="15" t="s">
        <v>1570</v>
      </c>
      <c r="C848" s="15">
        <v>3</v>
      </c>
      <c r="D848" s="39" t="s">
        <v>1516</v>
      </c>
      <c r="E848" s="65">
        <v>19</v>
      </c>
      <c r="F848" s="64">
        <v>1</v>
      </c>
      <c r="G848" s="65"/>
      <c r="H848" s="16">
        <v>0</v>
      </c>
      <c r="I848" s="16">
        <v>0</v>
      </c>
      <c r="J848" s="65"/>
      <c r="K848" s="65">
        <v>24</v>
      </c>
      <c r="L848" s="64">
        <v>0.875</v>
      </c>
      <c r="M848" s="65"/>
      <c r="N848" s="16">
        <v>0</v>
      </c>
      <c r="O848" s="16">
        <v>0</v>
      </c>
      <c r="P848" s="16"/>
      <c r="Q848" s="49">
        <f t="shared" si="39"/>
        <v>21.5</v>
      </c>
      <c r="R848" s="49">
        <f t="shared" si="40"/>
        <v>0</v>
      </c>
      <c r="W848" s="49">
        <f t="shared" si="41"/>
        <v>0</v>
      </c>
    </row>
    <row r="849" spans="1:23" x14ac:dyDescent="0.25">
      <c r="A849" s="106" t="s">
        <v>844</v>
      </c>
      <c r="B849" s="15" t="s">
        <v>1570</v>
      </c>
      <c r="C849" s="15">
        <v>3</v>
      </c>
      <c r="D849" s="39" t="s">
        <v>1517</v>
      </c>
      <c r="E849" s="65">
        <v>55</v>
      </c>
      <c r="F849" s="64">
        <v>0.92727272727272725</v>
      </c>
      <c r="G849" s="65"/>
      <c r="H849" s="16">
        <v>0</v>
      </c>
      <c r="I849" s="16">
        <v>0</v>
      </c>
      <c r="J849" s="65" t="s">
        <v>1</v>
      </c>
      <c r="K849" s="65">
        <v>145</v>
      </c>
      <c r="L849" s="64">
        <v>0.92413793103448272</v>
      </c>
      <c r="M849" s="65"/>
      <c r="N849" s="16">
        <v>0</v>
      </c>
      <c r="O849" s="16">
        <v>0</v>
      </c>
      <c r="P849" s="16"/>
      <c r="Q849" s="49">
        <f t="shared" si="39"/>
        <v>100</v>
      </c>
      <c r="R849" s="49">
        <f t="shared" si="40"/>
        <v>0</v>
      </c>
      <c r="W849" s="49">
        <f t="shared" si="41"/>
        <v>0</v>
      </c>
    </row>
    <row r="850" spans="1:23" x14ac:dyDescent="0.25">
      <c r="A850" s="106" t="s">
        <v>845</v>
      </c>
      <c r="B850" s="15" t="s">
        <v>1570</v>
      </c>
      <c r="C850" s="15">
        <v>3</v>
      </c>
      <c r="D850" s="39" t="s">
        <v>1518</v>
      </c>
      <c r="E850" s="65">
        <v>0</v>
      </c>
      <c r="F850" s="66" t="s">
        <v>4</v>
      </c>
      <c r="G850" s="65"/>
      <c r="H850" s="16">
        <v>0</v>
      </c>
      <c r="I850" s="16">
        <v>0</v>
      </c>
      <c r="J850" s="65" t="s">
        <v>1</v>
      </c>
      <c r="K850" s="65">
        <v>1</v>
      </c>
      <c r="L850" s="64">
        <v>0</v>
      </c>
      <c r="M850" s="65"/>
      <c r="N850" s="16">
        <v>0</v>
      </c>
      <c r="O850" s="16">
        <v>0</v>
      </c>
      <c r="P850" s="16"/>
      <c r="Q850" s="49">
        <f t="shared" si="39"/>
        <v>0.5</v>
      </c>
      <c r="R850" s="49">
        <f t="shared" si="40"/>
        <v>0</v>
      </c>
      <c r="W850" s="49">
        <f t="shared" si="41"/>
        <v>0</v>
      </c>
    </row>
    <row r="851" spans="1:23" x14ac:dyDescent="0.25">
      <c r="A851" s="106" t="s">
        <v>846</v>
      </c>
      <c r="B851" s="15" t="s">
        <v>1570</v>
      </c>
      <c r="C851" s="15">
        <v>3</v>
      </c>
      <c r="D851" s="39" t="s">
        <v>1519</v>
      </c>
      <c r="E851" s="65">
        <v>240</v>
      </c>
      <c r="F851" s="64">
        <v>0.91666666666666663</v>
      </c>
      <c r="G851" s="65"/>
      <c r="H851" s="16">
        <v>0</v>
      </c>
      <c r="I851" s="16">
        <v>0</v>
      </c>
      <c r="J851" s="65"/>
      <c r="K851" s="65">
        <v>79</v>
      </c>
      <c r="L851" s="64">
        <v>0.88607594936708856</v>
      </c>
      <c r="M851" s="65"/>
      <c r="N851" s="16">
        <v>66</v>
      </c>
      <c r="O851" s="16">
        <v>0</v>
      </c>
      <c r="P851" s="16"/>
      <c r="Q851" s="49">
        <f t="shared" si="39"/>
        <v>159.5</v>
      </c>
      <c r="R851" s="49">
        <f t="shared" si="40"/>
        <v>16.5</v>
      </c>
      <c r="W851" s="49">
        <f t="shared" si="41"/>
        <v>1</v>
      </c>
    </row>
    <row r="852" spans="1:23" x14ac:dyDescent="0.25">
      <c r="A852" s="106" t="s">
        <v>847</v>
      </c>
      <c r="B852" s="15" t="s">
        <v>1570</v>
      </c>
      <c r="C852" s="15">
        <v>3</v>
      </c>
      <c r="D852" s="39" t="s">
        <v>1520</v>
      </c>
      <c r="E852" s="65">
        <v>7</v>
      </c>
      <c r="F852" s="64">
        <v>0.8571428571428571</v>
      </c>
      <c r="G852" s="65"/>
      <c r="H852" s="16">
        <v>0</v>
      </c>
      <c r="I852" s="16">
        <v>0</v>
      </c>
      <c r="J852" s="65"/>
      <c r="K852" s="70">
        <v>25</v>
      </c>
      <c r="L852" s="69">
        <v>0.88</v>
      </c>
      <c r="M852" s="70" t="s">
        <v>1</v>
      </c>
      <c r="N852" s="18">
        <v>0</v>
      </c>
      <c r="O852" s="18">
        <v>0</v>
      </c>
      <c r="P852" s="18"/>
      <c r="Q852" s="49">
        <f t="shared" si="39"/>
        <v>16</v>
      </c>
      <c r="R852" s="49">
        <f t="shared" si="40"/>
        <v>0</v>
      </c>
      <c r="W852" s="49">
        <f t="shared" si="41"/>
        <v>0</v>
      </c>
    </row>
    <row r="853" spans="1:23" x14ac:dyDescent="0.25">
      <c r="A853" s="106" t="s">
        <v>848</v>
      </c>
      <c r="B853" s="15" t="s">
        <v>1570</v>
      </c>
      <c r="C853" s="15">
        <v>3</v>
      </c>
      <c r="D853" s="39" t="s">
        <v>1521</v>
      </c>
      <c r="E853" s="16">
        <v>0</v>
      </c>
      <c r="F853" s="66" t="s">
        <v>4</v>
      </c>
      <c r="G853" s="16"/>
      <c r="H853" s="16">
        <v>0</v>
      </c>
      <c r="I853" s="16">
        <v>0</v>
      </c>
      <c r="J853" s="16"/>
      <c r="K853" s="16">
        <v>2</v>
      </c>
      <c r="L853" s="64">
        <v>1</v>
      </c>
      <c r="M853" s="16"/>
      <c r="N853" s="16">
        <v>0</v>
      </c>
      <c r="O853" s="16">
        <v>0</v>
      </c>
      <c r="P853" s="16"/>
      <c r="Q853" s="49">
        <f t="shared" si="39"/>
        <v>1</v>
      </c>
      <c r="R853" s="49">
        <f t="shared" si="40"/>
        <v>0</v>
      </c>
      <c r="W853" s="49">
        <f t="shared" si="41"/>
        <v>0</v>
      </c>
    </row>
    <row r="854" spans="1:23" x14ac:dyDescent="0.25">
      <c r="A854" s="106" t="s">
        <v>849</v>
      </c>
      <c r="B854" s="15" t="s">
        <v>1570</v>
      </c>
      <c r="C854" s="15">
        <v>3</v>
      </c>
      <c r="D854" s="39" t="s">
        <v>1522</v>
      </c>
      <c r="E854" s="16">
        <v>168</v>
      </c>
      <c r="F854" s="64">
        <v>0.95238095238095233</v>
      </c>
      <c r="G854" s="16"/>
      <c r="H854" s="16">
        <v>0</v>
      </c>
      <c r="I854" s="16">
        <v>0</v>
      </c>
      <c r="J854" s="16"/>
      <c r="K854" s="16">
        <v>68</v>
      </c>
      <c r="L854" s="64">
        <v>0.95588235294117652</v>
      </c>
      <c r="M854" s="16"/>
      <c r="N854" s="16">
        <v>0</v>
      </c>
      <c r="O854" s="16">
        <v>0</v>
      </c>
      <c r="P854" s="16"/>
      <c r="Q854" s="49">
        <f t="shared" si="39"/>
        <v>118</v>
      </c>
      <c r="R854" s="49">
        <f t="shared" si="40"/>
        <v>0</v>
      </c>
      <c r="W854" s="49">
        <f t="shared" si="41"/>
        <v>0</v>
      </c>
    </row>
    <row r="855" spans="1:23" x14ac:dyDescent="0.25">
      <c r="A855" s="106" t="s">
        <v>850</v>
      </c>
      <c r="B855" s="15" t="s">
        <v>1570</v>
      </c>
      <c r="C855" s="15">
        <v>3</v>
      </c>
      <c r="D855" s="39" t="s">
        <v>1523</v>
      </c>
      <c r="E855" s="16">
        <v>72</v>
      </c>
      <c r="F855" s="64">
        <v>0.90277777777777779</v>
      </c>
      <c r="G855" s="16"/>
      <c r="H855" s="16">
        <v>0</v>
      </c>
      <c r="I855" s="16">
        <v>0</v>
      </c>
      <c r="J855" s="16"/>
      <c r="K855" s="16">
        <v>88</v>
      </c>
      <c r="L855" s="64">
        <v>0.89772727272727271</v>
      </c>
      <c r="M855" s="16" t="s">
        <v>1</v>
      </c>
      <c r="N855" s="16">
        <v>0</v>
      </c>
      <c r="O855" s="16">
        <v>0</v>
      </c>
      <c r="P855" s="16"/>
      <c r="Q855" s="49">
        <f t="shared" si="39"/>
        <v>80</v>
      </c>
      <c r="R855" s="49">
        <f t="shared" si="40"/>
        <v>0</v>
      </c>
      <c r="W855" s="49">
        <f t="shared" si="41"/>
        <v>0</v>
      </c>
    </row>
    <row r="856" spans="1:23" x14ac:dyDescent="0.25">
      <c r="A856" s="106" t="s">
        <v>851</v>
      </c>
      <c r="B856" s="15" t="s">
        <v>1570</v>
      </c>
      <c r="C856" s="15">
        <v>3</v>
      </c>
      <c r="D856" s="39" t="s">
        <v>1524</v>
      </c>
      <c r="E856" s="16">
        <v>118</v>
      </c>
      <c r="F856" s="64">
        <v>0.94067796610169496</v>
      </c>
      <c r="G856" s="16"/>
      <c r="H856" s="16">
        <v>0</v>
      </c>
      <c r="I856" s="16">
        <v>0</v>
      </c>
      <c r="J856" s="16"/>
      <c r="K856" s="16">
        <v>66</v>
      </c>
      <c r="L856" s="64">
        <v>0.93939393939393945</v>
      </c>
      <c r="M856" s="16"/>
      <c r="N856" s="16">
        <v>0</v>
      </c>
      <c r="O856" s="16">
        <v>0</v>
      </c>
      <c r="P856" s="16"/>
      <c r="Q856" s="49">
        <f t="shared" si="39"/>
        <v>92</v>
      </c>
      <c r="R856" s="49">
        <f t="shared" si="40"/>
        <v>0</v>
      </c>
      <c r="W856" s="49">
        <f t="shared" si="41"/>
        <v>0</v>
      </c>
    </row>
    <row r="857" spans="1:23" x14ac:dyDescent="0.25">
      <c r="A857" s="106" t="s">
        <v>852</v>
      </c>
      <c r="B857" s="15" t="s">
        <v>1570</v>
      </c>
      <c r="C857" s="15">
        <v>3</v>
      </c>
      <c r="D857" s="39" t="s">
        <v>1525</v>
      </c>
      <c r="E857" s="16">
        <v>22</v>
      </c>
      <c r="F857" s="64">
        <v>0.81818181818181823</v>
      </c>
      <c r="G857" s="16"/>
      <c r="H857" s="16">
        <v>0</v>
      </c>
      <c r="I857" s="16">
        <v>0</v>
      </c>
      <c r="J857" s="16"/>
      <c r="K857" s="16">
        <v>111</v>
      </c>
      <c r="L857" s="64">
        <v>0.95495495495495497</v>
      </c>
      <c r="M857" s="16"/>
      <c r="N857" s="16">
        <v>0</v>
      </c>
      <c r="O857" s="16">
        <v>0</v>
      </c>
      <c r="P857" s="16"/>
      <c r="Q857" s="49">
        <f t="shared" si="39"/>
        <v>66.5</v>
      </c>
      <c r="R857" s="49">
        <f t="shared" si="40"/>
        <v>0</v>
      </c>
      <c r="W857" s="49">
        <f t="shared" si="41"/>
        <v>0</v>
      </c>
    </row>
    <row r="858" spans="1:23" x14ac:dyDescent="0.25">
      <c r="A858" s="106" t="s">
        <v>853</v>
      </c>
      <c r="B858" s="15" t="s">
        <v>1570</v>
      </c>
      <c r="C858" s="15">
        <v>3</v>
      </c>
      <c r="D858" s="39" t="s">
        <v>1526</v>
      </c>
      <c r="E858" s="16">
        <v>0</v>
      </c>
      <c r="F858" s="66" t="s">
        <v>4</v>
      </c>
      <c r="G858" s="16"/>
      <c r="H858" s="16">
        <v>66</v>
      </c>
      <c r="I858" s="16">
        <v>0</v>
      </c>
      <c r="J858" s="16"/>
      <c r="K858" s="16">
        <v>0</v>
      </c>
      <c r="L858" s="50" t="s">
        <v>4</v>
      </c>
      <c r="M858" s="16"/>
      <c r="N858" s="16">
        <v>0</v>
      </c>
      <c r="O858" s="16">
        <v>0</v>
      </c>
      <c r="P858" s="16"/>
      <c r="Q858" s="49">
        <f t="shared" si="39"/>
        <v>0</v>
      </c>
      <c r="R858" s="49">
        <f t="shared" si="40"/>
        <v>16.5</v>
      </c>
      <c r="W858" s="49">
        <f t="shared" si="41"/>
        <v>0</v>
      </c>
    </row>
    <row r="859" spans="1:23" x14ac:dyDescent="0.25">
      <c r="A859" s="106" t="s">
        <v>854</v>
      </c>
      <c r="B859" s="15" t="s">
        <v>1570</v>
      </c>
      <c r="C859" s="15">
        <v>4</v>
      </c>
      <c r="D859" s="39" t="s">
        <v>1491</v>
      </c>
      <c r="E859" s="65">
        <v>0</v>
      </c>
      <c r="F859" s="66" t="s">
        <v>4</v>
      </c>
      <c r="G859" s="65"/>
      <c r="H859" s="65">
        <v>0</v>
      </c>
      <c r="I859" s="65">
        <v>0</v>
      </c>
      <c r="J859" s="65"/>
      <c r="K859" s="65">
        <v>1</v>
      </c>
      <c r="L859" s="64">
        <v>1</v>
      </c>
      <c r="M859" s="65"/>
      <c r="N859" s="65">
        <v>0</v>
      </c>
      <c r="O859" s="65">
        <v>0</v>
      </c>
      <c r="P859" s="65"/>
      <c r="Q859" s="49">
        <f t="shared" si="39"/>
        <v>0.5</v>
      </c>
      <c r="R859" s="49">
        <f t="shared" si="40"/>
        <v>0</v>
      </c>
      <c r="W859" s="49">
        <f t="shared" si="41"/>
        <v>0</v>
      </c>
    </row>
    <row r="860" spans="1:23" x14ac:dyDescent="0.25">
      <c r="A860" s="106" t="s">
        <v>855</v>
      </c>
      <c r="B860" s="15" t="s">
        <v>1570</v>
      </c>
      <c r="C860" s="15">
        <v>4</v>
      </c>
      <c r="D860" s="39" t="s">
        <v>1492</v>
      </c>
      <c r="E860" s="65">
        <v>0</v>
      </c>
      <c r="F860" s="66" t="s">
        <v>4</v>
      </c>
      <c r="G860" s="65"/>
      <c r="H860" s="65">
        <v>0</v>
      </c>
      <c r="I860" s="65">
        <v>0</v>
      </c>
      <c r="J860" s="65"/>
      <c r="K860" s="65">
        <v>0</v>
      </c>
      <c r="L860" s="50" t="s">
        <v>4</v>
      </c>
      <c r="M860" s="65"/>
      <c r="N860" s="65">
        <v>0</v>
      </c>
      <c r="O860" s="65">
        <v>0</v>
      </c>
      <c r="P860" s="65"/>
      <c r="Q860" s="49">
        <f t="shared" si="39"/>
        <v>0</v>
      </c>
      <c r="R860" s="49">
        <f t="shared" si="40"/>
        <v>0</v>
      </c>
      <c r="W860" s="49">
        <f t="shared" si="41"/>
        <v>0</v>
      </c>
    </row>
    <row r="861" spans="1:23" x14ac:dyDescent="0.25">
      <c r="A861" s="106" t="s">
        <v>856</v>
      </c>
      <c r="B861" s="15" t="s">
        <v>1570</v>
      </c>
      <c r="C861" s="15">
        <v>4</v>
      </c>
      <c r="D861" s="39" t="s">
        <v>1493</v>
      </c>
      <c r="E861" s="65">
        <v>290</v>
      </c>
      <c r="F861" s="64">
        <v>0.96551724137931039</v>
      </c>
      <c r="G861" s="65"/>
      <c r="H861" s="65">
        <v>33</v>
      </c>
      <c r="I861" s="65">
        <v>99</v>
      </c>
      <c r="J861" s="65"/>
      <c r="K861" s="65">
        <v>590</v>
      </c>
      <c r="L861" s="64">
        <v>0.94915254237288138</v>
      </c>
      <c r="M861" s="65"/>
      <c r="N861" s="65">
        <v>33</v>
      </c>
      <c r="O861" s="65">
        <v>66</v>
      </c>
      <c r="P861" s="65"/>
      <c r="Q861" s="49">
        <f t="shared" ref="Q861:Q924" si="42">AVERAGE(E861,K861)</f>
        <v>440</v>
      </c>
      <c r="R861" s="49">
        <f t="shared" si="40"/>
        <v>57.75</v>
      </c>
      <c r="W861" s="49">
        <f t="shared" si="41"/>
        <v>1</v>
      </c>
    </row>
    <row r="862" spans="1:23" x14ac:dyDescent="0.25">
      <c r="A862" s="106" t="s">
        <v>857</v>
      </c>
      <c r="B862" s="15" t="s">
        <v>1570</v>
      </c>
      <c r="C862" s="15">
        <v>4</v>
      </c>
      <c r="D862" s="39" t="s">
        <v>1494</v>
      </c>
      <c r="E862" s="65">
        <v>100</v>
      </c>
      <c r="F862" s="64">
        <v>0.88</v>
      </c>
      <c r="G862" s="65"/>
      <c r="H862" s="65">
        <v>33</v>
      </c>
      <c r="I862" s="65">
        <v>0</v>
      </c>
      <c r="J862" s="65"/>
      <c r="K862" s="65">
        <v>61</v>
      </c>
      <c r="L862" s="64">
        <v>0.88524590163934425</v>
      </c>
      <c r="M862" s="65"/>
      <c r="N862" s="65">
        <v>0</v>
      </c>
      <c r="O862" s="65">
        <v>0</v>
      </c>
      <c r="P862" s="65"/>
      <c r="Q862" s="49">
        <f t="shared" si="42"/>
        <v>80.5</v>
      </c>
      <c r="R862" s="49">
        <f t="shared" si="40"/>
        <v>8.25</v>
      </c>
      <c r="W862" s="49">
        <f t="shared" si="41"/>
        <v>1</v>
      </c>
    </row>
    <row r="863" spans="1:23" x14ac:dyDescent="0.25">
      <c r="A863" s="106" t="s">
        <v>858</v>
      </c>
      <c r="B863" s="15" t="s">
        <v>1570</v>
      </c>
      <c r="C863" s="15">
        <v>4</v>
      </c>
      <c r="D863" s="39" t="s">
        <v>1495</v>
      </c>
      <c r="E863" s="65">
        <v>109</v>
      </c>
      <c r="F863" s="64">
        <v>0.27522935779816515</v>
      </c>
      <c r="G863" s="65"/>
      <c r="H863" s="65">
        <v>0</v>
      </c>
      <c r="I863" s="65">
        <v>0</v>
      </c>
      <c r="J863" s="65"/>
      <c r="K863" s="65">
        <v>72</v>
      </c>
      <c r="L863" s="64">
        <v>0.18055555555555555</v>
      </c>
      <c r="M863" s="65"/>
      <c r="N863" s="65">
        <v>0</v>
      </c>
      <c r="O863" s="65">
        <v>0</v>
      </c>
      <c r="P863" s="65"/>
      <c r="Q863" s="49">
        <f t="shared" si="42"/>
        <v>90.5</v>
      </c>
      <c r="R863" s="49">
        <f t="shared" si="40"/>
        <v>0</v>
      </c>
      <c r="W863" s="49">
        <f t="shared" si="41"/>
        <v>0</v>
      </c>
    </row>
    <row r="864" spans="1:23" x14ac:dyDescent="0.25">
      <c r="A864" s="106" t="s">
        <v>859</v>
      </c>
      <c r="B864" s="15" t="s">
        <v>1570</v>
      </c>
      <c r="C864" s="15">
        <v>4</v>
      </c>
      <c r="D864" s="39" t="s">
        <v>1496</v>
      </c>
      <c r="E864" s="65">
        <v>13</v>
      </c>
      <c r="F864" s="64">
        <v>0.84615384615384615</v>
      </c>
      <c r="G864" s="65"/>
      <c r="H864" s="65">
        <v>33</v>
      </c>
      <c r="I864" s="65">
        <v>0</v>
      </c>
      <c r="J864" s="65"/>
      <c r="K864" s="65">
        <v>8</v>
      </c>
      <c r="L864" s="64">
        <v>0.875</v>
      </c>
      <c r="M864" s="65"/>
      <c r="N864" s="65">
        <v>0</v>
      </c>
      <c r="O864" s="65">
        <v>0</v>
      </c>
      <c r="P864" s="65"/>
      <c r="Q864" s="49">
        <f t="shared" si="42"/>
        <v>10.5</v>
      </c>
      <c r="R864" s="49">
        <f t="shared" si="40"/>
        <v>8.25</v>
      </c>
      <c r="W864" s="49">
        <f t="shared" si="41"/>
        <v>1</v>
      </c>
    </row>
    <row r="865" spans="1:23" x14ac:dyDescent="0.25">
      <c r="A865" s="106" t="s">
        <v>860</v>
      </c>
      <c r="B865" s="15" t="s">
        <v>1570</v>
      </c>
      <c r="C865" s="15">
        <v>4</v>
      </c>
      <c r="D865" s="39" t="s">
        <v>1497</v>
      </c>
      <c r="E865" s="65">
        <v>29</v>
      </c>
      <c r="F865" s="64">
        <v>0.96551724137931039</v>
      </c>
      <c r="G865" s="65"/>
      <c r="H865" s="65">
        <v>0</v>
      </c>
      <c r="I865" s="65">
        <v>66</v>
      </c>
      <c r="J865" s="65"/>
      <c r="K865" s="65">
        <v>57</v>
      </c>
      <c r="L865" s="64">
        <v>0.91228070175438591</v>
      </c>
      <c r="M865" s="65" t="s">
        <v>1</v>
      </c>
      <c r="N865" s="65">
        <v>33</v>
      </c>
      <c r="O865" s="65">
        <v>132</v>
      </c>
      <c r="P865" s="65"/>
      <c r="Q865" s="49">
        <f t="shared" si="42"/>
        <v>43</v>
      </c>
      <c r="R865" s="49">
        <f t="shared" si="40"/>
        <v>57.75</v>
      </c>
      <c r="W865" s="49">
        <f t="shared" si="41"/>
        <v>1</v>
      </c>
    </row>
    <row r="866" spans="1:23" x14ac:dyDescent="0.25">
      <c r="A866" s="106" t="s">
        <v>861</v>
      </c>
      <c r="B866" s="15" t="s">
        <v>1570</v>
      </c>
      <c r="C866" s="15">
        <v>4</v>
      </c>
      <c r="D866" s="39" t="s">
        <v>1498</v>
      </c>
      <c r="E866" s="65">
        <v>9</v>
      </c>
      <c r="F866" s="64">
        <v>1</v>
      </c>
      <c r="G866" s="65"/>
      <c r="H866" s="65">
        <v>0</v>
      </c>
      <c r="I866" s="65">
        <v>0</v>
      </c>
      <c r="J866" s="65"/>
      <c r="K866" s="65">
        <v>5</v>
      </c>
      <c r="L866" s="64">
        <v>0.4</v>
      </c>
      <c r="M866" s="65"/>
      <c r="N866" s="65">
        <v>0</v>
      </c>
      <c r="O866" s="65">
        <v>0</v>
      </c>
      <c r="P866" s="65" t="s">
        <v>1</v>
      </c>
      <c r="Q866" s="49">
        <f t="shared" si="42"/>
        <v>7</v>
      </c>
      <c r="R866" s="49">
        <f t="shared" si="40"/>
        <v>0</v>
      </c>
      <c r="W866" s="49">
        <f t="shared" si="41"/>
        <v>0</v>
      </c>
    </row>
    <row r="867" spans="1:23" x14ac:dyDescent="0.25">
      <c r="A867" s="106" t="s">
        <v>862</v>
      </c>
      <c r="B867" s="15" t="s">
        <v>1570</v>
      </c>
      <c r="C867" s="15">
        <v>4</v>
      </c>
      <c r="D867" s="39" t="s">
        <v>1499</v>
      </c>
      <c r="E867" s="65">
        <v>19</v>
      </c>
      <c r="F867" s="64">
        <v>0.94736842105263153</v>
      </c>
      <c r="G867" s="65"/>
      <c r="H867" s="65">
        <v>0</v>
      </c>
      <c r="I867" s="65">
        <v>0</v>
      </c>
      <c r="J867" s="65"/>
      <c r="K867" s="65">
        <v>4</v>
      </c>
      <c r="L867" s="64">
        <v>1</v>
      </c>
      <c r="M867" s="65"/>
      <c r="N867" s="65">
        <v>66</v>
      </c>
      <c r="O867" s="65">
        <v>33</v>
      </c>
      <c r="P867" s="65"/>
      <c r="Q867" s="49">
        <f t="shared" si="42"/>
        <v>11.5</v>
      </c>
      <c r="R867" s="49">
        <f t="shared" si="40"/>
        <v>24.75</v>
      </c>
      <c r="W867" s="49">
        <f t="shared" si="41"/>
        <v>1</v>
      </c>
    </row>
    <row r="868" spans="1:23" x14ac:dyDescent="0.25">
      <c r="A868" s="106" t="s">
        <v>863</v>
      </c>
      <c r="B868" s="15" t="s">
        <v>1570</v>
      </c>
      <c r="C868" s="15">
        <v>4</v>
      </c>
      <c r="D868" s="39" t="s">
        <v>1500</v>
      </c>
      <c r="E868" s="65">
        <v>290</v>
      </c>
      <c r="F868" s="64">
        <v>0.72413793103448276</v>
      </c>
      <c r="G868" s="65"/>
      <c r="H868" s="65">
        <v>0</v>
      </c>
      <c r="I868" s="65">
        <v>0</v>
      </c>
      <c r="J868" s="65"/>
      <c r="K868" s="65">
        <v>124</v>
      </c>
      <c r="L868" s="64">
        <v>0.92741935483870963</v>
      </c>
      <c r="M868" s="65"/>
      <c r="N868" s="65">
        <v>0</v>
      </c>
      <c r="O868" s="65">
        <v>0</v>
      </c>
      <c r="P868" s="65"/>
      <c r="Q868" s="49">
        <f t="shared" si="42"/>
        <v>207</v>
      </c>
      <c r="R868" s="49">
        <f t="shared" si="40"/>
        <v>0</v>
      </c>
      <c r="W868" s="49">
        <f t="shared" si="41"/>
        <v>0</v>
      </c>
    </row>
    <row r="869" spans="1:23" x14ac:dyDescent="0.25">
      <c r="A869" s="106" t="s">
        <v>864</v>
      </c>
      <c r="B869" s="15" t="s">
        <v>1570</v>
      </c>
      <c r="C869" s="15">
        <v>4</v>
      </c>
      <c r="D869" s="39" t="s">
        <v>1501</v>
      </c>
      <c r="E869" s="101" t="s">
        <v>8</v>
      </c>
      <c r="F869" s="66" t="s">
        <v>8</v>
      </c>
      <c r="G869" s="101"/>
      <c r="H869" s="101" t="s">
        <v>8</v>
      </c>
      <c r="I869" s="101" t="s">
        <v>8</v>
      </c>
      <c r="J869" s="65"/>
      <c r="K869" s="65">
        <v>100</v>
      </c>
      <c r="L869" s="64">
        <v>0.95</v>
      </c>
      <c r="M869" s="65"/>
      <c r="N869" s="101" t="s">
        <v>8</v>
      </c>
      <c r="O869" s="101" t="s">
        <v>8</v>
      </c>
      <c r="P869" s="65"/>
      <c r="Q869" s="49">
        <f t="shared" si="42"/>
        <v>100</v>
      </c>
      <c r="W869" s="49">
        <f t="shared" si="41"/>
        <v>0</v>
      </c>
    </row>
    <row r="870" spans="1:23" x14ac:dyDescent="0.25">
      <c r="A870" s="106" t="s">
        <v>865</v>
      </c>
      <c r="B870" s="15" t="s">
        <v>1570</v>
      </c>
      <c r="C870" s="15">
        <v>4</v>
      </c>
      <c r="D870" s="39" t="s">
        <v>1502</v>
      </c>
      <c r="E870" s="65">
        <v>520</v>
      </c>
      <c r="F870" s="64">
        <v>0.84615384615384615</v>
      </c>
      <c r="G870" s="65"/>
      <c r="H870" s="65">
        <v>0</v>
      </c>
      <c r="I870" s="65">
        <v>0</v>
      </c>
      <c r="J870" s="65" t="s">
        <v>1</v>
      </c>
      <c r="K870" s="65">
        <v>430</v>
      </c>
      <c r="L870" s="64">
        <v>0.88372093023255816</v>
      </c>
      <c r="M870" s="65"/>
      <c r="N870" s="65">
        <v>0</v>
      </c>
      <c r="O870" s="65">
        <v>0</v>
      </c>
      <c r="P870" s="65"/>
      <c r="Q870" s="49">
        <f t="shared" si="42"/>
        <v>475</v>
      </c>
      <c r="R870" s="49">
        <f t="shared" si="40"/>
        <v>0</v>
      </c>
      <c r="W870" s="49">
        <f t="shared" si="41"/>
        <v>0</v>
      </c>
    </row>
    <row r="871" spans="1:23" x14ac:dyDescent="0.25">
      <c r="A871" s="106" t="s">
        <v>866</v>
      </c>
      <c r="B871" s="15" t="s">
        <v>1570</v>
      </c>
      <c r="C871" s="15">
        <v>4</v>
      </c>
      <c r="D871" s="39" t="s">
        <v>1503</v>
      </c>
      <c r="E871" s="65">
        <v>12</v>
      </c>
      <c r="F871" s="64">
        <v>0.75</v>
      </c>
      <c r="G871" s="65"/>
      <c r="H871" s="65">
        <v>0</v>
      </c>
      <c r="I871" s="65">
        <v>0</v>
      </c>
      <c r="J871" s="65"/>
      <c r="K871" s="65">
        <v>9</v>
      </c>
      <c r="L871" s="64">
        <v>0.88888888888888884</v>
      </c>
      <c r="M871" s="65"/>
      <c r="N871" s="65">
        <v>0</v>
      </c>
      <c r="O871" s="65">
        <v>0</v>
      </c>
      <c r="P871" s="65"/>
      <c r="Q871" s="49">
        <f t="shared" si="42"/>
        <v>10.5</v>
      </c>
      <c r="R871" s="49">
        <f t="shared" si="40"/>
        <v>0</v>
      </c>
      <c r="W871" s="49">
        <f t="shared" si="41"/>
        <v>0</v>
      </c>
    </row>
    <row r="872" spans="1:23" x14ac:dyDescent="0.25">
      <c r="A872" s="106" t="s">
        <v>867</v>
      </c>
      <c r="B872" s="15" t="s">
        <v>1570</v>
      </c>
      <c r="C872" s="15">
        <v>4</v>
      </c>
      <c r="D872" s="39" t="s">
        <v>1504</v>
      </c>
      <c r="E872" s="65">
        <v>3</v>
      </c>
      <c r="F872" s="64">
        <v>0.66666666666666663</v>
      </c>
      <c r="G872" s="65"/>
      <c r="H872" s="65">
        <v>0</v>
      </c>
      <c r="I872" s="65">
        <v>0</v>
      </c>
      <c r="J872" s="65"/>
      <c r="K872" s="65">
        <v>5</v>
      </c>
      <c r="L872" s="64">
        <v>1</v>
      </c>
      <c r="M872" s="65"/>
      <c r="N872" s="65">
        <v>33</v>
      </c>
      <c r="O872" s="65">
        <v>0</v>
      </c>
      <c r="P872" s="65"/>
      <c r="Q872" s="49">
        <f t="shared" si="42"/>
        <v>4</v>
      </c>
      <c r="R872" s="49">
        <f t="shared" si="40"/>
        <v>8.25</v>
      </c>
      <c r="W872" s="49">
        <f t="shared" si="41"/>
        <v>1</v>
      </c>
    </row>
    <row r="873" spans="1:23" x14ac:dyDescent="0.25">
      <c r="A873" s="106" t="s">
        <v>868</v>
      </c>
      <c r="B873" s="15" t="s">
        <v>1570</v>
      </c>
      <c r="C873" s="15">
        <v>4</v>
      </c>
      <c r="D873" s="39" t="s">
        <v>1505</v>
      </c>
      <c r="E873" s="101" t="s">
        <v>8</v>
      </c>
      <c r="F873" s="66" t="s">
        <v>8</v>
      </c>
      <c r="G873" s="101"/>
      <c r="H873" s="101" t="s">
        <v>8</v>
      </c>
      <c r="I873" s="101" t="s">
        <v>8</v>
      </c>
      <c r="J873" s="65"/>
      <c r="K873" s="65">
        <v>5</v>
      </c>
      <c r="L873" s="64">
        <v>1</v>
      </c>
      <c r="M873" s="65"/>
      <c r="N873" s="65">
        <v>66</v>
      </c>
      <c r="O873" s="65">
        <v>0</v>
      </c>
      <c r="P873" s="65"/>
      <c r="Q873" s="49">
        <f t="shared" si="42"/>
        <v>5</v>
      </c>
      <c r="R873" s="49">
        <f t="shared" si="40"/>
        <v>33</v>
      </c>
      <c r="W873" s="49">
        <f t="shared" si="41"/>
        <v>1</v>
      </c>
    </row>
    <row r="874" spans="1:23" x14ac:dyDescent="0.25">
      <c r="A874" s="106" t="s">
        <v>869</v>
      </c>
      <c r="B874" s="15" t="s">
        <v>1570</v>
      </c>
      <c r="C874" s="15">
        <v>4</v>
      </c>
      <c r="D874" s="39" t="s">
        <v>1506</v>
      </c>
      <c r="E874" s="101" t="s">
        <v>8</v>
      </c>
      <c r="F874" s="66" t="s">
        <v>8</v>
      </c>
      <c r="G874" s="101"/>
      <c r="H874" s="101" t="s">
        <v>8</v>
      </c>
      <c r="I874" s="101" t="s">
        <v>8</v>
      </c>
      <c r="J874" s="65"/>
      <c r="K874" s="65">
        <v>77</v>
      </c>
      <c r="L874" s="64">
        <v>0.93506493506493504</v>
      </c>
      <c r="M874" s="65"/>
      <c r="N874" s="101" t="s">
        <v>8</v>
      </c>
      <c r="O874" s="101" t="s">
        <v>8</v>
      </c>
      <c r="P874" s="65"/>
      <c r="Q874" s="49">
        <f t="shared" si="42"/>
        <v>77</v>
      </c>
      <c r="W874" s="49">
        <f t="shared" si="41"/>
        <v>0</v>
      </c>
    </row>
    <row r="875" spans="1:23" x14ac:dyDescent="0.25">
      <c r="A875" s="106" t="s">
        <v>870</v>
      </c>
      <c r="B875" s="15" t="s">
        <v>1570</v>
      </c>
      <c r="C875" s="15">
        <v>4</v>
      </c>
      <c r="D875" s="39" t="s">
        <v>1507</v>
      </c>
      <c r="E875" s="65">
        <v>55</v>
      </c>
      <c r="F875" s="64">
        <v>0.96363636363636362</v>
      </c>
      <c r="G875" s="65"/>
      <c r="H875" s="65">
        <v>0</v>
      </c>
      <c r="I875" s="65">
        <v>0</v>
      </c>
      <c r="J875" s="65" t="s">
        <v>1</v>
      </c>
      <c r="K875" s="65">
        <v>106</v>
      </c>
      <c r="L875" s="64">
        <v>0.96226415094339623</v>
      </c>
      <c r="M875" s="65"/>
      <c r="N875" s="65">
        <v>0</v>
      </c>
      <c r="O875" s="65">
        <v>0</v>
      </c>
      <c r="P875" s="65"/>
      <c r="Q875" s="49">
        <f t="shared" si="42"/>
        <v>80.5</v>
      </c>
      <c r="R875" s="49">
        <f t="shared" si="40"/>
        <v>0</v>
      </c>
      <c r="W875" s="49">
        <f t="shared" si="41"/>
        <v>0</v>
      </c>
    </row>
    <row r="876" spans="1:23" x14ac:dyDescent="0.25">
      <c r="A876" s="106" t="s">
        <v>871</v>
      </c>
      <c r="B876" s="15" t="s">
        <v>1570</v>
      </c>
      <c r="C876" s="15">
        <v>4</v>
      </c>
      <c r="D876" s="39" t="s">
        <v>1508</v>
      </c>
      <c r="E876" s="65">
        <v>490</v>
      </c>
      <c r="F876" s="64">
        <v>0.91836734693877553</v>
      </c>
      <c r="G876" s="65"/>
      <c r="H876" s="65">
        <v>0</v>
      </c>
      <c r="I876" s="65">
        <v>0</v>
      </c>
      <c r="J876" s="65"/>
      <c r="K876" s="65">
        <v>118</v>
      </c>
      <c r="L876" s="64">
        <v>0.9152542372881356</v>
      </c>
      <c r="M876" s="65"/>
      <c r="N876" s="65">
        <v>66</v>
      </c>
      <c r="O876" s="65">
        <v>99</v>
      </c>
      <c r="P876" s="65"/>
      <c r="Q876" s="49">
        <f t="shared" si="42"/>
        <v>304</v>
      </c>
      <c r="R876" s="49">
        <f t="shared" si="40"/>
        <v>41.25</v>
      </c>
      <c r="W876" s="49">
        <f t="shared" si="41"/>
        <v>1</v>
      </c>
    </row>
    <row r="877" spans="1:23" x14ac:dyDescent="0.25">
      <c r="A877" s="106" t="s">
        <v>872</v>
      </c>
      <c r="B877" s="15" t="s">
        <v>1570</v>
      </c>
      <c r="C877" s="15">
        <v>4</v>
      </c>
      <c r="D877" s="39" t="s">
        <v>1509</v>
      </c>
      <c r="E877" s="65">
        <v>300</v>
      </c>
      <c r="F877" s="64">
        <v>0.93333333333333335</v>
      </c>
      <c r="G877" s="65"/>
      <c r="H877" s="65">
        <v>0</v>
      </c>
      <c r="I877" s="65">
        <v>0</v>
      </c>
      <c r="J877" s="65" t="s">
        <v>1</v>
      </c>
      <c r="K877" s="65">
        <v>37</v>
      </c>
      <c r="L877" s="64">
        <v>0.81081081081081086</v>
      </c>
      <c r="M877" s="65"/>
      <c r="N877" s="65">
        <v>0</v>
      </c>
      <c r="O877" s="65">
        <v>0</v>
      </c>
      <c r="P877" s="65"/>
      <c r="Q877" s="49">
        <f t="shared" si="42"/>
        <v>168.5</v>
      </c>
      <c r="R877" s="49">
        <f t="shared" si="40"/>
        <v>0</v>
      </c>
      <c r="W877" s="49">
        <f t="shared" si="41"/>
        <v>0</v>
      </c>
    </row>
    <row r="878" spans="1:23" ht="16.5" thickBot="1" x14ac:dyDescent="0.3">
      <c r="A878" s="163" t="s">
        <v>873</v>
      </c>
      <c r="B878" s="32" t="s">
        <v>1570</v>
      </c>
      <c r="C878" s="32">
        <v>4</v>
      </c>
      <c r="D878" s="42" t="s">
        <v>1510</v>
      </c>
      <c r="E878" s="89">
        <v>400</v>
      </c>
      <c r="F878" s="79">
        <v>0.9</v>
      </c>
      <c r="G878" s="89"/>
      <c r="H878" s="89">
        <v>0</v>
      </c>
      <c r="I878" s="89">
        <v>33</v>
      </c>
      <c r="J878" s="89"/>
      <c r="K878" s="89">
        <v>24</v>
      </c>
      <c r="L878" s="79">
        <v>0.91666666666666663</v>
      </c>
      <c r="M878" s="89"/>
      <c r="N878" s="89">
        <v>33</v>
      </c>
      <c r="O878" s="89">
        <v>0</v>
      </c>
      <c r="P878" s="89"/>
      <c r="Q878" s="49">
        <f t="shared" si="42"/>
        <v>212</v>
      </c>
      <c r="R878" s="49">
        <f t="shared" si="40"/>
        <v>16.5</v>
      </c>
      <c r="W878" s="49">
        <f t="shared" si="41"/>
        <v>1</v>
      </c>
    </row>
    <row r="879" spans="1:23" s="229" customFormat="1" ht="16.5" thickBot="1" x14ac:dyDescent="0.3">
      <c r="B879" s="230"/>
      <c r="C879" s="230"/>
      <c r="D879" s="231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</row>
    <row r="880" spans="1:23" x14ac:dyDescent="0.25">
      <c r="A880" s="82" t="s">
        <v>874</v>
      </c>
      <c r="B880" s="25" t="s">
        <v>1571</v>
      </c>
      <c r="C880" s="25">
        <v>1</v>
      </c>
      <c r="D880" s="26" t="s">
        <v>1491</v>
      </c>
      <c r="E880" s="83">
        <v>0</v>
      </c>
      <c r="F880" s="164" t="s">
        <v>4</v>
      </c>
      <c r="G880" s="85"/>
      <c r="H880" s="85">
        <v>0</v>
      </c>
      <c r="I880" s="85">
        <v>0</v>
      </c>
      <c r="J880" s="85"/>
      <c r="K880" s="85">
        <v>0</v>
      </c>
      <c r="L880" s="165" t="s">
        <v>4</v>
      </c>
      <c r="M880" s="85"/>
      <c r="N880" s="85">
        <v>0</v>
      </c>
      <c r="O880" s="85">
        <v>0</v>
      </c>
      <c r="P880" s="85"/>
      <c r="Q880" s="49">
        <f t="shared" si="42"/>
        <v>0</v>
      </c>
      <c r="R880" s="49">
        <f t="shared" si="40"/>
        <v>0</v>
      </c>
      <c r="S880" s="226">
        <f>AVERAGE(Q880:Q987)-1</f>
        <v>58.299065420560744</v>
      </c>
      <c r="T880" s="226">
        <f>AVERAGE(R880:R987)</f>
        <v>129.86111111111111</v>
      </c>
      <c r="U880" t="s">
        <v>1638</v>
      </c>
      <c r="W880" s="49">
        <f t="shared" si="41"/>
        <v>0</v>
      </c>
    </row>
    <row r="881" spans="1:23" x14ac:dyDescent="0.25">
      <c r="A881" s="86" t="s">
        <v>875</v>
      </c>
      <c r="B881" s="16" t="s">
        <v>1571</v>
      </c>
      <c r="C881" s="16">
        <v>1</v>
      </c>
      <c r="D881" s="17" t="s">
        <v>1492</v>
      </c>
      <c r="E881" s="63">
        <v>103</v>
      </c>
      <c r="F881" s="74">
        <v>0.95145631067961167</v>
      </c>
      <c r="G881" s="65" t="s">
        <v>1</v>
      </c>
      <c r="H881" s="65">
        <v>33</v>
      </c>
      <c r="I881" s="65">
        <v>66</v>
      </c>
      <c r="J881" s="65"/>
      <c r="K881" s="65">
        <v>76</v>
      </c>
      <c r="L881" s="94">
        <v>0.96052631578947367</v>
      </c>
      <c r="M881" s="65" t="s">
        <v>1</v>
      </c>
      <c r="N881" s="65">
        <v>132</v>
      </c>
      <c r="O881" s="65">
        <v>198</v>
      </c>
      <c r="P881" s="65"/>
      <c r="Q881" s="49">
        <f t="shared" si="42"/>
        <v>89.5</v>
      </c>
      <c r="R881" s="49">
        <f t="shared" si="40"/>
        <v>107.25</v>
      </c>
      <c r="S881" s="49">
        <f>MEDIAN(Q880:Q987)</f>
        <v>9</v>
      </c>
      <c r="T881" s="49">
        <f>MEDIAN(R880:R987)</f>
        <v>0</v>
      </c>
      <c r="U881" t="s">
        <v>1647</v>
      </c>
      <c r="W881" s="49">
        <f t="shared" si="41"/>
        <v>1</v>
      </c>
    </row>
    <row r="882" spans="1:23" x14ac:dyDescent="0.25">
      <c r="A882" s="86" t="s">
        <v>876</v>
      </c>
      <c r="B882" s="16" t="s">
        <v>1571</v>
      </c>
      <c r="C882" s="16">
        <v>1</v>
      </c>
      <c r="D882" s="17" t="s">
        <v>1493</v>
      </c>
      <c r="E882" s="63">
        <v>0</v>
      </c>
      <c r="F882" s="74" t="s">
        <v>4</v>
      </c>
      <c r="G882" s="65"/>
      <c r="H882" s="65">
        <v>0</v>
      </c>
      <c r="I882" s="65">
        <v>0</v>
      </c>
      <c r="J882" s="65"/>
      <c r="K882" s="65">
        <v>0</v>
      </c>
      <c r="L882" s="93" t="s">
        <v>4</v>
      </c>
      <c r="M882" s="65"/>
      <c r="N882" s="65">
        <v>0</v>
      </c>
      <c r="O882" s="65">
        <v>0</v>
      </c>
      <c r="P882" s="65"/>
      <c r="Q882" s="49">
        <f t="shared" si="42"/>
        <v>0</v>
      </c>
      <c r="R882" s="49">
        <f t="shared" si="40"/>
        <v>0</v>
      </c>
      <c r="S882" s="226">
        <f>VAR(Q880:Q987)</f>
        <v>12552.362546288132</v>
      </c>
      <c r="T882" s="226">
        <f>VAR(R880:R987)</f>
        <v>274885.18964174454</v>
      </c>
      <c r="U882" t="s">
        <v>1639</v>
      </c>
      <c r="W882" s="49">
        <f t="shared" si="41"/>
        <v>0</v>
      </c>
    </row>
    <row r="883" spans="1:23" x14ac:dyDescent="0.25">
      <c r="A883" s="86" t="s">
        <v>877</v>
      </c>
      <c r="B883" s="16" t="s">
        <v>1571</v>
      </c>
      <c r="C883" s="16">
        <v>1</v>
      </c>
      <c r="D883" s="17" t="s">
        <v>1494</v>
      </c>
      <c r="E883" s="63">
        <v>0</v>
      </c>
      <c r="F883" s="74" t="s">
        <v>4</v>
      </c>
      <c r="G883" s="65" t="s">
        <v>1</v>
      </c>
      <c r="H883" s="65">
        <v>0</v>
      </c>
      <c r="I883" s="65">
        <v>0</v>
      </c>
      <c r="J883" s="65"/>
      <c r="K883" s="65">
        <v>0</v>
      </c>
      <c r="L883" s="93" t="s">
        <v>4</v>
      </c>
      <c r="M883" s="65"/>
      <c r="N883" s="65">
        <v>0</v>
      </c>
      <c r="O883" s="65">
        <v>0</v>
      </c>
      <c r="P883" s="65"/>
      <c r="Q883" s="49">
        <f t="shared" si="42"/>
        <v>0</v>
      </c>
      <c r="R883" s="49">
        <f t="shared" si="40"/>
        <v>0</v>
      </c>
      <c r="S883" s="226">
        <f>STDEV(Q880:Q987)</f>
        <v>112.0373265759592</v>
      </c>
      <c r="T883" s="226">
        <f>STDEV(R880:R987)</f>
        <v>524.29494527579084</v>
      </c>
      <c r="U883" t="s">
        <v>1640</v>
      </c>
      <c r="W883" s="49">
        <f t="shared" si="41"/>
        <v>0</v>
      </c>
    </row>
    <row r="884" spans="1:23" x14ac:dyDescent="0.25">
      <c r="A884" s="86" t="s">
        <v>878</v>
      </c>
      <c r="B884" s="16" t="s">
        <v>1571</v>
      </c>
      <c r="C884" s="16">
        <v>1</v>
      </c>
      <c r="D884" s="17" t="s">
        <v>1495</v>
      </c>
      <c r="E884" s="63">
        <v>0</v>
      </c>
      <c r="F884" s="74" t="s">
        <v>4</v>
      </c>
      <c r="G884" s="65"/>
      <c r="H884" s="65">
        <v>0</v>
      </c>
      <c r="I884" s="65">
        <v>0</v>
      </c>
      <c r="J884" s="65"/>
      <c r="K884" s="65">
        <v>0</v>
      </c>
      <c r="L884" s="93" t="s">
        <v>4</v>
      </c>
      <c r="M884" s="65"/>
      <c r="N884" s="65">
        <v>0</v>
      </c>
      <c r="O884" s="65">
        <v>0</v>
      </c>
      <c r="P884" s="65"/>
      <c r="Q884" s="49">
        <f t="shared" si="42"/>
        <v>0</v>
      </c>
      <c r="R884" s="49">
        <f t="shared" si="40"/>
        <v>0</v>
      </c>
      <c r="S884" s="49">
        <f>MIN(Q880:Q987)</f>
        <v>0</v>
      </c>
      <c r="T884" s="49">
        <f>MIN(R880:R987)</f>
        <v>0</v>
      </c>
      <c r="U884" t="s">
        <v>1641</v>
      </c>
      <c r="W884" s="49">
        <f t="shared" si="41"/>
        <v>0</v>
      </c>
    </row>
    <row r="885" spans="1:23" x14ac:dyDescent="0.25">
      <c r="A885" s="86" t="s">
        <v>879</v>
      </c>
      <c r="B885" s="16" t="s">
        <v>1571</v>
      </c>
      <c r="C885" s="16">
        <v>1</v>
      </c>
      <c r="D885" s="17" t="s">
        <v>1496</v>
      </c>
      <c r="E885" s="63">
        <v>163</v>
      </c>
      <c r="F885" s="74">
        <v>0.87730061349693256</v>
      </c>
      <c r="G885" s="65" t="s">
        <v>1</v>
      </c>
      <c r="H885" s="65">
        <v>33</v>
      </c>
      <c r="I885" s="65">
        <v>0</v>
      </c>
      <c r="J885" s="65"/>
      <c r="K885" s="65">
        <v>32</v>
      </c>
      <c r="L885" s="94">
        <v>0.78125</v>
      </c>
      <c r="M885" s="65" t="s">
        <v>1</v>
      </c>
      <c r="N885" s="65">
        <v>0</v>
      </c>
      <c r="O885" s="65">
        <v>33</v>
      </c>
      <c r="P885" s="65"/>
      <c r="Q885" s="49">
        <f t="shared" si="42"/>
        <v>97.5</v>
      </c>
      <c r="R885" s="49">
        <f t="shared" si="40"/>
        <v>16.5</v>
      </c>
      <c r="S885" s="49">
        <f>MAX(Q880:Q987)</f>
        <v>645</v>
      </c>
      <c r="T885" s="49">
        <f>MAX(R880:R987)</f>
        <v>4611.75</v>
      </c>
      <c r="U885" t="s">
        <v>1642</v>
      </c>
      <c r="W885" s="49">
        <f t="shared" si="41"/>
        <v>1</v>
      </c>
    </row>
    <row r="886" spans="1:23" x14ac:dyDescent="0.25">
      <c r="A886" s="86" t="s">
        <v>880</v>
      </c>
      <c r="B886" s="16" t="s">
        <v>1571</v>
      </c>
      <c r="C886" s="16">
        <v>1</v>
      </c>
      <c r="D886" s="17" t="s">
        <v>1497</v>
      </c>
      <c r="E886" s="63">
        <v>0</v>
      </c>
      <c r="F886" s="74" t="s">
        <v>4</v>
      </c>
      <c r="G886" s="65"/>
      <c r="H886" s="65">
        <v>0</v>
      </c>
      <c r="I886" s="65">
        <v>0</v>
      </c>
      <c r="J886" s="65"/>
      <c r="K886" s="65">
        <v>0</v>
      </c>
      <c r="L886" s="93" t="s">
        <v>4</v>
      </c>
      <c r="M886" s="65"/>
      <c r="N886" s="65">
        <v>0</v>
      </c>
      <c r="O886" s="65">
        <v>0</v>
      </c>
      <c r="P886" s="65"/>
      <c r="Q886" s="49">
        <f t="shared" si="42"/>
        <v>0</v>
      </c>
      <c r="R886" s="49">
        <f t="shared" si="40"/>
        <v>0</v>
      </c>
      <c r="S886" s="49">
        <f>COUNT(Q880:Q987)</f>
        <v>107</v>
      </c>
      <c r="T886" s="49">
        <f>COUNT(R880:R987)</f>
        <v>108</v>
      </c>
      <c r="U886" t="s">
        <v>1643</v>
      </c>
      <c r="W886" s="49">
        <f t="shared" si="41"/>
        <v>0</v>
      </c>
    </row>
    <row r="887" spans="1:23" x14ac:dyDescent="0.25">
      <c r="A887" s="86" t="s">
        <v>881</v>
      </c>
      <c r="B887" s="16" t="s">
        <v>1571</v>
      </c>
      <c r="C887" s="16">
        <v>1</v>
      </c>
      <c r="D887" s="17" t="s">
        <v>1498</v>
      </c>
      <c r="E887" s="63">
        <v>40</v>
      </c>
      <c r="F887" s="74">
        <v>0.92500000000000004</v>
      </c>
      <c r="G887" s="65"/>
      <c r="H887" s="65">
        <v>0</v>
      </c>
      <c r="I887" s="65">
        <v>0</v>
      </c>
      <c r="J887" s="65"/>
      <c r="K887" s="65">
        <v>21</v>
      </c>
      <c r="L887" s="94">
        <v>0.90476190476190477</v>
      </c>
      <c r="M887" s="65"/>
      <c r="N887" s="65">
        <v>0</v>
      </c>
      <c r="O887" s="65">
        <v>0</v>
      </c>
      <c r="P887" s="65"/>
      <c r="Q887" s="49">
        <f t="shared" si="42"/>
        <v>30.5</v>
      </c>
      <c r="R887" s="49">
        <f t="shared" si="40"/>
        <v>0</v>
      </c>
      <c r="S887" s="49">
        <f>COUNTIF(Q880:Q987,"&gt;0")</f>
        <v>81</v>
      </c>
      <c r="T887" s="49">
        <f>COUNTIF(R880:R987,"&gt;0")</f>
        <v>42</v>
      </c>
      <c r="U887" t="s">
        <v>1645</v>
      </c>
      <c r="W887" s="49">
        <f t="shared" si="41"/>
        <v>0</v>
      </c>
    </row>
    <row r="888" spans="1:23" x14ac:dyDescent="0.25">
      <c r="A888" s="86" t="s">
        <v>882</v>
      </c>
      <c r="B888" s="16" t="s">
        <v>1571</v>
      </c>
      <c r="C888" s="16">
        <v>1</v>
      </c>
      <c r="D888" s="17" t="s">
        <v>1499</v>
      </c>
      <c r="E888" s="63">
        <v>12</v>
      </c>
      <c r="F888" s="74">
        <v>0.41666666666666669</v>
      </c>
      <c r="G888" s="65"/>
      <c r="H888" s="65">
        <v>0</v>
      </c>
      <c r="I888" s="65">
        <v>0</v>
      </c>
      <c r="J888" s="65"/>
      <c r="K888" s="65">
        <v>26</v>
      </c>
      <c r="L888" s="94">
        <v>0.80769230769230771</v>
      </c>
      <c r="M888" s="65"/>
      <c r="N888" s="65">
        <v>0</v>
      </c>
      <c r="O888" s="65">
        <v>0</v>
      </c>
      <c r="P888" s="65"/>
      <c r="Q888" s="49">
        <f t="shared" si="42"/>
        <v>19</v>
      </c>
      <c r="R888" s="49">
        <f t="shared" si="40"/>
        <v>0</v>
      </c>
      <c r="S888" s="49">
        <f>COUNTIF(Q880:Q987,"=0")</f>
        <v>26</v>
      </c>
      <c r="T888" s="49">
        <f>COUNTIF(R880:R987,"=0")</f>
        <v>66</v>
      </c>
      <c r="U888" t="s">
        <v>1644</v>
      </c>
      <c r="W888" s="49">
        <f t="shared" si="41"/>
        <v>0</v>
      </c>
    </row>
    <row r="889" spans="1:23" x14ac:dyDescent="0.25">
      <c r="A889" s="86" t="s">
        <v>883</v>
      </c>
      <c r="B889" s="16" t="s">
        <v>1571</v>
      </c>
      <c r="C889" s="16">
        <v>1</v>
      </c>
      <c r="D889" s="17" t="s">
        <v>1500</v>
      </c>
      <c r="E889" s="63">
        <v>0</v>
      </c>
      <c r="F889" s="74" t="s">
        <v>4</v>
      </c>
      <c r="G889" s="65"/>
      <c r="H889" s="65">
        <v>0</v>
      </c>
      <c r="I889" s="65">
        <v>0</v>
      </c>
      <c r="J889" s="70"/>
      <c r="K889" s="70">
        <v>2</v>
      </c>
      <c r="L889" s="97">
        <v>0.5</v>
      </c>
      <c r="M889" s="70"/>
      <c r="N889" s="166" t="s">
        <v>8</v>
      </c>
      <c r="O889" s="166" t="s">
        <v>8</v>
      </c>
      <c r="P889" s="70"/>
      <c r="Q889" s="49">
        <f t="shared" si="42"/>
        <v>1</v>
      </c>
      <c r="R889" s="49">
        <f t="shared" si="40"/>
        <v>0</v>
      </c>
      <c r="S889" s="227">
        <f>S887/S886</f>
        <v>0.7570093457943925</v>
      </c>
      <c r="T889" s="227">
        <f>T887/T886</f>
        <v>0.3888888888888889</v>
      </c>
      <c r="U889" t="s">
        <v>1646</v>
      </c>
      <c r="W889" s="49">
        <f t="shared" si="41"/>
        <v>0</v>
      </c>
    </row>
    <row r="890" spans="1:23" x14ac:dyDescent="0.25">
      <c r="A890" s="86" t="s">
        <v>884</v>
      </c>
      <c r="B890" s="16" t="s">
        <v>1571</v>
      </c>
      <c r="C890" s="16">
        <v>1</v>
      </c>
      <c r="D890" s="17" t="s">
        <v>1501</v>
      </c>
      <c r="E890" s="63">
        <v>0</v>
      </c>
      <c r="F890" s="74" t="s">
        <v>4</v>
      </c>
      <c r="G890" s="65"/>
      <c r="H890" s="65">
        <v>0</v>
      </c>
      <c r="I890" s="65">
        <v>0</v>
      </c>
      <c r="J890" s="65"/>
      <c r="K890" s="65">
        <v>0</v>
      </c>
      <c r="L890" s="93" t="s">
        <v>4</v>
      </c>
      <c r="M890" s="65"/>
      <c r="N890" s="65">
        <v>0</v>
      </c>
      <c r="O890" s="65">
        <v>0</v>
      </c>
      <c r="P890" s="65"/>
      <c r="Q890" s="49">
        <f t="shared" si="42"/>
        <v>0</v>
      </c>
      <c r="R890" s="49">
        <f t="shared" si="40"/>
        <v>0</v>
      </c>
      <c r="S890" s="228">
        <f>S880*S880/(S882-S880)</f>
        <v>0.27203167601280787</v>
      </c>
      <c r="T890" s="228">
        <f>T880*T880/(T882-T880)</f>
        <v>6.1377911282736529E-2</v>
      </c>
      <c r="U890" t="s">
        <v>1648</v>
      </c>
      <c r="W890" s="49">
        <f t="shared" si="41"/>
        <v>0</v>
      </c>
    </row>
    <row r="891" spans="1:23" x14ac:dyDescent="0.25">
      <c r="A891" s="86" t="s">
        <v>885</v>
      </c>
      <c r="B891" s="16" t="s">
        <v>1571</v>
      </c>
      <c r="C891" s="16">
        <v>1</v>
      </c>
      <c r="D891" s="17" t="s">
        <v>1502</v>
      </c>
      <c r="E891" s="63">
        <v>5</v>
      </c>
      <c r="F891" s="74">
        <v>1</v>
      </c>
      <c r="G891" s="65"/>
      <c r="H891" s="65">
        <v>0</v>
      </c>
      <c r="I891" s="65">
        <v>0</v>
      </c>
      <c r="J891" s="65"/>
      <c r="K891" s="65">
        <v>0</v>
      </c>
      <c r="L891" s="93" t="s">
        <v>4</v>
      </c>
      <c r="M891" s="65"/>
      <c r="N891" s="65">
        <v>0</v>
      </c>
      <c r="O891" s="65">
        <v>0</v>
      </c>
      <c r="P891" s="65"/>
      <c r="Q891" s="49">
        <f t="shared" si="42"/>
        <v>2.5</v>
      </c>
      <c r="R891" s="49">
        <f t="shared" si="40"/>
        <v>0</v>
      </c>
      <c r="S891" s="49">
        <f>COUNTIF(W880:W987,"&gt;0")</f>
        <v>40</v>
      </c>
      <c r="T891" t="s">
        <v>1685</v>
      </c>
      <c r="W891" s="49">
        <f t="shared" si="41"/>
        <v>0</v>
      </c>
    </row>
    <row r="892" spans="1:23" x14ac:dyDescent="0.25">
      <c r="A892" s="86" t="s">
        <v>886</v>
      </c>
      <c r="B892" s="16" t="s">
        <v>1571</v>
      </c>
      <c r="C892" s="16">
        <v>1</v>
      </c>
      <c r="D892" s="17" t="s">
        <v>1503</v>
      </c>
      <c r="E892" s="63">
        <v>3</v>
      </c>
      <c r="F892" s="74">
        <v>0</v>
      </c>
      <c r="G892" s="65"/>
      <c r="H892" s="65">
        <v>198</v>
      </c>
      <c r="I892" s="65">
        <v>198</v>
      </c>
      <c r="J892" s="65"/>
      <c r="K892" s="65">
        <v>5</v>
      </c>
      <c r="L892" s="94">
        <v>0</v>
      </c>
      <c r="M892" s="65"/>
      <c r="N892" s="65">
        <v>0</v>
      </c>
      <c r="O892" s="65">
        <v>0</v>
      </c>
      <c r="P892" s="65"/>
      <c r="Q892" s="49">
        <f t="shared" si="42"/>
        <v>4</v>
      </c>
      <c r="R892" s="49">
        <f t="shared" si="40"/>
        <v>99</v>
      </c>
      <c r="W892" s="49">
        <f t="shared" si="41"/>
        <v>1</v>
      </c>
    </row>
    <row r="893" spans="1:23" x14ac:dyDescent="0.25">
      <c r="A893" s="86" t="s">
        <v>887</v>
      </c>
      <c r="B893" s="16" t="s">
        <v>1571</v>
      </c>
      <c r="C893" s="16">
        <v>1</v>
      </c>
      <c r="D893" s="17" t="s">
        <v>1504</v>
      </c>
      <c r="E893" s="63">
        <v>29</v>
      </c>
      <c r="F893" s="74">
        <v>0.86206896551724133</v>
      </c>
      <c r="G893" s="65"/>
      <c r="H893" s="65">
        <v>0</v>
      </c>
      <c r="I893" s="65">
        <v>0</v>
      </c>
      <c r="J893" s="65"/>
      <c r="K893" s="65">
        <v>15</v>
      </c>
      <c r="L893" s="94">
        <v>0.6</v>
      </c>
      <c r="M893" s="65" t="s">
        <v>1</v>
      </c>
      <c r="N893" s="65">
        <v>0</v>
      </c>
      <c r="O893" s="65">
        <v>0</v>
      </c>
      <c r="P893" s="65"/>
      <c r="Q893" s="49">
        <f t="shared" si="42"/>
        <v>22</v>
      </c>
      <c r="R893" s="49">
        <f t="shared" si="40"/>
        <v>0</v>
      </c>
      <c r="W893" s="49">
        <f t="shared" si="41"/>
        <v>0</v>
      </c>
    </row>
    <row r="894" spans="1:23" x14ac:dyDescent="0.25">
      <c r="A894" s="86" t="s">
        <v>888</v>
      </c>
      <c r="B894" s="16" t="s">
        <v>1571</v>
      </c>
      <c r="C894" s="16">
        <v>1</v>
      </c>
      <c r="D894" s="17" t="s">
        <v>1505</v>
      </c>
      <c r="E894" s="63">
        <v>0</v>
      </c>
      <c r="F894" s="74" t="s">
        <v>4</v>
      </c>
      <c r="G894" s="65"/>
      <c r="H894" s="65">
        <v>0</v>
      </c>
      <c r="I894" s="65">
        <v>0</v>
      </c>
      <c r="J894" s="65"/>
      <c r="K894" s="65">
        <v>0</v>
      </c>
      <c r="L894" s="93" t="s">
        <v>4</v>
      </c>
      <c r="M894" s="65"/>
      <c r="N894" s="65">
        <v>0</v>
      </c>
      <c r="O894" s="65">
        <v>0</v>
      </c>
      <c r="P894" s="65"/>
      <c r="Q894" s="49">
        <f t="shared" si="42"/>
        <v>0</v>
      </c>
      <c r="R894" s="49">
        <f t="shared" si="40"/>
        <v>0</v>
      </c>
      <c r="W894" s="49">
        <f t="shared" si="41"/>
        <v>0</v>
      </c>
    </row>
    <row r="895" spans="1:23" x14ac:dyDescent="0.25">
      <c r="A895" s="86" t="s">
        <v>889</v>
      </c>
      <c r="B895" s="16" t="s">
        <v>1571</v>
      </c>
      <c r="C895" s="16">
        <v>1</v>
      </c>
      <c r="D895" s="17" t="s">
        <v>1506</v>
      </c>
      <c r="E895" s="63">
        <v>194</v>
      </c>
      <c r="F895" s="74">
        <v>0.88659793814432986</v>
      </c>
      <c r="G895" s="65" t="s">
        <v>1</v>
      </c>
      <c r="H895" s="65">
        <v>33</v>
      </c>
      <c r="I895" s="65">
        <v>297</v>
      </c>
      <c r="J895" s="65"/>
      <c r="K895" s="65">
        <v>480</v>
      </c>
      <c r="L895" s="94">
        <v>0.9375</v>
      </c>
      <c r="M895" s="65" t="s">
        <v>1</v>
      </c>
      <c r="N895" s="65">
        <v>2607</v>
      </c>
      <c r="O895" s="65">
        <v>3036</v>
      </c>
      <c r="P895" s="65"/>
      <c r="Q895" s="49">
        <f t="shared" si="42"/>
        <v>337</v>
      </c>
      <c r="R895" s="49">
        <f t="shared" si="40"/>
        <v>1493.25</v>
      </c>
      <c r="W895" s="49">
        <f t="shared" si="41"/>
        <v>1</v>
      </c>
    </row>
    <row r="896" spans="1:23" x14ac:dyDescent="0.25">
      <c r="A896" s="86" t="s">
        <v>890</v>
      </c>
      <c r="B896" s="16" t="s">
        <v>1571</v>
      </c>
      <c r="C896" s="16">
        <v>1</v>
      </c>
      <c r="D896" s="17" t="s">
        <v>1507</v>
      </c>
      <c r="E896" s="63">
        <v>1</v>
      </c>
      <c r="F896" s="74">
        <v>1</v>
      </c>
      <c r="G896" s="65"/>
      <c r="H896" s="65">
        <v>0</v>
      </c>
      <c r="I896" s="65">
        <v>0</v>
      </c>
      <c r="J896" s="65"/>
      <c r="K896" s="65">
        <v>1</v>
      </c>
      <c r="L896" s="94">
        <v>1</v>
      </c>
      <c r="M896" s="65"/>
      <c r="N896" s="65">
        <v>0</v>
      </c>
      <c r="O896" s="65">
        <v>0</v>
      </c>
      <c r="P896" s="65"/>
      <c r="Q896" s="49">
        <f t="shared" si="42"/>
        <v>1</v>
      </c>
      <c r="R896" s="49">
        <f t="shared" si="40"/>
        <v>0</v>
      </c>
      <c r="W896" s="49">
        <f t="shared" si="41"/>
        <v>0</v>
      </c>
    </row>
    <row r="897" spans="1:23" x14ac:dyDescent="0.25">
      <c r="A897" s="86" t="s">
        <v>891</v>
      </c>
      <c r="B897" s="16" t="s">
        <v>1571</v>
      </c>
      <c r="C897" s="16">
        <v>1</v>
      </c>
      <c r="D897" s="17" t="s">
        <v>1508</v>
      </c>
      <c r="E897" s="63">
        <v>13</v>
      </c>
      <c r="F897" s="74">
        <v>0.84615384615384615</v>
      </c>
      <c r="G897" s="65"/>
      <c r="H897" s="65">
        <v>0</v>
      </c>
      <c r="I897" s="65">
        <v>0</v>
      </c>
      <c r="J897" s="65"/>
      <c r="K897" s="65">
        <v>32</v>
      </c>
      <c r="L897" s="94">
        <v>0.84375</v>
      </c>
      <c r="M897" s="65"/>
      <c r="N897" s="65">
        <v>33</v>
      </c>
      <c r="O897" s="65">
        <v>33</v>
      </c>
      <c r="P897" s="65"/>
      <c r="Q897" s="49">
        <f t="shared" si="42"/>
        <v>22.5</v>
      </c>
      <c r="R897" s="49">
        <f t="shared" si="40"/>
        <v>16.5</v>
      </c>
      <c r="W897" s="49">
        <f t="shared" si="41"/>
        <v>1</v>
      </c>
    </row>
    <row r="898" spans="1:23" x14ac:dyDescent="0.25">
      <c r="A898" s="86" t="s">
        <v>892</v>
      </c>
      <c r="B898" s="16" t="s">
        <v>1571</v>
      </c>
      <c r="C898" s="16">
        <v>1</v>
      </c>
      <c r="D898" s="17" t="s">
        <v>1511</v>
      </c>
      <c r="E898" s="63">
        <v>0</v>
      </c>
      <c r="F898" s="74" t="s">
        <v>4</v>
      </c>
      <c r="G898" s="65"/>
      <c r="H898" s="65">
        <v>0</v>
      </c>
      <c r="I898" s="65">
        <v>0</v>
      </c>
      <c r="J898" s="65"/>
      <c r="K898" s="65">
        <v>0</v>
      </c>
      <c r="L898" s="93" t="s">
        <v>4</v>
      </c>
      <c r="M898" s="65"/>
      <c r="N898" s="65">
        <v>0</v>
      </c>
      <c r="O898" s="65">
        <v>0</v>
      </c>
      <c r="P898" s="65"/>
      <c r="Q898" s="49">
        <f t="shared" si="42"/>
        <v>0</v>
      </c>
      <c r="R898" s="49">
        <f t="shared" si="40"/>
        <v>0</v>
      </c>
      <c r="W898" s="49">
        <f t="shared" si="41"/>
        <v>0</v>
      </c>
    </row>
    <row r="899" spans="1:23" x14ac:dyDescent="0.25">
      <c r="A899" s="86" t="s">
        <v>893</v>
      </c>
      <c r="B899" s="16" t="s">
        <v>1571</v>
      </c>
      <c r="C899" s="16">
        <v>1</v>
      </c>
      <c r="D899" s="17" t="s">
        <v>1512</v>
      </c>
      <c r="E899" s="63">
        <v>67</v>
      </c>
      <c r="F899" s="74">
        <v>0.91044776119402981</v>
      </c>
      <c r="G899" s="65" t="s">
        <v>1</v>
      </c>
      <c r="H899" s="65">
        <v>0</v>
      </c>
      <c r="I899" s="65">
        <v>0</v>
      </c>
      <c r="J899" s="65"/>
      <c r="K899" s="65">
        <v>23</v>
      </c>
      <c r="L899" s="94">
        <v>0.95652173913043481</v>
      </c>
      <c r="M899" s="65"/>
      <c r="N899" s="65">
        <v>0</v>
      </c>
      <c r="O899" s="65">
        <v>0</v>
      </c>
      <c r="P899" s="65"/>
      <c r="Q899" s="49">
        <f t="shared" si="42"/>
        <v>45</v>
      </c>
      <c r="R899" s="49">
        <f t="shared" ref="R899:R962" si="43">AVERAGE(H899:I899,N899:O899)</f>
        <v>0</v>
      </c>
      <c r="S899" s="318">
        <f>S891/S886</f>
        <v>0.37383177570093457</v>
      </c>
      <c r="T899" t="s">
        <v>1683</v>
      </c>
      <c r="W899" s="49">
        <f t="shared" ref="W899:W962" si="44">(Q899&gt;0)*(R899&gt;0)</f>
        <v>0</v>
      </c>
    </row>
    <row r="900" spans="1:23" x14ac:dyDescent="0.25">
      <c r="A900" s="86" t="s">
        <v>894</v>
      </c>
      <c r="B900" s="16" t="s">
        <v>1571</v>
      </c>
      <c r="C900" s="16">
        <v>1</v>
      </c>
      <c r="D900" s="17" t="s">
        <v>1513</v>
      </c>
      <c r="E900" s="63">
        <v>0</v>
      </c>
      <c r="F900" s="74" t="s">
        <v>4</v>
      </c>
      <c r="G900" s="65"/>
      <c r="H900" s="65">
        <v>33</v>
      </c>
      <c r="I900" s="65">
        <v>33</v>
      </c>
      <c r="J900" s="65"/>
      <c r="K900" s="65">
        <v>3</v>
      </c>
      <c r="L900" s="94">
        <v>0</v>
      </c>
      <c r="M900" s="65"/>
      <c r="N900" s="65">
        <v>33</v>
      </c>
      <c r="O900" s="65">
        <v>0</v>
      </c>
      <c r="P900" s="65"/>
      <c r="Q900" s="49">
        <f t="shared" si="42"/>
        <v>1.5</v>
      </c>
      <c r="R900" s="49">
        <f t="shared" si="43"/>
        <v>24.75</v>
      </c>
      <c r="S900" s="317">
        <f>S891/S887</f>
        <v>0.49382716049382713</v>
      </c>
      <c r="T900" t="s">
        <v>1686</v>
      </c>
      <c r="W900" s="49">
        <f t="shared" si="44"/>
        <v>1</v>
      </c>
    </row>
    <row r="901" spans="1:23" x14ac:dyDescent="0.25">
      <c r="A901" s="86" t="s">
        <v>895</v>
      </c>
      <c r="B901" s="16" t="s">
        <v>1571</v>
      </c>
      <c r="C901" s="16">
        <v>1</v>
      </c>
      <c r="D901" s="17" t="s">
        <v>1514</v>
      </c>
      <c r="E901" s="63">
        <v>0</v>
      </c>
      <c r="F901" s="74" t="s">
        <v>4</v>
      </c>
      <c r="G901" s="65"/>
      <c r="H901" s="65">
        <v>0</v>
      </c>
      <c r="I901" s="65">
        <v>0</v>
      </c>
      <c r="J901" s="65"/>
      <c r="K901" s="65">
        <v>0</v>
      </c>
      <c r="L901" s="93" t="s">
        <v>4</v>
      </c>
      <c r="M901" s="65"/>
      <c r="N901" s="65">
        <v>0</v>
      </c>
      <c r="O901" s="65">
        <v>0</v>
      </c>
      <c r="P901" s="65"/>
      <c r="Q901" s="49">
        <f t="shared" si="42"/>
        <v>0</v>
      </c>
      <c r="R901" s="49">
        <f t="shared" si="43"/>
        <v>0</v>
      </c>
      <c r="W901" s="49">
        <f t="shared" si="44"/>
        <v>0</v>
      </c>
    </row>
    <row r="902" spans="1:23" x14ac:dyDescent="0.25">
      <c r="A902" s="86" t="s">
        <v>896</v>
      </c>
      <c r="B902" s="16" t="s">
        <v>1571</v>
      </c>
      <c r="C902" s="16">
        <v>1</v>
      </c>
      <c r="D902" s="17" t="s">
        <v>1515</v>
      </c>
      <c r="E902" s="63">
        <v>83</v>
      </c>
      <c r="F902" s="74">
        <v>0.61445783132530118</v>
      </c>
      <c r="G902" s="65" t="s">
        <v>1</v>
      </c>
      <c r="H902" s="65">
        <v>132</v>
      </c>
      <c r="I902" s="65">
        <v>66</v>
      </c>
      <c r="J902" s="65"/>
      <c r="K902" s="65">
        <v>184</v>
      </c>
      <c r="L902" s="94">
        <v>0.89673913043478259</v>
      </c>
      <c r="M902" s="65" t="s">
        <v>1</v>
      </c>
      <c r="N902" s="65">
        <v>66</v>
      </c>
      <c r="O902" s="65">
        <v>165</v>
      </c>
      <c r="P902" s="65"/>
      <c r="Q902" s="49">
        <f t="shared" si="42"/>
        <v>133.5</v>
      </c>
      <c r="R902" s="49">
        <f t="shared" si="43"/>
        <v>107.25</v>
      </c>
      <c r="W902" s="49">
        <f t="shared" si="44"/>
        <v>1</v>
      </c>
    </row>
    <row r="903" spans="1:23" x14ac:dyDescent="0.25">
      <c r="A903" s="86" t="s">
        <v>897</v>
      </c>
      <c r="B903" s="16" t="s">
        <v>1571</v>
      </c>
      <c r="C903" s="16">
        <v>1</v>
      </c>
      <c r="D903" s="17" t="s">
        <v>1516</v>
      </c>
      <c r="E903" s="63">
        <v>2</v>
      </c>
      <c r="F903" s="74">
        <v>1</v>
      </c>
      <c r="G903" s="65"/>
      <c r="H903" s="65">
        <v>0</v>
      </c>
      <c r="I903" s="65">
        <v>0</v>
      </c>
      <c r="J903" s="65"/>
      <c r="K903" s="65">
        <v>0</v>
      </c>
      <c r="L903" s="93" t="s">
        <v>4</v>
      </c>
      <c r="M903" s="65"/>
      <c r="N903" s="65">
        <v>0</v>
      </c>
      <c r="O903" s="65">
        <v>0</v>
      </c>
      <c r="P903" s="65"/>
      <c r="Q903" s="49">
        <f t="shared" si="42"/>
        <v>1</v>
      </c>
      <c r="R903" s="49">
        <f t="shared" si="43"/>
        <v>0</v>
      </c>
      <c r="W903" s="49">
        <f t="shared" si="44"/>
        <v>0</v>
      </c>
    </row>
    <row r="904" spans="1:23" x14ac:dyDescent="0.25">
      <c r="A904" s="86" t="s">
        <v>898</v>
      </c>
      <c r="B904" s="16" t="s">
        <v>1571</v>
      </c>
      <c r="C904" s="16">
        <v>1</v>
      </c>
      <c r="D904" s="17" t="s">
        <v>1517</v>
      </c>
      <c r="E904" s="63">
        <v>7</v>
      </c>
      <c r="F904" s="74">
        <v>0.5714285714285714</v>
      </c>
      <c r="G904" s="65" t="s">
        <v>1</v>
      </c>
      <c r="H904" s="65">
        <v>0</v>
      </c>
      <c r="I904" s="65">
        <v>0</v>
      </c>
      <c r="J904" s="65"/>
      <c r="K904" s="65">
        <v>37</v>
      </c>
      <c r="L904" s="94">
        <v>0.16216216216216217</v>
      </c>
      <c r="M904" s="65" t="s">
        <v>1</v>
      </c>
      <c r="N904" s="65">
        <v>0</v>
      </c>
      <c r="O904" s="65">
        <v>0</v>
      </c>
      <c r="P904" s="65"/>
      <c r="Q904" s="49">
        <f t="shared" si="42"/>
        <v>22</v>
      </c>
      <c r="R904" s="49">
        <f t="shared" si="43"/>
        <v>0</v>
      </c>
      <c r="W904" s="49">
        <f t="shared" si="44"/>
        <v>0</v>
      </c>
    </row>
    <row r="905" spans="1:23" x14ac:dyDescent="0.25">
      <c r="A905" s="86" t="s">
        <v>899</v>
      </c>
      <c r="B905" s="16" t="s">
        <v>1571</v>
      </c>
      <c r="C905" s="16">
        <v>1</v>
      </c>
      <c r="D905" s="17" t="s">
        <v>1518</v>
      </c>
      <c r="E905" s="63">
        <v>13</v>
      </c>
      <c r="F905" s="74">
        <v>0.76923076923076927</v>
      </c>
      <c r="G905" s="65"/>
      <c r="H905" s="65">
        <v>33</v>
      </c>
      <c r="I905" s="65">
        <v>0</v>
      </c>
      <c r="J905" s="65"/>
      <c r="K905" s="65">
        <v>250</v>
      </c>
      <c r="L905" s="94">
        <v>0.84</v>
      </c>
      <c r="M905" s="65" t="s">
        <v>1</v>
      </c>
      <c r="N905" s="65">
        <v>33</v>
      </c>
      <c r="O905" s="65">
        <v>0</v>
      </c>
      <c r="P905" s="65"/>
      <c r="Q905" s="49">
        <f t="shared" si="42"/>
        <v>131.5</v>
      </c>
      <c r="R905" s="49">
        <f t="shared" si="43"/>
        <v>16.5</v>
      </c>
      <c r="W905" s="49">
        <f t="shared" si="44"/>
        <v>1</v>
      </c>
    </row>
    <row r="906" spans="1:23" x14ac:dyDescent="0.25">
      <c r="A906" s="86" t="s">
        <v>900</v>
      </c>
      <c r="B906" s="16" t="s">
        <v>1571</v>
      </c>
      <c r="C906" s="16">
        <v>1</v>
      </c>
      <c r="D906" s="17" t="s">
        <v>1519</v>
      </c>
      <c r="E906" s="63">
        <v>0</v>
      </c>
      <c r="F906" s="74" t="s">
        <v>4</v>
      </c>
      <c r="G906" s="65"/>
      <c r="H906" s="16">
        <v>0</v>
      </c>
      <c r="I906" s="65">
        <v>33</v>
      </c>
      <c r="J906" s="19"/>
      <c r="K906" s="167" t="s">
        <v>8</v>
      </c>
      <c r="L906" s="167" t="s">
        <v>8</v>
      </c>
      <c r="M906" s="19"/>
      <c r="N906" s="168" t="s">
        <v>8</v>
      </c>
      <c r="O906" s="168" t="s">
        <v>8</v>
      </c>
      <c r="P906" s="19"/>
      <c r="Q906" s="49">
        <f t="shared" si="42"/>
        <v>0</v>
      </c>
      <c r="R906" s="49">
        <f t="shared" si="43"/>
        <v>16.5</v>
      </c>
      <c r="W906" s="49">
        <f t="shared" si="44"/>
        <v>0</v>
      </c>
    </row>
    <row r="907" spans="1:23" x14ac:dyDescent="0.25">
      <c r="A907" s="86" t="s">
        <v>901</v>
      </c>
      <c r="B907" s="16" t="s">
        <v>1571</v>
      </c>
      <c r="C907" s="16">
        <v>1</v>
      </c>
      <c r="D907" s="17" t="s">
        <v>1520</v>
      </c>
      <c r="E907" s="63">
        <v>33</v>
      </c>
      <c r="F907" s="74">
        <v>0.78787878787878785</v>
      </c>
      <c r="G907" s="65"/>
      <c r="H907" s="16">
        <v>264</v>
      </c>
      <c r="I907" s="65">
        <v>99</v>
      </c>
      <c r="J907" s="16"/>
      <c r="K907" s="16">
        <v>36</v>
      </c>
      <c r="L907" s="94">
        <v>0.75</v>
      </c>
      <c r="M907" s="16"/>
      <c r="N907" s="65">
        <v>231</v>
      </c>
      <c r="O907" s="65">
        <v>231</v>
      </c>
      <c r="P907" s="16"/>
      <c r="Q907" s="49">
        <f t="shared" si="42"/>
        <v>34.5</v>
      </c>
      <c r="R907" s="49">
        <f t="shared" si="43"/>
        <v>206.25</v>
      </c>
      <c r="W907" s="49">
        <f t="shared" si="44"/>
        <v>1</v>
      </c>
    </row>
    <row r="908" spans="1:23" x14ac:dyDescent="0.25">
      <c r="A908" s="86" t="s">
        <v>902</v>
      </c>
      <c r="B908" s="16" t="s">
        <v>1571</v>
      </c>
      <c r="C908" s="16">
        <v>1</v>
      </c>
      <c r="D908" s="17" t="s">
        <v>1521</v>
      </c>
      <c r="E908" s="63">
        <v>0</v>
      </c>
      <c r="F908" s="74" t="s">
        <v>4</v>
      </c>
      <c r="G908" s="65"/>
      <c r="H908" s="16">
        <v>0</v>
      </c>
      <c r="I908" s="65">
        <v>0</v>
      </c>
      <c r="J908" s="16"/>
      <c r="K908" s="45">
        <v>0</v>
      </c>
      <c r="L908" s="93" t="s">
        <v>4</v>
      </c>
      <c r="M908" s="16"/>
      <c r="N908" s="65">
        <v>0</v>
      </c>
      <c r="O908" s="65">
        <v>0</v>
      </c>
      <c r="P908" s="16"/>
      <c r="Q908" s="49">
        <f t="shared" si="42"/>
        <v>0</v>
      </c>
      <c r="R908" s="49">
        <f t="shared" si="43"/>
        <v>0</v>
      </c>
      <c r="W908" s="49">
        <f t="shared" si="44"/>
        <v>0</v>
      </c>
    </row>
    <row r="909" spans="1:23" x14ac:dyDescent="0.25">
      <c r="A909" s="86" t="s">
        <v>903</v>
      </c>
      <c r="B909" s="16" t="s">
        <v>1571</v>
      </c>
      <c r="C909" s="16">
        <v>1</v>
      </c>
      <c r="D909" s="17" t="s">
        <v>1522</v>
      </c>
      <c r="E909" s="63">
        <v>0</v>
      </c>
      <c r="F909" s="74" t="s">
        <v>4</v>
      </c>
      <c r="G909" s="65"/>
      <c r="H909" s="16">
        <v>33</v>
      </c>
      <c r="I909" s="65">
        <v>66</v>
      </c>
      <c r="J909" s="16"/>
      <c r="K909" s="16">
        <v>160</v>
      </c>
      <c r="L909" s="94">
        <v>0.875</v>
      </c>
      <c r="M909" s="16"/>
      <c r="N909" s="65">
        <v>33</v>
      </c>
      <c r="O909" s="65">
        <v>33</v>
      </c>
      <c r="P909" s="16"/>
      <c r="Q909" s="49">
        <f t="shared" si="42"/>
        <v>80</v>
      </c>
      <c r="R909" s="49">
        <f t="shared" si="43"/>
        <v>41.25</v>
      </c>
      <c r="W909" s="49">
        <f t="shared" si="44"/>
        <v>1</v>
      </c>
    </row>
    <row r="910" spans="1:23" x14ac:dyDescent="0.25">
      <c r="A910" s="86" t="s">
        <v>904</v>
      </c>
      <c r="B910" s="16" t="s">
        <v>1571</v>
      </c>
      <c r="C910" s="16">
        <v>1</v>
      </c>
      <c r="D910" s="17" t="s">
        <v>1523</v>
      </c>
      <c r="E910" s="63">
        <v>66</v>
      </c>
      <c r="F910" s="74">
        <v>0.89393939393939392</v>
      </c>
      <c r="G910" s="65"/>
      <c r="H910" s="16">
        <v>0</v>
      </c>
      <c r="I910" s="65">
        <v>0</v>
      </c>
      <c r="J910" s="16"/>
      <c r="K910" s="16">
        <v>240</v>
      </c>
      <c r="L910" s="94">
        <v>0.875</v>
      </c>
      <c r="M910" s="16"/>
      <c r="N910" s="65">
        <v>0</v>
      </c>
      <c r="O910" s="65">
        <v>0</v>
      </c>
      <c r="P910" s="16"/>
      <c r="Q910" s="49">
        <f t="shared" si="42"/>
        <v>153</v>
      </c>
      <c r="R910" s="49">
        <f t="shared" si="43"/>
        <v>0</v>
      </c>
      <c r="W910" s="49">
        <f t="shared" si="44"/>
        <v>0</v>
      </c>
    </row>
    <row r="911" spans="1:23" x14ac:dyDescent="0.25">
      <c r="A911" s="86" t="s">
        <v>905</v>
      </c>
      <c r="B911" s="16" t="s">
        <v>1571</v>
      </c>
      <c r="C911" s="16">
        <v>1</v>
      </c>
      <c r="D911" s="17" t="s">
        <v>1524</v>
      </c>
      <c r="E911" s="63">
        <v>31</v>
      </c>
      <c r="F911" s="74">
        <v>0.87096774193548387</v>
      </c>
      <c r="G911" s="65"/>
      <c r="H911" s="16">
        <v>528</v>
      </c>
      <c r="I911" s="65">
        <v>330</v>
      </c>
      <c r="J911" s="16"/>
      <c r="K911" s="16">
        <v>370</v>
      </c>
      <c r="L911" s="94">
        <v>0.89189189189189189</v>
      </c>
      <c r="M911" s="16"/>
      <c r="N911" s="65">
        <v>231</v>
      </c>
      <c r="O911" s="65">
        <v>594</v>
      </c>
      <c r="P911" s="16"/>
      <c r="Q911" s="49">
        <f t="shared" si="42"/>
        <v>200.5</v>
      </c>
      <c r="R911" s="49">
        <f t="shared" si="43"/>
        <v>420.75</v>
      </c>
      <c r="W911" s="49">
        <f t="shared" si="44"/>
        <v>1</v>
      </c>
    </row>
    <row r="912" spans="1:23" x14ac:dyDescent="0.25">
      <c r="A912" s="86" t="s">
        <v>906</v>
      </c>
      <c r="B912" s="16" t="s">
        <v>1571</v>
      </c>
      <c r="C912" s="16">
        <v>1</v>
      </c>
      <c r="D912" s="17" t="s">
        <v>1525</v>
      </c>
      <c r="E912" s="63">
        <v>0</v>
      </c>
      <c r="F912" s="74" t="s">
        <v>4</v>
      </c>
      <c r="G912" s="65"/>
      <c r="H912" s="16">
        <v>0</v>
      </c>
      <c r="I912" s="65">
        <v>0</v>
      </c>
      <c r="J912" s="16"/>
      <c r="K912" s="16">
        <v>3</v>
      </c>
      <c r="L912" s="94">
        <v>0</v>
      </c>
      <c r="M912" s="16"/>
      <c r="N912" s="65">
        <v>0</v>
      </c>
      <c r="O912" s="65">
        <v>0</v>
      </c>
      <c r="P912" s="16"/>
      <c r="Q912" s="49">
        <f t="shared" si="42"/>
        <v>1.5</v>
      </c>
      <c r="R912" s="49">
        <f t="shared" si="43"/>
        <v>0</v>
      </c>
      <c r="W912" s="49">
        <f t="shared" si="44"/>
        <v>0</v>
      </c>
    </row>
    <row r="913" spans="1:23" x14ac:dyDescent="0.25">
      <c r="A913" s="86" t="s">
        <v>907</v>
      </c>
      <c r="B913" s="16" t="s">
        <v>1571</v>
      </c>
      <c r="C913" s="16">
        <v>1</v>
      </c>
      <c r="D913" s="17" t="s">
        <v>1526</v>
      </c>
      <c r="E913" s="63">
        <v>0</v>
      </c>
      <c r="F913" s="74" t="s">
        <v>4</v>
      </c>
      <c r="G913" s="65"/>
      <c r="H913" s="16">
        <v>0</v>
      </c>
      <c r="I913" s="65">
        <v>0</v>
      </c>
      <c r="J913" s="16"/>
      <c r="K913" s="13">
        <v>5</v>
      </c>
      <c r="L913" s="21">
        <v>0.8</v>
      </c>
      <c r="M913" s="16"/>
      <c r="N913" s="65">
        <v>0</v>
      </c>
      <c r="O913" s="65">
        <v>0</v>
      </c>
      <c r="P913" s="16"/>
      <c r="Q913" s="49">
        <f t="shared" si="42"/>
        <v>2.5</v>
      </c>
      <c r="R913" s="49">
        <f t="shared" si="43"/>
        <v>0</v>
      </c>
      <c r="W913" s="49">
        <f t="shared" si="44"/>
        <v>0</v>
      </c>
    </row>
    <row r="914" spans="1:23" x14ac:dyDescent="0.25">
      <c r="A914" s="86" t="s">
        <v>908</v>
      </c>
      <c r="B914" s="16" t="s">
        <v>1571</v>
      </c>
      <c r="C914" s="16">
        <v>1</v>
      </c>
      <c r="D914" s="17" t="s">
        <v>1527</v>
      </c>
      <c r="E914" s="63" t="s">
        <v>8</v>
      </c>
      <c r="F914" s="74" t="s">
        <v>8</v>
      </c>
      <c r="G914" s="65"/>
      <c r="H914" s="101" t="s">
        <v>8</v>
      </c>
      <c r="I914" s="101" t="s">
        <v>8</v>
      </c>
      <c r="J914" s="16"/>
      <c r="K914" s="13" t="s">
        <v>8</v>
      </c>
      <c r="L914" s="47" t="s">
        <v>8</v>
      </c>
      <c r="M914" s="16"/>
      <c r="N914" s="65">
        <v>33</v>
      </c>
      <c r="O914" s="65">
        <v>0</v>
      </c>
      <c r="P914" s="16"/>
      <c r="Q914" t="s">
        <v>1649</v>
      </c>
      <c r="R914">
        <f t="shared" si="43"/>
        <v>16.5</v>
      </c>
      <c r="W914" s="49">
        <f t="shared" si="44"/>
        <v>1</v>
      </c>
    </row>
    <row r="915" spans="1:23" x14ac:dyDescent="0.25">
      <c r="A915" s="86" t="s">
        <v>909</v>
      </c>
      <c r="B915" s="16" t="s">
        <v>1571</v>
      </c>
      <c r="C915" s="16">
        <v>1</v>
      </c>
      <c r="D915" s="17" t="s">
        <v>1528</v>
      </c>
      <c r="E915" s="63">
        <v>0</v>
      </c>
      <c r="F915" s="74" t="s">
        <v>4</v>
      </c>
      <c r="G915" s="65"/>
      <c r="H915" s="16">
        <v>0</v>
      </c>
      <c r="I915" s="65">
        <v>0</v>
      </c>
      <c r="J915" s="16"/>
      <c r="K915" s="13">
        <v>0</v>
      </c>
      <c r="L915" s="47" t="s">
        <v>4</v>
      </c>
      <c r="M915" s="16"/>
      <c r="N915" s="65">
        <v>0</v>
      </c>
      <c r="O915" s="65">
        <v>0</v>
      </c>
      <c r="P915" s="16"/>
      <c r="Q915" s="49">
        <f t="shared" si="42"/>
        <v>0</v>
      </c>
      <c r="R915" s="49">
        <f t="shared" si="43"/>
        <v>0</v>
      </c>
      <c r="W915" s="49">
        <f t="shared" si="44"/>
        <v>0</v>
      </c>
    </row>
    <row r="916" spans="1:23" x14ac:dyDescent="0.25">
      <c r="A916" s="86" t="s">
        <v>910</v>
      </c>
      <c r="B916" s="16" t="s">
        <v>1571</v>
      </c>
      <c r="C916" s="16">
        <v>1</v>
      </c>
      <c r="D916" s="17" t="s">
        <v>1529</v>
      </c>
      <c r="E916" s="63">
        <v>490</v>
      </c>
      <c r="F916" s="74">
        <v>0.69387755102040816</v>
      </c>
      <c r="G916" s="65"/>
      <c r="H916" s="16">
        <v>0</v>
      </c>
      <c r="I916" s="65">
        <v>0</v>
      </c>
      <c r="J916" s="16"/>
      <c r="K916" s="13">
        <v>420</v>
      </c>
      <c r="L916" s="21">
        <v>0.54761904761904767</v>
      </c>
      <c r="M916" s="16"/>
      <c r="N916" s="65">
        <v>0</v>
      </c>
      <c r="O916" s="65">
        <v>0</v>
      </c>
      <c r="P916" s="16"/>
      <c r="Q916" s="49">
        <f t="shared" si="42"/>
        <v>455</v>
      </c>
      <c r="R916" s="49">
        <f t="shared" si="43"/>
        <v>0</v>
      </c>
      <c r="W916" s="49">
        <f t="shared" si="44"/>
        <v>0</v>
      </c>
    </row>
    <row r="917" spans="1:23" x14ac:dyDescent="0.25">
      <c r="A917" s="86" t="s">
        <v>911</v>
      </c>
      <c r="B917" s="16" t="s">
        <v>1571</v>
      </c>
      <c r="C917" s="16">
        <v>1</v>
      </c>
      <c r="D917" s="17" t="s">
        <v>1530</v>
      </c>
      <c r="E917" s="63">
        <v>46</v>
      </c>
      <c r="F917" s="74">
        <v>0.67391304347826086</v>
      </c>
      <c r="G917" s="65"/>
      <c r="H917" s="16">
        <v>33</v>
      </c>
      <c r="I917" s="65">
        <v>0</v>
      </c>
      <c r="J917" s="16"/>
      <c r="K917" s="13">
        <v>52</v>
      </c>
      <c r="L917" s="21">
        <v>0.80769230769230771</v>
      </c>
      <c r="M917" s="65" t="s">
        <v>1</v>
      </c>
      <c r="N917" s="65">
        <v>0</v>
      </c>
      <c r="O917" s="65">
        <v>0</v>
      </c>
      <c r="P917" s="16"/>
      <c r="Q917" s="49">
        <f t="shared" si="42"/>
        <v>49</v>
      </c>
      <c r="R917" s="49">
        <f t="shared" si="43"/>
        <v>8.25</v>
      </c>
      <c r="W917" s="49">
        <f t="shared" si="44"/>
        <v>1</v>
      </c>
    </row>
    <row r="918" spans="1:23" x14ac:dyDescent="0.25">
      <c r="A918" s="86" t="s">
        <v>912</v>
      </c>
      <c r="B918" s="16" t="s">
        <v>1571</v>
      </c>
      <c r="C918" s="16">
        <v>1</v>
      </c>
      <c r="D918" s="17" t="s">
        <v>1531</v>
      </c>
      <c r="E918" s="63">
        <v>11</v>
      </c>
      <c r="F918" s="74">
        <v>1</v>
      </c>
      <c r="G918" s="65"/>
      <c r="H918" s="16">
        <v>0</v>
      </c>
      <c r="I918" s="65">
        <v>0</v>
      </c>
      <c r="J918" s="16"/>
      <c r="K918" s="13">
        <v>17</v>
      </c>
      <c r="L918" s="21">
        <v>0.88235294117647056</v>
      </c>
      <c r="M918" s="16"/>
      <c r="N918" s="65">
        <v>0</v>
      </c>
      <c r="O918" s="65">
        <v>0</v>
      </c>
      <c r="P918" s="16"/>
      <c r="Q918" s="49">
        <f t="shared" si="42"/>
        <v>14</v>
      </c>
      <c r="R918" s="49">
        <f t="shared" si="43"/>
        <v>0</v>
      </c>
      <c r="W918" s="49">
        <f t="shared" si="44"/>
        <v>0</v>
      </c>
    </row>
    <row r="919" spans="1:23" x14ac:dyDescent="0.25">
      <c r="A919" s="86" t="s">
        <v>913</v>
      </c>
      <c r="B919" s="16" t="s">
        <v>1571</v>
      </c>
      <c r="C919" s="16">
        <v>1</v>
      </c>
      <c r="D919" s="17" t="s">
        <v>1532</v>
      </c>
      <c r="E919" s="63">
        <v>240</v>
      </c>
      <c r="F919" s="74">
        <v>0.875</v>
      </c>
      <c r="G919" s="65"/>
      <c r="H919" s="16">
        <v>0</v>
      </c>
      <c r="I919" s="65">
        <v>0</v>
      </c>
      <c r="J919" s="16"/>
      <c r="K919" s="13">
        <v>52</v>
      </c>
      <c r="L919" s="21">
        <v>0.92307692307692313</v>
      </c>
      <c r="M919" s="16"/>
      <c r="N919" s="65">
        <v>0</v>
      </c>
      <c r="O919" s="65">
        <v>0</v>
      </c>
      <c r="P919" s="16"/>
      <c r="Q919" s="49">
        <f t="shared" si="42"/>
        <v>146</v>
      </c>
      <c r="R919" s="49">
        <f t="shared" si="43"/>
        <v>0</v>
      </c>
      <c r="W919" s="49">
        <f t="shared" si="44"/>
        <v>0</v>
      </c>
    </row>
    <row r="920" spans="1:23" x14ac:dyDescent="0.25">
      <c r="A920" s="86" t="s">
        <v>914</v>
      </c>
      <c r="B920" s="16" t="s">
        <v>1571</v>
      </c>
      <c r="C920" s="16">
        <v>1</v>
      </c>
      <c r="D920" s="17" t="s">
        <v>1533</v>
      </c>
      <c r="E920" s="63">
        <v>5</v>
      </c>
      <c r="F920" s="74">
        <v>0.8</v>
      </c>
      <c r="G920" s="65"/>
      <c r="H920" s="16">
        <v>0</v>
      </c>
      <c r="I920" s="65">
        <v>0</v>
      </c>
      <c r="J920" s="16"/>
      <c r="K920" s="13">
        <v>9</v>
      </c>
      <c r="L920" s="21">
        <v>1</v>
      </c>
      <c r="M920" s="16"/>
      <c r="N920" s="65">
        <v>0</v>
      </c>
      <c r="O920" s="65">
        <v>0</v>
      </c>
      <c r="P920" s="16"/>
      <c r="Q920" s="49">
        <f t="shared" si="42"/>
        <v>7</v>
      </c>
      <c r="R920" s="49">
        <f t="shared" si="43"/>
        <v>0</v>
      </c>
      <c r="W920" s="49">
        <f t="shared" si="44"/>
        <v>0</v>
      </c>
    </row>
    <row r="921" spans="1:23" x14ac:dyDescent="0.25">
      <c r="A921" s="86" t="s">
        <v>915</v>
      </c>
      <c r="B921" s="16" t="s">
        <v>1571</v>
      </c>
      <c r="C921" s="16">
        <v>1</v>
      </c>
      <c r="D921" s="17" t="s">
        <v>1572</v>
      </c>
      <c r="E921" s="63">
        <v>0</v>
      </c>
      <c r="F921" s="74" t="s">
        <v>4</v>
      </c>
      <c r="G921" s="65"/>
      <c r="H921" s="16">
        <v>0</v>
      </c>
      <c r="I921" s="65">
        <v>0</v>
      </c>
      <c r="J921" s="16"/>
      <c r="K921" s="13">
        <v>0</v>
      </c>
      <c r="L921" s="51" t="s">
        <v>4</v>
      </c>
      <c r="M921" s="16"/>
      <c r="N921" s="65">
        <v>0</v>
      </c>
      <c r="O921" s="65">
        <v>0</v>
      </c>
      <c r="P921" s="16"/>
      <c r="Q921" s="49">
        <f t="shared" si="42"/>
        <v>0</v>
      </c>
      <c r="R921" s="49">
        <f t="shared" si="43"/>
        <v>0</v>
      </c>
      <c r="W921" s="49">
        <f t="shared" si="44"/>
        <v>0</v>
      </c>
    </row>
    <row r="922" spans="1:23" x14ac:dyDescent="0.25">
      <c r="A922" s="86" t="s">
        <v>916</v>
      </c>
      <c r="B922" s="16" t="s">
        <v>1571</v>
      </c>
      <c r="C922" s="16">
        <v>1</v>
      </c>
      <c r="D922" s="17" t="s">
        <v>1536</v>
      </c>
      <c r="E922" s="63">
        <v>19</v>
      </c>
      <c r="F922" s="74">
        <v>0.89473684210526316</v>
      </c>
      <c r="G922" s="65"/>
      <c r="H922" s="16">
        <v>165</v>
      </c>
      <c r="I922" s="65">
        <v>429</v>
      </c>
      <c r="J922" s="16"/>
      <c r="K922" s="13">
        <v>22</v>
      </c>
      <c r="L922" s="21">
        <v>0.86363636363636365</v>
      </c>
      <c r="M922" s="16"/>
      <c r="N922" s="65">
        <v>99</v>
      </c>
      <c r="O922" s="65">
        <v>231</v>
      </c>
      <c r="P922" s="16"/>
      <c r="Q922" s="49">
        <f t="shared" si="42"/>
        <v>20.5</v>
      </c>
      <c r="R922" s="49">
        <f t="shared" si="43"/>
        <v>231</v>
      </c>
      <c r="W922" s="49">
        <f t="shared" si="44"/>
        <v>1</v>
      </c>
    </row>
    <row r="923" spans="1:23" x14ac:dyDescent="0.25">
      <c r="A923" s="86" t="s">
        <v>917</v>
      </c>
      <c r="B923" s="16" t="s">
        <v>1571</v>
      </c>
      <c r="C923" s="16">
        <v>1</v>
      </c>
      <c r="D923" s="17" t="s">
        <v>1573</v>
      </c>
      <c r="E923" s="63">
        <v>62</v>
      </c>
      <c r="F923" s="74">
        <v>0.70967741935483875</v>
      </c>
      <c r="G923" s="65" t="s">
        <v>1</v>
      </c>
      <c r="H923" s="16">
        <v>66</v>
      </c>
      <c r="I923" s="65">
        <v>99</v>
      </c>
      <c r="J923" s="16"/>
      <c r="K923" s="13">
        <v>122</v>
      </c>
      <c r="L923" s="21">
        <v>0.86885245901639341</v>
      </c>
      <c r="M923" s="65" t="s">
        <v>1</v>
      </c>
      <c r="N923" s="65">
        <v>132</v>
      </c>
      <c r="O923" s="65">
        <v>198</v>
      </c>
      <c r="P923" s="16"/>
      <c r="Q923" s="49">
        <f t="shared" si="42"/>
        <v>92</v>
      </c>
      <c r="R923" s="49">
        <f t="shared" si="43"/>
        <v>123.75</v>
      </c>
      <c r="W923" s="49">
        <f t="shared" si="44"/>
        <v>1</v>
      </c>
    </row>
    <row r="924" spans="1:23" x14ac:dyDescent="0.25">
      <c r="A924" s="86" t="s">
        <v>918</v>
      </c>
      <c r="B924" s="16" t="s">
        <v>1571</v>
      </c>
      <c r="C924" s="16">
        <v>1</v>
      </c>
      <c r="D924" s="17" t="s">
        <v>1574</v>
      </c>
      <c r="E924" s="63">
        <v>0</v>
      </c>
      <c r="F924" s="74" t="s">
        <v>4</v>
      </c>
      <c r="G924" s="65"/>
      <c r="H924" s="16">
        <v>0</v>
      </c>
      <c r="I924" s="65">
        <v>0</v>
      </c>
      <c r="J924" s="16"/>
      <c r="K924" s="13">
        <v>5</v>
      </c>
      <c r="L924" s="21">
        <v>0.6</v>
      </c>
      <c r="M924" s="16"/>
      <c r="N924" s="65">
        <v>0</v>
      </c>
      <c r="O924" s="65">
        <v>0</v>
      </c>
      <c r="P924" s="16"/>
      <c r="Q924" s="49">
        <f t="shared" si="42"/>
        <v>2.5</v>
      </c>
      <c r="R924" s="49">
        <f t="shared" si="43"/>
        <v>0</v>
      </c>
      <c r="W924" s="49">
        <f t="shared" si="44"/>
        <v>0</v>
      </c>
    </row>
    <row r="925" spans="1:23" x14ac:dyDescent="0.25">
      <c r="A925" s="86" t="s">
        <v>919</v>
      </c>
      <c r="B925" s="16" t="s">
        <v>1571</v>
      </c>
      <c r="C925" s="16">
        <v>1</v>
      </c>
      <c r="D925" s="17" t="s">
        <v>1575</v>
      </c>
      <c r="E925" s="63">
        <v>0</v>
      </c>
      <c r="F925" s="74" t="s">
        <v>4</v>
      </c>
      <c r="G925" s="65"/>
      <c r="H925" s="16">
        <v>0</v>
      </c>
      <c r="I925" s="65">
        <v>0</v>
      </c>
      <c r="J925" s="16"/>
      <c r="K925" s="13">
        <v>0</v>
      </c>
      <c r="L925" s="51" t="s">
        <v>4</v>
      </c>
      <c r="M925" s="16"/>
      <c r="N925" s="65">
        <v>0</v>
      </c>
      <c r="O925" s="65">
        <v>0</v>
      </c>
      <c r="P925" s="16"/>
      <c r="Q925" s="49">
        <f t="shared" ref="Q925:Q989" si="45">AVERAGE(E925,K925)</f>
        <v>0</v>
      </c>
      <c r="R925" s="49">
        <f t="shared" si="43"/>
        <v>0</v>
      </c>
      <c r="W925" s="49">
        <f t="shared" si="44"/>
        <v>0</v>
      </c>
    </row>
    <row r="926" spans="1:23" x14ac:dyDescent="0.25">
      <c r="A926" s="86" t="s">
        <v>920</v>
      </c>
      <c r="B926" s="16" t="s">
        <v>1571</v>
      </c>
      <c r="C926" s="16">
        <v>1</v>
      </c>
      <c r="D926" s="17" t="s">
        <v>1576</v>
      </c>
      <c r="E926" s="63">
        <v>0</v>
      </c>
      <c r="F926" s="74" t="s">
        <v>4</v>
      </c>
      <c r="G926" s="65"/>
      <c r="H926" s="16">
        <v>0</v>
      </c>
      <c r="I926" s="65">
        <v>0</v>
      </c>
      <c r="J926" s="16"/>
      <c r="K926" s="13">
        <v>0</v>
      </c>
      <c r="L926" s="51" t="s">
        <v>4</v>
      </c>
      <c r="M926" s="16"/>
      <c r="N926" s="65">
        <v>0</v>
      </c>
      <c r="O926" s="65">
        <v>0</v>
      </c>
      <c r="P926" s="16"/>
      <c r="Q926" s="49">
        <f t="shared" si="45"/>
        <v>0</v>
      </c>
      <c r="R926" s="49">
        <f t="shared" si="43"/>
        <v>0</v>
      </c>
      <c r="W926" s="49">
        <f t="shared" si="44"/>
        <v>0</v>
      </c>
    </row>
    <row r="927" spans="1:23" x14ac:dyDescent="0.25">
      <c r="A927" s="86" t="s">
        <v>921</v>
      </c>
      <c r="B927" s="16" t="s">
        <v>1571</v>
      </c>
      <c r="C927" s="16">
        <v>1</v>
      </c>
      <c r="D927" s="17" t="s">
        <v>1577</v>
      </c>
      <c r="E927" s="63">
        <v>17</v>
      </c>
      <c r="F927" s="74">
        <v>0.58823529411764708</v>
      </c>
      <c r="G927" s="65"/>
      <c r="H927" s="16">
        <v>0</v>
      </c>
      <c r="I927" s="65">
        <v>0</v>
      </c>
      <c r="J927" s="16"/>
      <c r="K927" s="13">
        <v>54</v>
      </c>
      <c r="L927" s="21">
        <v>0.81481481481481477</v>
      </c>
      <c r="M927" s="16"/>
      <c r="N927" s="65">
        <v>0</v>
      </c>
      <c r="O927" s="65">
        <v>0</v>
      </c>
      <c r="P927" s="16"/>
      <c r="Q927" s="49">
        <f t="shared" si="45"/>
        <v>35.5</v>
      </c>
      <c r="R927" s="49">
        <f t="shared" si="43"/>
        <v>0</v>
      </c>
      <c r="W927" s="49">
        <f t="shared" si="44"/>
        <v>0</v>
      </c>
    </row>
    <row r="928" spans="1:23" x14ac:dyDescent="0.25">
      <c r="A928" s="86" t="s">
        <v>922</v>
      </c>
      <c r="B928" s="16" t="s">
        <v>1571</v>
      </c>
      <c r="C928" s="16">
        <v>1</v>
      </c>
      <c r="D928" s="17" t="s">
        <v>1578</v>
      </c>
      <c r="E928" s="63">
        <v>0</v>
      </c>
      <c r="F928" s="74" t="s">
        <v>4</v>
      </c>
      <c r="G928" s="65"/>
      <c r="H928" s="16">
        <v>0</v>
      </c>
      <c r="I928" s="65">
        <v>0</v>
      </c>
      <c r="J928" s="16"/>
      <c r="K928" s="13">
        <v>4</v>
      </c>
      <c r="L928" s="21">
        <v>0.75</v>
      </c>
      <c r="M928" s="16"/>
      <c r="N928" s="65">
        <v>0</v>
      </c>
      <c r="O928" s="65">
        <v>0</v>
      </c>
      <c r="P928" s="16"/>
      <c r="Q928" s="49">
        <f t="shared" si="45"/>
        <v>2</v>
      </c>
      <c r="R928" s="49">
        <f t="shared" si="43"/>
        <v>0</v>
      </c>
      <c r="W928" s="49">
        <f t="shared" si="44"/>
        <v>0</v>
      </c>
    </row>
    <row r="929" spans="1:23" x14ac:dyDescent="0.25">
      <c r="A929" s="86" t="s">
        <v>923</v>
      </c>
      <c r="B929" s="16" t="s">
        <v>1571</v>
      </c>
      <c r="C929" s="16">
        <v>1</v>
      </c>
      <c r="D929" s="17" t="s">
        <v>1579</v>
      </c>
      <c r="E929" s="63">
        <v>21</v>
      </c>
      <c r="F929" s="74">
        <v>0.8571428571428571</v>
      </c>
      <c r="G929" s="65"/>
      <c r="H929" s="16">
        <v>0</v>
      </c>
      <c r="I929" s="65">
        <v>0</v>
      </c>
      <c r="J929" s="16"/>
      <c r="K929" s="13">
        <v>37</v>
      </c>
      <c r="L929" s="21">
        <v>0.91891891891891897</v>
      </c>
      <c r="M929" s="65" t="s">
        <v>1</v>
      </c>
      <c r="N929" s="65">
        <v>0</v>
      </c>
      <c r="O929" s="65">
        <v>0</v>
      </c>
      <c r="P929" s="16"/>
      <c r="Q929" s="49">
        <f t="shared" si="45"/>
        <v>29</v>
      </c>
      <c r="R929" s="49">
        <f t="shared" si="43"/>
        <v>0</v>
      </c>
      <c r="W929" s="49">
        <f t="shared" si="44"/>
        <v>0</v>
      </c>
    </row>
    <row r="930" spans="1:23" x14ac:dyDescent="0.25">
      <c r="A930" s="86" t="s">
        <v>924</v>
      </c>
      <c r="B930" s="16" t="s">
        <v>1571</v>
      </c>
      <c r="C930" s="16">
        <v>1</v>
      </c>
      <c r="D930" s="17" t="s">
        <v>1580</v>
      </c>
      <c r="E930" s="63">
        <v>250</v>
      </c>
      <c r="F930" s="74">
        <v>0.88</v>
      </c>
      <c r="G930" s="65" t="s">
        <v>1</v>
      </c>
      <c r="H930" s="16">
        <v>99</v>
      </c>
      <c r="I930" s="65">
        <v>198</v>
      </c>
      <c r="J930" s="16"/>
      <c r="K930" s="13">
        <v>31</v>
      </c>
      <c r="L930" s="21">
        <v>0.83870967741935487</v>
      </c>
      <c r="M930" s="65" t="s">
        <v>1</v>
      </c>
      <c r="N930" s="65">
        <v>198</v>
      </c>
      <c r="O930" s="65">
        <v>231</v>
      </c>
      <c r="P930" s="16"/>
      <c r="Q930" s="49">
        <f t="shared" si="45"/>
        <v>140.5</v>
      </c>
      <c r="R930" s="49">
        <f t="shared" si="43"/>
        <v>181.5</v>
      </c>
      <c r="W930" s="49">
        <f t="shared" si="44"/>
        <v>1</v>
      </c>
    </row>
    <row r="931" spans="1:23" x14ac:dyDescent="0.25">
      <c r="A931" s="86" t="s">
        <v>925</v>
      </c>
      <c r="B931" s="16" t="s">
        <v>1571</v>
      </c>
      <c r="C931" s="16">
        <v>1</v>
      </c>
      <c r="D931" s="17" t="s">
        <v>1581</v>
      </c>
      <c r="E931" s="63">
        <v>70</v>
      </c>
      <c r="F931" s="74">
        <v>0.7857142857142857</v>
      </c>
      <c r="G931" s="65" t="s">
        <v>1</v>
      </c>
      <c r="H931" s="16">
        <v>66</v>
      </c>
      <c r="I931" s="65">
        <v>33</v>
      </c>
      <c r="J931" s="16"/>
      <c r="K931" s="13">
        <v>230</v>
      </c>
      <c r="L931" s="21">
        <v>0.73913043478260865</v>
      </c>
      <c r="M931" s="65" t="s">
        <v>1</v>
      </c>
      <c r="N931" s="65">
        <v>0</v>
      </c>
      <c r="O931" s="65">
        <v>0</v>
      </c>
      <c r="P931" s="16"/>
      <c r="Q931" s="49">
        <f t="shared" si="45"/>
        <v>150</v>
      </c>
      <c r="R931" s="49">
        <f t="shared" si="43"/>
        <v>24.75</v>
      </c>
      <c r="W931" s="49">
        <f t="shared" si="44"/>
        <v>1</v>
      </c>
    </row>
    <row r="932" spans="1:23" x14ac:dyDescent="0.25">
      <c r="A932" s="86" t="s">
        <v>926</v>
      </c>
      <c r="B932" s="16" t="s">
        <v>1571</v>
      </c>
      <c r="C932" s="16">
        <v>1</v>
      </c>
      <c r="D932" s="17" t="s">
        <v>1582</v>
      </c>
      <c r="E932" s="63">
        <v>0</v>
      </c>
      <c r="F932" s="74" t="s">
        <v>4</v>
      </c>
      <c r="G932" s="65" t="s">
        <v>1</v>
      </c>
      <c r="H932" s="16">
        <v>66</v>
      </c>
      <c r="I932" s="65">
        <v>99</v>
      </c>
      <c r="J932" s="16"/>
      <c r="K932" s="13">
        <v>1</v>
      </c>
      <c r="L932" s="21">
        <v>0</v>
      </c>
      <c r="M932" s="16"/>
      <c r="N932" s="65">
        <v>0</v>
      </c>
      <c r="O932" s="65">
        <v>0</v>
      </c>
      <c r="P932" s="16"/>
      <c r="Q932" s="49">
        <f t="shared" si="45"/>
        <v>0.5</v>
      </c>
      <c r="R932" s="49">
        <f t="shared" si="43"/>
        <v>41.25</v>
      </c>
      <c r="W932" s="49">
        <f t="shared" si="44"/>
        <v>1</v>
      </c>
    </row>
    <row r="933" spans="1:23" x14ac:dyDescent="0.25">
      <c r="A933" s="86" t="s">
        <v>927</v>
      </c>
      <c r="B933" s="16" t="s">
        <v>1571</v>
      </c>
      <c r="C933" s="16">
        <v>1</v>
      </c>
      <c r="D933" s="17" t="s">
        <v>1583</v>
      </c>
      <c r="E933" s="63">
        <v>0</v>
      </c>
      <c r="F933" s="74" t="s">
        <v>4</v>
      </c>
      <c r="G933" s="65"/>
      <c r="H933" s="16">
        <v>0</v>
      </c>
      <c r="I933" s="65">
        <v>0</v>
      </c>
      <c r="J933" s="16"/>
      <c r="K933" s="13">
        <v>0</v>
      </c>
      <c r="L933" s="51" t="s">
        <v>4</v>
      </c>
      <c r="M933" s="16"/>
      <c r="N933" s="65">
        <v>0</v>
      </c>
      <c r="O933" s="65">
        <v>0</v>
      </c>
      <c r="P933" s="16"/>
      <c r="Q933" s="49">
        <f t="shared" si="45"/>
        <v>0</v>
      </c>
      <c r="R933" s="49">
        <f t="shared" si="43"/>
        <v>0</v>
      </c>
      <c r="W933" s="49">
        <f t="shared" si="44"/>
        <v>0</v>
      </c>
    </row>
    <row r="934" spans="1:23" x14ac:dyDescent="0.25">
      <c r="A934" s="86" t="s">
        <v>928</v>
      </c>
      <c r="B934" s="16" t="s">
        <v>1571</v>
      </c>
      <c r="C934" s="16">
        <v>1</v>
      </c>
      <c r="D934" s="17" t="s">
        <v>1584</v>
      </c>
      <c r="E934" s="63">
        <v>0</v>
      </c>
      <c r="F934" s="74" t="s">
        <v>4</v>
      </c>
      <c r="G934" s="65"/>
      <c r="H934" s="16">
        <v>33</v>
      </c>
      <c r="I934" s="65">
        <v>0</v>
      </c>
      <c r="J934" s="16"/>
      <c r="K934" s="13">
        <v>3</v>
      </c>
      <c r="L934" s="21">
        <v>0.33333333333333331</v>
      </c>
      <c r="M934" s="16"/>
      <c r="N934" s="65">
        <v>297</v>
      </c>
      <c r="O934" s="65">
        <v>198</v>
      </c>
      <c r="P934" s="16"/>
      <c r="Q934" s="49">
        <f t="shared" si="45"/>
        <v>1.5</v>
      </c>
      <c r="R934" s="49">
        <f t="shared" si="43"/>
        <v>132</v>
      </c>
      <c r="W934" s="49">
        <f t="shared" si="44"/>
        <v>1</v>
      </c>
    </row>
    <row r="935" spans="1:23" x14ac:dyDescent="0.25">
      <c r="A935" s="86" t="s">
        <v>929</v>
      </c>
      <c r="B935" s="16" t="s">
        <v>1571</v>
      </c>
      <c r="C935" s="16">
        <v>1</v>
      </c>
      <c r="D935" s="17" t="s">
        <v>1585</v>
      </c>
      <c r="E935" s="63">
        <v>660</v>
      </c>
      <c r="F935" s="74">
        <v>0.98484848484848486</v>
      </c>
      <c r="G935" s="65" t="s">
        <v>1</v>
      </c>
      <c r="H935" s="16">
        <v>726</v>
      </c>
      <c r="I935" s="65">
        <v>561</v>
      </c>
      <c r="J935" s="16"/>
      <c r="K935" s="13">
        <v>630</v>
      </c>
      <c r="L935" s="21">
        <v>0.87301587301587302</v>
      </c>
      <c r="M935" s="65" t="s">
        <v>1</v>
      </c>
      <c r="N935" s="65">
        <v>99</v>
      </c>
      <c r="O935" s="65">
        <v>99</v>
      </c>
      <c r="P935" s="16"/>
      <c r="Q935" s="49">
        <f t="shared" si="45"/>
        <v>645</v>
      </c>
      <c r="R935" s="49">
        <f t="shared" si="43"/>
        <v>371.25</v>
      </c>
      <c r="W935" s="49">
        <f t="shared" si="44"/>
        <v>1</v>
      </c>
    </row>
    <row r="936" spans="1:23" x14ac:dyDescent="0.25">
      <c r="A936" s="86" t="s">
        <v>930</v>
      </c>
      <c r="B936" s="16" t="s">
        <v>1571</v>
      </c>
      <c r="C936" s="16">
        <v>1</v>
      </c>
      <c r="D936" s="17" t="s">
        <v>1586</v>
      </c>
      <c r="E936" s="63">
        <v>18</v>
      </c>
      <c r="F936" s="74">
        <v>0.94444444444444442</v>
      </c>
      <c r="G936" s="65"/>
      <c r="H936" s="16">
        <v>33</v>
      </c>
      <c r="I936" s="65">
        <v>0</v>
      </c>
      <c r="J936" s="16"/>
      <c r="K936" s="13">
        <v>14</v>
      </c>
      <c r="L936" s="21">
        <v>0.8571428571428571</v>
      </c>
      <c r="M936" s="16"/>
      <c r="N936" s="65">
        <v>132</v>
      </c>
      <c r="O936" s="65">
        <v>363</v>
      </c>
      <c r="P936" s="16"/>
      <c r="Q936" s="49">
        <f t="shared" si="45"/>
        <v>16</v>
      </c>
      <c r="R936" s="49">
        <f t="shared" si="43"/>
        <v>132</v>
      </c>
      <c r="W936" s="49">
        <f t="shared" si="44"/>
        <v>1</v>
      </c>
    </row>
    <row r="937" spans="1:23" x14ac:dyDescent="0.25">
      <c r="A937" s="86" t="s">
        <v>931</v>
      </c>
      <c r="B937" s="16" t="s">
        <v>1571</v>
      </c>
      <c r="C937" s="16">
        <v>1</v>
      </c>
      <c r="D937" s="17" t="s">
        <v>1587</v>
      </c>
      <c r="E937" s="63">
        <v>43</v>
      </c>
      <c r="F937" s="74">
        <v>0.93023255813953487</v>
      </c>
      <c r="G937" s="65"/>
      <c r="H937" s="16">
        <v>0</v>
      </c>
      <c r="I937" s="65">
        <v>0</v>
      </c>
      <c r="J937" s="16"/>
      <c r="K937" s="13">
        <v>52</v>
      </c>
      <c r="L937" s="21">
        <v>0.98076923076923073</v>
      </c>
      <c r="M937" s="16"/>
      <c r="N937" s="65">
        <v>0</v>
      </c>
      <c r="O937" s="65">
        <v>0</v>
      </c>
      <c r="P937" s="16"/>
      <c r="Q937" s="49">
        <f t="shared" si="45"/>
        <v>47.5</v>
      </c>
      <c r="R937" s="49">
        <f t="shared" si="43"/>
        <v>0</v>
      </c>
      <c r="W937" s="49">
        <f t="shared" si="44"/>
        <v>0</v>
      </c>
    </row>
    <row r="938" spans="1:23" x14ac:dyDescent="0.25">
      <c r="A938" s="86" t="s">
        <v>932</v>
      </c>
      <c r="B938" s="16" t="s">
        <v>1571</v>
      </c>
      <c r="C938" s="16">
        <v>1</v>
      </c>
      <c r="D938" s="17" t="s">
        <v>1588</v>
      </c>
      <c r="E938" s="63">
        <v>14</v>
      </c>
      <c r="F938" s="74">
        <v>0.7857142857142857</v>
      </c>
      <c r="G938" s="65"/>
      <c r="H938" s="16">
        <v>33</v>
      </c>
      <c r="I938" s="65">
        <v>0</v>
      </c>
      <c r="J938" s="16"/>
      <c r="K938" s="13">
        <v>270</v>
      </c>
      <c r="L938" s="21">
        <v>0.85185185185185186</v>
      </c>
      <c r="M938" s="16"/>
      <c r="N938" s="101" t="s">
        <v>8</v>
      </c>
      <c r="O938" s="101" t="s">
        <v>8</v>
      </c>
      <c r="P938" s="16"/>
      <c r="Q938" s="49">
        <f t="shared" si="45"/>
        <v>142</v>
      </c>
      <c r="R938" s="49">
        <f t="shared" si="43"/>
        <v>16.5</v>
      </c>
      <c r="W938" s="49">
        <f t="shared" si="44"/>
        <v>1</v>
      </c>
    </row>
    <row r="939" spans="1:23" x14ac:dyDescent="0.25">
      <c r="A939" s="86" t="s">
        <v>933</v>
      </c>
      <c r="B939" s="16" t="s">
        <v>1571</v>
      </c>
      <c r="C939" s="16">
        <v>1</v>
      </c>
      <c r="D939" s="17" t="s">
        <v>1589</v>
      </c>
      <c r="E939" s="63">
        <v>490</v>
      </c>
      <c r="F939" s="74">
        <v>0.73469387755102045</v>
      </c>
      <c r="G939" s="65" t="s">
        <v>1</v>
      </c>
      <c r="H939" s="16">
        <v>132</v>
      </c>
      <c r="I939" s="65">
        <v>132</v>
      </c>
      <c r="J939" s="16"/>
      <c r="K939" s="13">
        <v>370</v>
      </c>
      <c r="L939" s="21">
        <v>0.83783783783783783</v>
      </c>
      <c r="M939" s="16"/>
      <c r="N939" s="65">
        <v>330</v>
      </c>
      <c r="O939" s="65">
        <v>165</v>
      </c>
      <c r="P939" s="16"/>
      <c r="Q939" s="49">
        <f t="shared" si="45"/>
        <v>430</v>
      </c>
      <c r="R939" s="49">
        <f t="shared" si="43"/>
        <v>189.75</v>
      </c>
      <c r="W939" s="49">
        <f t="shared" si="44"/>
        <v>1</v>
      </c>
    </row>
    <row r="940" spans="1:23" x14ac:dyDescent="0.25">
      <c r="A940" s="86" t="s">
        <v>934</v>
      </c>
      <c r="B940" s="16" t="s">
        <v>1571</v>
      </c>
      <c r="C940" s="16">
        <v>1</v>
      </c>
      <c r="D940" s="17" t="s">
        <v>1590</v>
      </c>
      <c r="E940" s="63">
        <v>3</v>
      </c>
      <c r="F940" s="74">
        <v>1</v>
      </c>
      <c r="G940" s="65"/>
      <c r="H940" s="16">
        <v>0</v>
      </c>
      <c r="I940" s="65">
        <v>0</v>
      </c>
      <c r="J940" s="16"/>
      <c r="K940" s="13">
        <v>0</v>
      </c>
      <c r="L940" s="51" t="s">
        <v>4</v>
      </c>
      <c r="M940" s="16"/>
      <c r="N940" s="65">
        <v>0</v>
      </c>
      <c r="O940" s="65">
        <v>0</v>
      </c>
      <c r="P940" s="16"/>
      <c r="Q940" s="49">
        <f t="shared" si="45"/>
        <v>1.5</v>
      </c>
      <c r="R940" s="49">
        <f t="shared" si="43"/>
        <v>0</v>
      </c>
      <c r="W940" s="49">
        <f t="shared" si="44"/>
        <v>0</v>
      </c>
    </row>
    <row r="941" spans="1:23" x14ac:dyDescent="0.25">
      <c r="A941" s="86" t="s">
        <v>935</v>
      </c>
      <c r="B941" s="16" t="s">
        <v>1571</v>
      </c>
      <c r="C941" s="16">
        <v>1</v>
      </c>
      <c r="D941" s="17" t="s">
        <v>1591</v>
      </c>
      <c r="E941" s="63">
        <v>14</v>
      </c>
      <c r="F941" s="74">
        <v>0.5</v>
      </c>
      <c r="G941" s="65"/>
      <c r="H941" s="16">
        <v>0</v>
      </c>
      <c r="I941" s="65">
        <v>0</v>
      </c>
      <c r="J941" s="16"/>
      <c r="K941" s="13">
        <v>69</v>
      </c>
      <c r="L941" s="21">
        <v>0.79710144927536231</v>
      </c>
      <c r="M941" s="16"/>
      <c r="N941" s="65">
        <v>0</v>
      </c>
      <c r="O941" s="65">
        <v>0</v>
      </c>
      <c r="P941" s="16"/>
      <c r="Q941" s="49">
        <f t="shared" si="45"/>
        <v>41.5</v>
      </c>
      <c r="R941" s="49">
        <f t="shared" si="43"/>
        <v>0</v>
      </c>
      <c r="W941" s="49">
        <f t="shared" si="44"/>
        <v>0</v>
      </c>
    </row>
    <row r="942" spans="1:23" x14ac:dyDescent="0.25">
      <c r="A942" s="86" t="s">
        <v>936</v>
      </c>
      <c r="B942" s="16" t="s">
        <v>1571</v>
      </c>
      <c r="C942" s="16">
        <v>1</v>
      </c>
      <c r="D942" s="17" t="s">
        <v>1592</v>
      </c>
      <c r="E942" s="63">
        <v>5</v>
      </c>
      <c r="F942" s="74">
        <v>1</v>
      </c>
      <c r="G942" s="65"/>
      <c r="H942" s="16">
        <v>0</v>
      </c>
      <c r="I942" s="65">
        <v>0</v>
      </c>
      <c r="J942" s="16"/>
      <c r="K942" s="13">
        <v>3</v>
      </c>
      <c r="L942" s="21">
        <v>1</v>
      </c>
      <c r="M942" s="16"/>
      <c r="N942" s="65">
        <v>0</v>
      </c>
      <c r="O942" s="65">
        <v>0</v>
      </c>
      <c r="P942" s="16"/>
      <c r="Q942" s="49">
        <f t="shared" si="45"/>
        <v>4</v>
      </c>
      <c r="R942" s="49">
        <f t="shared" si="43"/>
        <v>0</v>
      </c>
      <c r="W942" s="49">
        <f t="shared" si="44"/>
        <v>0</v>
      </c>
    </row>
    <row r="943" spans="1:23" x14ac:dyDescent="0.25">
      <c r="A943" s="86" t="s">
        <v>937</v>
      </c>
      <c r="B943" s="16" t="s">
        <v>1571</v>
      </c>
      <c r="C943" s="16">
        <v>1</v>
      </c>
      <c r="D943" s="17" t="s">
        <v>1593</v>
      </c>
      <c r="E943" s="63">
        <v>3</v>
      </c>
      <c r="F943" s="74">
        <v>1</v>
      </c>
      <c r="G943" s="65"/>
      <c r="H943" s="16">
        <v>0</v>
      </c>
      <c r="I943" s="65">
        <v>0</v>
      </c>
      <c r="J943" s="16"/>
      <c r="K943" s="13">
        <v>0</v>
      </c>
      <c r="L943" s="51" t="s">
        <v>4</v>
      </c>
      <c r="M943" s="16"/>
      <c r="N943" s="65">
        <v>0</v>
      </c>
      <c r="O943" s="65">
        <v>0</v>
      </c>
      <c r="P943" s="16"/>
      <c r="Q943" s="49">
        <f t="shared" si="45"/>
        <v>1.5</v>
      </c>
      <c r="R943" s="49">
        <f t="shared" si="43"/>
        <v>0</v>
      </c>
      <c r="W943" s="49">
        <f t="shared" si="44"/>
        <v>0</v>
      </c>
    </row>
    <row r="944" spans="1:23" x14ac:dyDescent="0.25">
      <c r="A944" s="86" t="s">
        <v>938</v>
      </c>
      <c r="B944" s="16" t="s">
        <v>1571</v>
      </c>
      <c r="C944" s="16">
        <v>1</v>
      </c>
      <c r="D944" s="17" t="s">
        <v>1594</v>
      </c>
      <c r="E944" s="63">
        <v>0</v>
      </c>
      <c r="F944" s="74" t="s">
        <v>4</v>
      </c>
      <c r="G944" s="65"/>
      <c r="H944" s="16">
        <v>0</v>
      </c>
      <c r="I944" s="65">
        <v>0</v>
      </c>
      <c r="J944" s="16"/>
      <c r="K944" s="13">
        <v>0</v>
      </c>
      <c r="L944" s="51" t="s">
        <v>4</v>
      </c>
      <c r="M944" s="16"/>
      <c r="N944" s="65">
        <v>0</v>
      </c>
      <c r="O944" s="65">
        <v>0</v>
      </c>
      <c r="P944" s="16"/>
      <c r="Q944" s="49">
        <f t="shared" si="45"/>
        <v>0</v>
      </c>
      <c r="R944" s="49">
        <f t="shared" si="43"/>
        <v>0</v>
      </c>
      <c r="W944" s="49">
        <f t="shared" si="44"/>
        <v>0</v>
      </c>
    </row>
    <row r="945" spans="1:23" x14ac:dyDescent="0.25">
      <c r="A945" s="86" t="s">
        <v>939</v>
      </c>
      <c r="B945" s="16" t="s">
        <v>1571</v>
      </c>
      <c r="C945" s="16">
        <v>1</v>
      </c>
      <c r="D945" s="17" t="s">
        <v>1595</v>
      </c>
      <c r="E945" s="63">
        <v>66</v>
      </c>
      <c r="F945" s="74">
        <v>0.90909090909090906</v>
      </c>
      <c r="G945" s="65" t="s">
        <v>1</v>
      </c>
      <c r="H945" s="16">
        <v>0</v>
      </c>
      <c r="I945" s="65">
        <v>0</v>
      </c>
      <c r="J945" s="16"/>
      <c r="K945" s="13">
        <v>102</v>
      </c>
      <c r="L945" s="21">
        <v>0.91176470588235292</v>
      </c>
      <c r="M945" s="16"/>
      <c r="N945" s="65">
        <v>0</v>
      </c>
      <c r="O945" s="65">
        <v>0</v>
      </c>
      <c r="P945" s="16"/>
      <c r="Q945" s="49">
        <f t="shared" si="45"/>
        <v>84</v>
      </c>
      <c r="R945" s="49">
        <f t="shared" si="43"/>
        <v>0</v>
      </c>
      <c r="W945" s="49">
        <f t="shared" si="44"/>
        <v>0</v>
      </c>
    </row>
    <row r="946" spans="1:23" x14ac:dyDescent="0.25">
      <c r="A946" s="86" t="s">
        <v>940</v>
      </c>
      <c r="B946" s="16" t="s">
        <v>1571</v>
      </c>
      <c r="C946" s="16">
        <v>1</v>
      </c>
      <c r="D946" s="17" t="s">
        <v>1596</v>
      </c>
      <c r="E946" s="63">
        <v>10</v>
      </c>
      <c r="F946" s="74">
        <v>0.9</v>
      </c>
      <c r="G946" s="65" t="s">
        <v>1</v>
      </c>
      <c r="H946" s="16">
        <v>0</v>
      </c>
      <c r="I946" s="65">
        <v>0</v>
      </c>
      <c r="J946" s="16"/>
      <c r="K946" s="13">
        <v>8</v>
      </c>
      <c r="L946" s="21">
        <v>0.5</v>
      </c>
      <c r="M946" s="16"/>
      <c r="N946" s="65">
        <v>33</v>
      </c>
      <c r="O946" s="65">
        <v>33</v>
      </c>
      <c r="P946" s="16"/>
      <c r="Q946" s="49">
        <f t="shared" si="45"/>
        <v>9</v>
      </c>
      <c r="R946" s="49">
        <f t="shared" si="43"/>
        <v>16.5</v>
      </c>
      <c r="W946" s="49">
        <f t="shared" si="44"/>
        <v>1</v>
      </c>
    </row>
    <row r="947" spans="1:23" x14ac:dyDescent="0.25">
      <c r="A947" s="86" t="s">
        <v>941</v>
      </c>
      <c r="B947" s="16" t="s">
        <v>1571</v>
      </c>
      <c r="C947" s="16">
        <v>2</v>
      </c>
      <c r="D947" s="17" t="s">
        <v>1491</v>
      </c>
      <c r="E947" s="63">
        <v>0</v>
      </c>
      <c r="F947" s="74" t="s">
        <v>4</v>
      </c>
      <c r="G947" s="65"/>
      <c r="H947" s="16">
        <v>0</v>
      </c>
      <c r="I947" s="16">
        <v>0</v>
      </c>
      <c r="J947" s="16"/>
      <c r="K947" s="63">
        <v>0</v>
      </c>
      <c r="L947" s="51" t="s">
        <v>4</v>
      </c>
      <c r="M947" s="65"/>
      <c r="N947" s="65">
        <v>0</v>
      </c>
      <c r="O947" s="65">
        <v>0</v>
      </c>
      <c r="P947" s="65"/>
      <c r="Q947" s="49">
        <f t="shared" si="45"/>
        <v>0</v>
      </c>
      <c r="R947" s="49">
        <f t="shared" si="43"/>
        <v>0</v>
      </c>
      <c r="W947" s="49">
        <f t="shared" si="44"/>
        <v>0</v>
      </c>
    </row>
    <row r="948" spans="1:23" x14ac:dyDescent="0.25">
      <c r="A948" s="86" t="s">
        <v>942</v>
      </c>
      <c r="B948" s="16" t="s">
        <v>1571</v>
      </c>
      <c r="C948" s="16">
        <v>2</v>
      </c>
      <c r="D948" s="17" t="s">
        <v>1492</v>
      </c>
      <c r="E948" s="63">
        <v>0</v>
      </c>
      <c r="F948" s="74" t="s">
        <v>4</v>
      </c>
      <c r="G948" s="65"/>
      <c r="H948" s="16">
        <v>0</v>
      </c>
      <c r="I948" s="16">
        <v>0</v>
      </c>
      <c r="J948" s="16"/>
      <c r="K948" s="63">
        <v>0</v>
      </c>
      <c r="L948" s="51" t="s">
        <v>4</v>
      </c>
      <c r="M948" s="65"/>
      <c r="N948" s="65">
        <v>0</v>
      </c>
      <c r="O948" s="65">
        <v>0</v>
      </c>
      <c r="P948" s="65"/>
      <c r="Q948" s="49">
        <f t="shared" si="45"/>
        <v>0</v>
      </c>
      <c r="R948" s="49">
        <f t="shared" si="43"/>
        <v>0</v>
      </c>
      <c r="W948" s="49">
        <f t="shared" si="44"/>
        <v>0</v>
      </c>
    </row>
    <row r="949" spans="1:23" x14ac:dyDescent="0.25">
      <c r="A949" s="86" t="s">
        <v>943</v>
      </c>
      <c r="B949" s="16" t="s">
        <v>1571</v>
      </c>
      <c r="C949" s="16">
        <v>2</v>
      </c>
      <c r="D949" s="17" t="s">
        <v>1493</v>
      </c>
      <c r="E949" s="63">
        <v>2</v>
      </c>
      <c r="F949" s="74">
        <v>1</v>
      </c>
      <c r="G949" s="65"/>
      <c r="H949" s="16">
        <v>0</v>
      </c>
      <c r="I949" s="16">
        <v>0</v>
      </c>
      <c r="J949" s="16"/>
      <c r="K949" s="63">
        <v>0</v>
      </c>
      <c r="L949" s="51" t="s">
        <v>4</v>
      </c>
      <c r="M949" s="65"/>
      <c r="N949" s="65">
        <v>0</v>
      </c>
      <c r="O949" s="65">
        <v>0</v>
      </c>
      <c r="P949" s="65"/>
      <c r="Q949" s="49">
        <f t="shared" si="45"/>
        <v>1</v>
      </c>
      <c r="R949" s="49">
        <f t="shared" si="43"/>
        <v>0</v>
      </c>
      <c r="W949" s="49">
        <f t="shared" si="44"/>
        <v>0</v>
      </c>
    </row>
    <row r="950" spans="1:23" x14ac:dyDescent="0.25">
      <c r="A950" s="86" t="s">
        <v>944</v>
      </c>
      <c r="B950" s="16" t="s">
        <v>1571</v>
      </c>
      <c r="C950" s="16">
        <v>2</v>
      </c>
      <c r="D950" s="17" t="s">
        <v>1494</v>
      </c>
      <c r="E950" s="63">
        <v>1</v>
      </c>
      <c r="F950" s="74">
        <v>1</v>
      </c>
      <c r="G950" s="65"/>
      <c r="H950" s="16">
        <v>0</v>
      </c>
      <c r="I950" s="16">
        <v>0</v>
      </c>
      <c r="J950" s="16"/>
      <c r="K950" s="63">
        <v>0</v>
      </c>
      <c r="L950" s="51" t="s">
        <v>4</v>
      </c>
      <c r="M950" s="65"/>
      <c r="N950" s="65">
        <v>0</v>
      </c>
      <c r="O950" s="65">
        <v>0</v>
      </c>
      <c r="P950" s="65"/>
      <c r="Q950" s="49">
        <f t="shared" si="45"/>
        <v>0.5</v>
      </c>
      <c r="R950" s="49">
        <f t="shared" si="43"/>
        <v>0</v>
      </c>
      <c r="W950" s="49">
        <f t="shared" si="44"/>
        <v>0</v>
      </c>
    </row>
    <row r="951" spans="1:23" x14ac:dyDescent="0.25">
      <c r="A951" s="86" t="s">
        <v>945</v>
      </c>
      <c r="B951" s="16" t="s">
        <v>1571</v>
      </c>
      <c r="C951" s="16">
        <v>2</v>
      </c>
      <c r="D951" s="17" t="s">
        <v>1495</v>
      </c>
      <c r="E951" s="63">
        <v>0</v>
      </c>
      <c r="F951" s="74" t="s">
        <v>4</v>
      </c>
      <c r="G951" s="65"/>
      <c r="H951" s="16">
        <v>0</v>
      </c>
      <c r="I951" s="16">
        <v>0</v>
      </c>
      <c r="J951" s="16"/>
      <c r="K951" s="63">
        <v>0</v>
      </c>
      <c r="L951" s="51" t="s">
        <v>4</v>
      </c>
      <c r="M951" s="65"/>
      <c r="N951" s="65">
        <v>0</v>
      </c>
      <c r="O951" s="65">
        <v>0</v>
      </c>
      <c r="P951" s="65"/>
      <c r="Q951" s="49">
        <f t="shared" si="45"/>
        <v>0</v>
      </c>
      <c r="R951" s="49">
        <f t="shared" si="43"/>
        <v>0</v>
      </c>
      <c r="W951" s="49">
        <f t="shared" si="44"/>
        <v>0</v>
      </c>
    </row>
    <row r="952" spans="1:23" x14ac:dyDescent="0.25">
      <c r="A952" s="86" t="s">
        <v>946</v>
      </c>
      <c r="B952" s="16" t="s">
        <v>1571</v>
      </c>
      <c r="C952" s="16">
        <v>2</v>
      </c>
      <c r="D952" s="17" t="s">
        <v>1496</v>
      </c>
      <c r="E952" s="63">
        <v>0</v>
      </c>
      <c r="F952" s="74" t="s">
        <v>4</v>
      </c>
      <c r="G952" s="65"/>
      <c r="H952" s="16">
        <v>0</v>
      </c>
      <c r="I952" s="16">
        <v>0</v>
      </c>
      <c r="J952" s="16"/>
      <c r="K952" s="63">
        <v>0</v>
      </c>
      <c r="L952" s="51" t="s">
        <v>4</v>
      </c>
      <c r="M952" s="65"/>
      <c r="N952" s="65">
        <v>0</v>
      </c>
      <c r="O952" s="65">
        <v>0</v>
      </c>
      <c r="P952" s="65"/>
      <c r="Q952" s="49">
        <f t="shared" si="45"/>
        <v>0</v>
      </c>
      <c r="R952" s="49">
        <f t="shared" si="43"/>
        <v>0</v>
      </c>
      <c r="W952" s="49">
        <f t="shared" si="44"/>
        <v>0</v>
      </c>
    </row>
    <row r="953" spans="1:23" x14ac:dyDescent="0.25">
      <c r="A953" s="86" t="s">
        <v>947</v>
      </c>
      <c r="B953" s="16" t="s">
        <v>1571</v>
      </c>
      <c r="C953" s="16">
        <v>2</v>
      </c>
      <c r="D953" s="17" t="s">
        <v>1497</v>
      </c>
      <c r="E953" s="63">
        <v>40</v>
      </c>
      <c r="F953" s="74">
        <v>0.97499999999999998</v>
      </c>
      <c r="G953" s="65" t="s">
        <v>1</v>
      </c>
      <c r="H953" s="16">
        <v>33</v>
      </c>
      <c r="I953" s="16">
        <v>0</v>
      </c>
      <c r="J953" s="16"/>
      <c r="K953" s="63">
        <v>5</v>
      </c>
      <c r="L953" s="94">
        <v>1</v>
      </c>
      <c r="M953" s="65" t="s">
        <v>1</v>
      </c>
      <c r="N953" s="65">
        <v>0</v>
      </c>
      <c r="O953" s="65">
        <v>0</v>
      </c>
      <c r="P953" s="65"/>
      <c r="Q953" s="49">
        <f t="shared" si="45"/>
        <v>22.5</v>
      </c>
      <c r="R953" s="49">
        <f t="shared" si="43"/>
        <v>8.25</v>
      </c>
      <c r="W953" s="49">
        <f t="shared" si="44"/>
        <v>1</v>
      </c>
    </row>
    <row r="954" spans="1:23" x14ac:dyDescent="0.25">
      <c r="A954" s="86" t="s">
        <v>948</v>
      </c>
      <c r="B954" s="16" t="s">
        <v>1571</v>
      </c>
      <c r="C954" s="16">
        <v>2</v>
      </c>
      <c r="D954" s="17" t="s">
        <v>1498</v>
      </c>
      <c r="E954" s="63">
        <v>0</v>
      </c>
      <c r="F954" s="74" t="s">
        <v>4</v>
      </c>
      <c r="G954" s="65"/>
      <c r="H954" s="16">
        <v>0</v>
      </c>
      <c r="I954" s="16">
        <v>0</v>
      </c>
      <c r="J954" s="16"/>
      <c r="K954" s="63">
        <v>0</v>
      </c>
      <c r="L954" s="51" t="s">
        <v>4</v>
      </c>
      <c r="M954" s="65"/>
      <c r="N954" s="65">
        <v>0</v>
      </c>
      <c r="O954" s="65">
        <v>0</v>
      </c>
      <c r="P954" s="65"/>
      <c r="Q954" s="49">
        <f t="shared" si="45"/>
        <v>0</v>
      </c>
      <c r="R954" s="49">
        <f t="shared" si="43"/>
        <v>0</v>
      </c>
      <c r="W954" s="49">
        <f t="shared" si="44"/>
        <v>0</v>
      </c>
    </row>
    <row r="955" spans="1:23" x14ac:dyDescent="0.25">
      <c r="A955" s="86" t="s">
        <v>949</v>
      </c>
      <c r="B955" s="16" t="s">
        <v>1571</v>
      </c>
      <c r="C955" s="16">
        <v>2</v>
      </c>
      <c r="D955" s="17" t="s">
        <v>1499</v>
      </c>
      <c r="E955" s="63">
        <v>26</v>
      </c>
      <c r="F955" s="74">
        <v>1</v>
      </c>
      <c r="G955" s="65"/>
      <c r="H955" s="16">
        <v>0</v>
      </c>
      <c r="I955" s="16">
        <v>0</v>
      </c>
      <c r="J955" s="16"/>
      <c r="K955" s="63">
        <v>0</v>
      </c>
      <c r="L955" s="51" t="s">
        <v>4</v>
      </c>
      <c r="M955" s="65"/>
      <c r="N955" s="65">
        <v>0</v>
      </c>
      <c r="O955" s="65">
        <v>0</v>
      </c>
      <c r="P955" s="65"/>
      <c r="Q955" s="49">
        <f t="shared" si="45"/>
        <v>13</v>
      </c>
      <c r="R955" s="49">
        <f t="shared" si="43"/>
        <v>0</v>
      </c>
      <c r="W955" s="49">
        <f t="shared" si="44"/>
        <v>0</v>
      </c>
    </row>
    <row r="956" spans="1:23" x14ac:dyDescent="0.25">
      <c r="A956" s="86" t="s">
        <v>950</v>
      </c>
      <c r="B956" s="16" t="s">
        <v>1571</v>
      </c>
      <c r="C956" s="16">
        <v>2</v>
      </c>
      <c r="D956" s="17" t="s">
        <v>1500</v>
      </c>
      <c r="E956" s="63">
        <v>0</v>
      </c>
      <c r="F956" s="74" t="s">
        <v>4</v>
      </c>
      <c r="G956" s="65"/>
      <c r="H956" s="16">
        <v>0</v>
      </c>
      <c r="I956" s="16">
        <v>0</v>
      </c>
      <c r="J956" s="16"/>
      <c r="K956" s="63">
        <v>30</v>
      </c>
      <c r="L956" s="94">
        <v>0.8666666666666667</v>
      </c>
      <c r="M956" s="65"/>
      <c r="N956" s="65">
        <v>0</v>
      </c>
      <c r="O956" s="65">
        <v>0</v>
      </c>
      <c r="P956" s="70"/>
      <c r="Q956" s="49">
        <f t="shared" si="45"/>
        <v>15</v>
      </c>
      <c r="R956" s="49">
        <f t="shared" si="43"/>
        <v>0</v>
      </c>
      <c r="W956" s="49">
        <f t="shared" si="44"/>
        <v>0</v>
      </c>
    </row>
    <row r="957" spans="1:23" x14ac:dyDescent="0.25">
      <c r="A957" s="86" t="s">
        <v>951</v>
      </c>
      <c r="B957" s="16" t="s">
        <v>1571</v>
      </c>
      <c r="C957" s="16">
        <v>2</v>
      </c>
      <c r="D957" s="17" t="s">
        <v>1501</v>
      </c>
      <c r="E957" s="63">
        <v>26</v>
      </c>
      <c r="F957" s="74">
        <v>0.88461538461538458</v>
      </c>
      <c r="G957" s="65" t="s">
        <v>757</v>
      </c>
      <c r="H957" s="16">
        <v>33</v>
      </c>
      <c r="I957" s="16">
        <v>0</v>
      </c>
      <c r="J957" s="16"/>
      <c r="K957" s="63">
        <v>0</v>
      </c>
      <c r="L957" s="51" t="s">
        <v>4</v>
      </c>
      <c r="M957" s="65" t="s">
        <v>1</v>
      </c>
      <c r="N957" s="65">
        <v>0</v>
      </c>
      <c r="O957" s="65">
        <v>0</v>
      </c>
      <c r="P957" s="65"/>
      <c r="Q957" s="49">
        <f t="shared" si="45"/>
        <v>13</v>
      </c>
      <c r="R957" s="49">
        <f t="shared" si="43"/>
        <v>8.25</v>
      </c>
      <c r="W957" s="49">
        <f t="shared" si="44"/>
        <v>1</v>
      </c>
    </row>
    <row r="958" spans="1:23" x14ac:dyDescent="0.25">
      <c r="A958" s="86" t="s">
        <v>952</v>
      </c>
      <c r="B958" s="16" t="s">
        <v>1571</v>
      </c>
      <c r="C958" s="16">
        <v>2</v>
      </c>
      <c r="D958" s="17" t="s">
        <v>1502</v>
      </c>
      <c r="E958" s="63">
        <v>39</v>
      </c>
      <c r="F958" s="74">
        <v>0.87179487179487181</v>
      </c>
      <c r="G958" s="65"/>
      <c r="H958" s="16">
        <v>0</v>
      </c>
      <c r="I958" s="16">
        <v>0</v>
      </c>
      <c r="J958" s="16"/>
      <c r="K958" s="63">
        <v>790</v>
      </c>
      <c r="L958" s="94">
        <v>0.79746835443037978</v>
      </c>
      <c r="M958" s="65" t="s">
        <v>1</v>
      </c>
      <c r="N958" s="65">
        <v>0</v>
      </c>
      <c r="O958" s="65">
        <v>33</v>
      </c>
      <c r="P958" s="65"/>
      <c r="Q958" s="49">
        <f t="shared" si="45"/>
        <v>414.5</v>
      </c>
      <c r="R958" s="49">
        <f t="shared" si="43"/>
        <v>8.25</v>
      </c>
      <c r="W958" s="49">
        <f t="shared" si="44"/>
        <v>1</v>
      </c>
    </row>
    <row r="959" spans="1:23" x14ac:dyDescent="0.25">
      <c r="A959" s="86" t="s">
        <v>953</v>
      </c>
      <c r="B959" s="16" t="s">
        <v>1571</v>
      </c>
      <c r="C959" s="16">
        <v>2</v>
      </c>
      <c r="D959" s="17" t="s">
        <v>1503</v>
      </c>
      <c r="E959" s="63">
        <v>28</v>
      </c>
      <c r="F959" s="74">
        <v>0.6071428571428571</v>
      </c>
      <c r="G959" s="65"/>
      <c r="H959" s="16">
        <v>0</v>
      </c>
      <c r="I959" s="16">
        <v>0</v>
      </c>
      <c r="J959" s="16"/>
      <c r="K959" s="63">
        <v>24</v>
      </c>
      <c r="L959" s="94">
        <v>0.79166666666666663</v>
      </c>
      <c r="M959" s="65" t="s">
        <v>1</v>
      </c>
      <c r="N959" s="65">
        <v>0</v>
      </c>
      <c r="O959" s="65">
        <v>0</v>
      </c>
      <c r="P959" s="65"/>
      <c r="Q959" s="49">
        <f t="shared" si="45"/>
        <v>26</v>
      </c>
      <c r="R959" s="49">
        <f t="shared" si="43"/>
        <v>0</v>
      </c>
      <c r="W959" s="49">
        <f t="shared" si="44"/>
        <v>0</v>
      </c>
    </row>
    <row r="960" spans="1:23" x14ac:dyDescent="0.25">
      <c r="A960" s="86" t="s">
        <v>954</v>
      </c>
      <c r="B960" s="16" t="s">
        <v>1571</v>
      </c>
      <c r="C960" s="16">
        <v>2</v>
      </c>
      <c r="D960" s="17" t="s">
        <v>1504</v>
      </c>
      <c r="E960" s="63">
        <v>135</v>
      </c>
      <c r="F960" s="74">
        <v>0.92592592592592593</v>
      </c>
      <c r="G960" s="65"/>
      <c r="H960" s="16">
        <v>0</v>
      </c>
      <c r="I960" s="16">
        <v>33</v>
      </c>
      <c r="J960" s="16"/>
      <c r="K960" s="63">
        <v>350</v>
      </c>
      <c r="L960" s="94">
        <v>0.8</v>
      </c>
      <c r="M960" s="65" t="s">
        <v>1</v>
      </c>
      <c r="N960" s="65">
        <v>66</v>
      </c>
      <c r="O960" s="65">
        <v>0</v>
      </c>
      <c r="P960" s="65"/>
      <c r="Q960" s="49">
        <f t="shared" si="45"/>
        <v>242.5</v>
      </c>
      <c r="R960" s="49">
        <f t="shared" si="43"/>
        <v>24.75</v>
      </c>
      <c r="W960" s="49">
        <f t="shared" si="44"/>
        <v>1</v>
      </c>
    </row>
    <row r="961" spans="1:23" x14ac:dyDescent="0.25">
      <c r="A961" s="86" t="s">
        <v>955</v>
      </c>
      <c r="B961" s="16" t="s">
        <v>1571</v>
      </c>
      <c r="C961" s="16">
        <v>2</v>
      </c>
      <c r="D961" s="17" t="s">
        <v>1505</v>
      </c>
      <c r="E961" s="63">
        <v>36</v>
      </c>
      <c r="F961" s="74">
        <v>0.86111111111111116</v>
      </c>
      <c r="G961" s="65" t="s">
        <v>1</v>
      </c>
      <c r="H961" s="16">
        <v>0</v>
      </c>
      <c r="I961" s="16">
        <v>0</v>
      </c>
      <c r="J961" s="16"/>
      <c r="K961" s="63">
        <v>0</v>
      </c>
      <c r="L961" s="51" t="s">
        <v>4</v>
      </c>
      <c r="M961" s="65"/>
      <c r="N961" s="65">
        <v>33</v>
      </c>
      <c r="O961" s="65">
        <v>33</v>
      </c>
      <c r="P961" s="65"/>
      <c r="Q961" s="49">
        <f t="shared" si="45"/>
        <v>18</v>
      </c>
      <c r="R961" s="49">
        <f t="shared" si="43"/>
        <v>16.5</v>
      </c>
      <c r="W961" s="49">
        <f t="shared" si="44"/>
        <v>1</v>
      </c>
    </row>
    <row r="962" spans="1:23" x14ac:dyDescent="0.25">
      <c r="A962" s="86" t="s">
        <v>956</v>
      </c>
      <c r="B962" s="16" t="s">
        <v>1571</v>
      </c>
      <c r="C962" s="16">
        <v>2</v>
      </c>
      <c r="D962" s="17" t="s">
        <v>1506</v>
      </c>
      <c r="E962" s="63">
        <v>99</v>
      </c>
      <c r="F962" s="74">
        <v>0.92929292929292928</v>
      </c>
      <c r="G962" s="65" t="s">
        <v>1</v>
      </c>
      <c r="H962" s="16">
        <v>5148</v>
      </c>
      <c r="I962" s="16">
        <v>5907</v>
      </c>
      <c r="J962" s="16"/>
      <c r="K962" s="63">
        <v>220</v>
      </c>
      <c r="L962" s="94">
        <v>0.77272727272727271</v>
      </c>
      <c r="M962" s="65" t="s">
        <v>1</v>
      </c>
      <c r="N962" s="65">
        <v>3927</v>
      </c>
      <c r="O962" s="65">
        <v>3465</v>
      </c>
      <c r="P962" s="65"/>
      <c r="Q962" s="49">
        <f t="shared" si="45"/>
        <v>159.5</v>
      </c>
      <c r="R962" s="49">
        <f t="shared" si="43"/>
        <v>4611.75</v>
      </c>
      <c r="W962" s="49">
        <f t="shared" si="44"/>
        <v>1</v>
      </c>
    </row>
    <row r="963" spans="1:23" x14ac:dyDescent="0.25">
      <c r="A963" s="86" t="s">
        <v>957</v>
      </c>
      <c r="B963" s="16" t="s">
        <v>1571</v>
      </c>
      <c r="C963" s="16">
        <v>2</v>
      </c>
      <c r="D963" s="17" t="s">
        <v>1507</v>
      </c>
      <c r="E963" s="63">
        <v>34</v>
      </c>
      <c r="F963" s="74">
        <v>0.91176470588235292</v>
      </c>
      <c r="G963" s="65"/>
      <c r="H963" s="16">
        <v>0</v>
      </c>
      <c r="I963" s="16">
        <v>0</v>
      </c>
      <c r="J963" s="16"/>
      <c r="K963" s="63">
        <v>134</v>
      </c>
      <c r="L963" s="94">
        <v>0.88805970149253732</v>
      </c>
      <c r="M963" s="65"/>
      <c r="N963" s="65">
        <v>0</v>
      </c>
      <c r="O963" s="65">
        <v>0</v>
      </c>
      <c r="P963" s="65"/>
      <c r="Q963" s="49">
        <f t="shared" si="45"/>
        <v>84</v>
      </c>
      <c r="R963" s="49">
        <f t="shared" ref="R963:R1026" si="46">AVERAGE(H963:I963,N963:O963)</f>
        <v>0</v>
      </c>
      <c r="W963" s="49">
        <f t="shared" ref="W963:W1026" si="47">(Q963&gt;0)*(R963&gt;0)</f>
        <v>0</v>
      </c>
    </row>
    <row r="964" spans="1:23" x14ac:dyDescent="0.25">
      <c r="A964" s="86" t="s">
        <v>958</v>
      </c>
      <c r="B964" s="16" t="s">
        <v>1571</v>
      </c>
      <c r="C964" s="16">
        <v>2</v>
      </c>
      <c r="D964" s="17" t="s">
        <v>1508</v>
      </c>
      <c r="E964" s="63">
        <v>2</v>
      </c>
      <c r="F964" s="74">
        <v>1</v>
      </c>
      <c r="G964" s="65"/>
      <c r="H964" s="16">
        <v>0</v>
      </c>
      <c r="I964" s="16">
        <v>0</v>
      </c>
      <c r="J964" s="16"/>
      <c r="K964" s="63">
        <v>4</v>
      </c>
      <c r="L964" s="94">
        <v>1</v>
      </c>
      <c r="M964" s="65"/>
      <c r="N964" s="65">
        <v>0</v>
      </c>
      <c r="O964" s="65">
        <v>0</v>
      </c>
      <c r="P964" s="65"/>
      <c r="Q964" s="49">
        <f t="shared" si="45"/>
        <v>3</v>
      </c>
      <c r="R964" s="49">
        <f t="shared" si="46"/>
        <v>0</v>
      </c>
      <c r="W964" s="49">
        <f t="shared" si="47"/>
        <v>0</v>
      </c>
    </row>
    <row r="965" spans="1:23" x14ac:dyDescent="0.25">
      <c r="A965" s="86" t="s">
        <v>959</v>
      </c>
      <c r="B965" s="16" t="s">
        <v>1571</v>
      </c>
      <c r="C965" s="16">
        <v>2</v>
      </c>
      <c r="D965" s="17" t="s">
        <v>1509</v>
      </c>
      <c r="E965" s="63">
        <v>0</v>
      </c>
      <c r="F965" s="74" t="s">
        <v>4</v>
      </c>
      <c r="G965" s="65"/>
      <c r="H965" s="16">
        <v>0</v>
      </c>
      <c r="I965" s="16">
        <v>0</v>
      </c>
      <c r="J965" s="16"/>
      <c r="K965" s="63">
        <v>0</v>
      </c>
      <c r="L965" s="51" t="s">
        <v>4</v>
      </c>
      <c r="M965" s="65"/>
      <c r="N965" s="65">
        <v>0</v>
      </c>
      <c r="O965" s="65">
        <v>0</v>
      </c>
      <c r="P965" s="65"/>
      <c r="Q965" s="49">
        <f t="shared" si="45"/>
        <v>0</v>
      </c>
      <c r="R965" s="49">
        <f t="shared" si="46"/>
        <v>0</v>
      </c>
      <c r="W965" s="49">
        <f t="shared" si="47"/>
        <v>0</v>
      </c>
    </row>
    <row r="966" spans="1:23" x14ac:dyDescent="0.25">
      <c r="A966" s="86" t="s">
        <v>960</v>
      </c>
      <c r="B966" s="16" t="s">
        <v>1571</v>
      </c>
      <c r="C966" s="16">
        <v>2</v>
      </c>
      <c r="D966" s="17" t="s">
        <v>1510</v>
      </c>
      <c r="E966" s="63">
        <v>0</v>
      </c>
      <c r="F966" s="74" t="s">
        <v>4</v>
      </c>
      <c r="G966" s="65"/>
      <c r="H966" s="16">
        <v>132</v>
      </c>
      <c r="I966" s="16">
        <v>231</v>
      </c>
      <c r="J966" s="16"/>
      <c r="K966" s="63">
        <v>0</v>
      </c>
      <c r="L966" s="51" t="s">
        <v>4</v>
      </c>
      <c r="M966" s="65"/>
      <c r="N966" s="65">
        <v>33</v>
      </c>
      <c r="O966" s="65">
        <v>198</v>
      </c>
      <c r="P966" s="65"/>
      <c r="Q966" s="49">
        <f t="shared" si="45"/>
        <v>0</v>
      </c>
      <c r="R966" s="49">
        <f t="shared" si="46"/>
        <v>148.5</v>
      </c>
      <c r="W966" s="49">
        <f t="shared" si="47"/>
        <v>0</v>
      </c>
    </row>
    <row r="967" spans="1:23" x14ac:dyDescent="0.25">
      <c r="A967" s="86" t="s">
        <v>961</v>
      </c>
      <c r="B967" s="16" t="s">
        <v>1571</v>
      </c>
      <c r="C967" s="16">
        <v>2</v>
      </c>
      <c r="D967" s="17" t="s">
        <v>1511</v>
      </c>
      <c r="E967" s="63">
        <v>1</v>
      </c>
      <c r="F967" s="74">
        <v>1</v>
      </c>
      <c r="G967" s="65"/>
      <c r="H967" s="16">
        <v>0</v>
      </c>
      <c r="I967" s="16">
        <v>0</v>
      </c>
      <c r="J967" s="16"/>
      <c r="K967" s="63">
        <v>1</v>
      </c>
      <c r="L967" s="94">
        <v>1</v>
      </c>
      <c r="M967" s="65"/>
      <c r="N967" s="65">
        <v>0</v>
      </c>
      <c r="O967" s="65">
        <v>0</v>
      </c>
      <c r="P967" s="65"/>
      <c r="Q967" s="49">
        <f t="shared" si="45"/>
        <v>1</v>
      </c>
      <c r="R967" s="49">
        <f t="shared" si="46"/>
        <v>0</v>
      </c>
      <c r="W967" s="49">
        <f t="shared" si="47"/>
        <v>0</v>
      </c>
    </row>
    <row r="968" spans="1:23" x14ac:dyDescent="0.25">
      <c r="A968" s="86" t="s">
        <v>962</v>
      </c>
      <c r="B968" s="16" t="s">
        <v>1571</v>
      </c>
      <c r="C968" s="16">
        <v>2</v>
      </c>
      <c r="D968" s="17" t="s">
        <v>1512</v>
      </c>
      <c r="E968" s="63">
        <v>0</v>
      </c>
      <c r="F968" s="74" t="s">
        <v>4</v>
      </c>
      <c r="G968" s="65"/>
      <c r="H968" s="16">
        <v>0</v>
      </c>
      <c r="I968" s="16">
        <v>0</v>
      </c>
      <c r="J968" s="16"/>
      <c r="K968" s="63">
        <v>1</v>
      </c>
      <c r="L968" s="94">
        <v>1</v>
      </c>
      <c r="M968" s="65"/>
      <c r="N968" s="65">
        <v>0</v>
      </c>
      <c r="O968" s="65">
        <v>0</v>
      </c>
      <c r="P968" s="65"/>
      <c r="Q968" s="49">
        <f t="shared" si="45"/>
        <v>0.5</v>
      </c>
      <c r="R968" s="49">
        <f t="shared" si="46"/>
        <v>0</v>
      </c>
      <c r="W968" s="49">
        <f t="shared" si="47"/>
        <v>0</v>
      </c>
    </row>
    <row r="969" spans="1:23" x14ac:dyDescent="0.25">
      <c r="A969" s="86" t="s">
        <v>963</v>
      </c>
      <c r="B969" s="16" t="s">
        <v>1571</v>
      </c>
      <c r="C969" s="16">
        <v>2</v>
      </c>
      <c r="D969" s="17" t="s">
        <v>1513</v>
      </c>
      <c r="E969" s="63">
        <v>22</v>
      </c>
      <c r="F969" s="74">
        <v>0.31818181818181818</v>
      </c>
      <c r="G969" s="65"/>
      <c r="H969" s="16">
        <v>0</v>
      </c>
      <c r="I969" s="16">
        <v>0</v>
      </c>
      <c r="J969" s="16"/>
      <c r="K969" s="63">
        <v>70</v>
      </c>
      <c r="L969" s="94">
        <v>0.54285714285714282</v>
      </c>
      <c r="M969" s="65"/>
      <c r="N969" s="65">
        <v>0</v>
      </c>
      <c r="O969" s="65">
        <v>0</v>
      </c>
      <c r="P969" s="65"/>
      <c r="Q969" s="49">
        <f t="shared" si="45"/>
        <v>46</v>
      </c>
      <c r="R969" s="49">
        <f t="shared" si="46"/>
        <v>0</v>
      </c>
      <c r="W969" s="49">
        <f t="shared" si="47"/>
        <v>0</v>
      </c>
    </row>
    <row r="970" spans="1:23" x14ac:dyDescent="0.25">
      <c r="A970" s="86" t="s">
        <v>964</v>
      </c>
      <c r="B970" s="16" t="s">
        <v>1571</v>
      </c>
      <c r="C970" s="16">
        <v>2</v>
      </c>
      <c r="D970" s="17" t="s">
        <v>1514</v>
      </c>
      <c r="E970" s="63">
        <v>4</v>
      </c>
      <c r="F970" s="74">
        <v>1</v>
      </c>
      <c r="G970" s="65"/>
      <c r="H970" s="16">
        <v>0</v>
      </c>
      <c r="I970" s="16">
        <v>0</v>
      </c>
      <c r="J970" s="16"/>
      <c r="K970" s="63">
        <v>6</v>
      </c>
      <c r="L970" s="94">
        <v>0.83333333333333337</v>
      </c>
      <c r="M970" s="65"/>
      <c r="N970" s="65">
        <v>0</v>
      </c>
      <c r="O970" s="65">
        <v>0</v>
      </c>
      <c r="P970" s="65"/>
      <c r="Q970" s="49">
        <f t="shared" si="45"/>
        <v>5</v>
      </c>
      <c r="R970" s="49">
        <f t="shared" si="46"/>
        <v>0</v>
      </c>
      <c r="W970" s="49">
        <f t="shared" si="47"/>
        <v>0</v>
      </c>
    </row>
    <row r="971" spans="1:23" x14ac:dyDescent="0.25">
      <c r="A971" s="86" t="s">
        <v>965</v>
      </c>
      <c r="B971" s="16" t="s">
        <v>1571</v>
      </c>
      <c r="C971" s="16">
        <v>2</v>
      </c>
      <c r="D971" s="17" t="s">
        <v>1515</v>
      </c>
      <c r="E971" s="63">
        <v>0</v>
      </c>
      <c r="F971" s="74" t="s">
        <v>4</v>
      </c>
      <c r="G971" s="65"/>
      <c r="H971" s="16">
        <v>0</v>
      </c>
      <c r="I971" s="16">
        <v>0</v>
      </c>
      <c r="J971" s="16"/>
      <c r="K971" s="63">
        <v>0</v>
      </c>
      <c r="L971" s="51" t="s">
        <v>4</v>
      </c>
      <c r="M971" s="65"/>
      <c r="N971" s="65">
        <v>0</v>
      </c>
      <c r="O971" s="65">
        <v>0</v>
      </c>
      <c r="P971" s="65"/>
      <c r="Q971" s="49">
        <f t="shared" si="45"/>
        <v>0</v>
      </c>
      <c r="R971" s="49">
        <f t="shared" si="46"/>
        <v>0</v>
      </c>
      <c r="W971" s="49">
        <f t="shared" si="47"/>
        <v>0</v>
      </c>
    </row>
    <row r="972" spans="1:23" x14ac:dyDescent="0.25">
      <c r="A972" s="86" t="s">
        <v>966</v>
      </c>
      <c r="B972" s="16" t="s">
        <v>1571</v>
      </c>
      <c r="C972" s="16">
        <v>2</v>
      </c>
      <c r="D972" s="17" t="s">
        <v>1516</v>
      </c>
      <c r="E972" s="63">
        <v>135</v>
      </c>
      <c r="F972" s="74">
        <v>0.92592592592592593</v>
      </c>
      <c r="G972" s="65" t="s">
        <v>1</v>
      </c>
      <c r="H972" s="16">
        <v>0</v>
      </c>
      <c r="I972" s="16">
        <v>0</v>
      </c>
      <c r="J972" s="16"/>
      <c r="K972" s="63">
        <v>50</v>
      </c>
      <c r="L972" s="94">
        <v>0.92</v>
      </c>
      <c r="M972" s="65" t="s">
        <v>1</v>
      </c>
      <c r="N972" s="65">
        <v>66</v>
      </c>
      <c r="O972" s="65">
        <v>132</v>
      </c>
      <c r="P972" s="65"/>
      <c r="Q972" s="49">
        <f t="shared" si="45"/>
        <v>92.5</v>
      </c>
      <c r="R972" s="49">
        <f t="shared" si="46"/>
        <v>49.5</v>
      </c>
      <c r="W972" s="49">
        <f t="shared" si="47"/>
        <v>1</v>
      </c>
    </row>
    <row r="973" spans="1:23" x14ac:dyDescent="0.25">
      <c r="A973" s="86" t="s">
        <v>967</v>
      </c>
      <c r="B973" s="16" t="s">
        <v>1571</v>
      </c>
      <c r="C973" s="16">
        <v>2</v>
      </c>
      <c r="D973" s="17" t="s">
        <v>1517</v>
      </c>
      <c r="E973" s="63">
        <v>189</v>
      </c>
      <c r="F973" s="74">
        <v>0.80952380952380953</v>
      </c>
      <c r="G973" s="65"/>
      <c r="H973" s="16">
        <v>0</v>
      </c>
      <c r="I973" s="16">
        <v>0</v>
      </c>
      <c r="J973" s="16"/>
      <c r="K973" s="63">
        <v>77</v>
      </c>
      <c r="L973" s="94">
        <v>0.54545454545454541</v>
      </c>
      <c r="M973" s="65" t="s">
        <v>1</v>
      </c>
      <c r="N973" s="65">
        <v>0</v>
      </c>
      <c r="O973" s="65">
        <v>0</v>
      </c>
      <c r="P973" s="65"/>
      <c r="Q973" s="49">
        <f t="shared" si="45"/>
        <v>133</v>
      </c>
      <c r="R973" s="49">
        <f t="shared" si="46"/>
        <v>0</v>
      </c>
      <c r="W973" s="49">
        <f t="shared" si="47"/>
        <v>0</v>
      </c>
    </row>
    <row r="974" spans="1:23" x14ac:dyDescent="0.25">
      <c r="A974" s="86" t="s">
        <v>968</v>
      </c>
      <c r="B974" s="16" t="s">
        <v>1571</v>
      </c>
      <c r="C974" s="16">
        <v>2</v>
      </c>
      <c r="D974" s="17" t="s">
        <v>1518</v>
      </c>
      <c r="E974" s="63">
        <v>100</v>
      </c>
      <c r="F974" s="74">
        <v>0.83</v>
      </c>
      <c r="G974" s="65" t="s">
        <v>1</v>
      </c>
      <c r="H974" s="16">
        <v>264</v>
      </c>
      <c r="I974" s="16">
        <v>198</v>
      </c>
      <c r="J974" s="16"/>
      <c r="K974" s="63">
        <v>320</v>
      </c>
      <c r="L974" s="94">
        <v>0.78125</v>
      </c>
      <c r="M974" s="65" t="s">
        <v>1</v>
      </c>
      <c r="N974" s="65">
        <v>528</v>
      </c>
      <c r="O974" s="65">
        <v>693</v>
      </c>
      <c r="P974" s="65" t="s">
        <v>1</v>
      </c>
      <c r="Q974" s="49">
        <f t="shared" si="45"/>
        <v>210</v>
      </c>
      <c r="R974" s="49">
        <f t="shared" si="46"/>
        <v>420.75</v>
      </c>
      <c r="W974" s="49">
        <f t="shared" si="47"/>
        <v>1</v>
      </c>
    </row>
    <row r="975" spans="1:23" x14ac:dyDescent="0.25">
      <c r="A975" s="86" t="s">
        <v>969</v>
      </c>
      <c r="B975" s="16" t="s">
        <v>1571</v>
      </c>
      <c r="C975" s="16">
        <v>2</v>
      </c>
      <c r="D975" s="17" t="s">
        <v>1519</v>
      </c>
      <c r="E975" s="63">
        <v>3</v>
      </c>
      <c r="F975" s="74">
        <v>0.33333333333333331</v>
      </c>
      <c r="G975" s="65"/>
      <c r="H975" s="16">
        <v>0</v>
      </c>
      <c r="I975" s="16">
        <v>0</v>
      </c>
      <c r="J975" s="16"/>
      <c r="K975" s="63">
        <v>7</v>
      </c>
      <c r="L975" s="94">
        <v>0.7142857142857143</v>
      </c>
      <c r="M975" s="65"/>
      <c r="N975" s="65">
        <v>0</v>
      </c>
      <c r="O975" s="65">
        <v>0</v>
      </c>
      <c r="P975" s="65"/>
      <c r="Q975" s="49">
        <f t="shared" si="45"/>
        <v>5</v>
      </c>
      <c r="R975" s="49">
        <f t="shared" si="46"/>
        <v>0</v>
      </c>
      <c r="W975" s="49">
        <f t="shared" si="47"/>
        <v>0</v>
      </c>
    </row>
    <row r="976" spans="1:23" x14ac:dyDescent="0.25">
      <c r="A976" s="86" t="s">
        <v>970</v>
      </c>
      <c r="B976" s="16" t="s">
        <v>1571</v>
      </c>
      <c r="C976" s="16">
        <v>2</v>
      </c>
      <c r="D976" s="17" t="s">
        <v>1520</v>
      </c>
      <c r="E976" s="68">
        <v>0</v>
      </c>
      <c r="F976" s="74" t="s">
        <v>4</v>
      </c>
      <c r="G976" s="65"/>
      <c r="H976" s="16">
        <v>0</v>
      </c>
      <c r="I976" s="16">
        <v>0</v>
      </c>
      <c r="J976" s="16"/>
      <c r="K976" s="63">
        <v>1</v>
      </c>
      <c r="L976" s="94">
        <v>1</v>
      </c>
      <c r="M976" s="65"/>
      <c r="N976" s="65">
        <v>66</v>
      </c>
      <c r="O976" s="65">
        <v>132</v>
      </c>
      <c r="P976" s="65"/>
      <c r="Q976" s="49">
        <f t="shared" si="45"/>
        <v>0.5</v>
      </c>
      <c r="R976" s="49">
        <f t="shared" si="46"/>
        <v>49.5</v>
      </c>
      <c r="W976" s="49">
        <f t="shared" si="47"/>
        <v>1</v>
      </c>
    </row>
    <row r="977" spans="1:23" x14ac:dyDescent="0.25">
      <c r="A977" s="86" t="s">
        <v>971</v>
      </c>
      <c r="B977" s="16" t="s">
        <v>1571</v>
      </c>
      <c r="C977" s="16">
        <v>2</v>
      </c>
      <c r="D977" s="17" t="s">
        <v>1521</v>
      </c>
      <c r="E977" s="63">
        <v>220</v>
      </c>
      <c r="F977" s="74">
        <v>0.86363636363636365</v>
      </c>
      <c r="G977" s="65" t="s">
        <v>1</v>
      </c>
      <c r="H977" s="16">
        <v>1023</v>
      </c>
      <c r="I977" s="16">
        <v>1419</v>
      </c>
      <c r="J977" s="16"/>
      <c r="K977" s="63">
        <v>500</v>
      </c>
      <c r="L977" s="94">
        <v>0.78</v>
      </c>
      <c r="M977" s="65" t="s">
        <v>1</v>
      </c>
      <c r="N977" s="65">
        <v>2046</v>
      </c>
      <c r="O977" s="65">
        <v>2574</v>
      </c>
      <c r="P977" s="60"/>
      <c r="Q977" s="49">
        <f t="shared" si="45"/>
        <v>360</v>
      </c>
      <c r="R977" s="49">
        <f t="shared" si="46"/>
        <v>1765.5</v>
      </c>
      <c r="W977" s="49">
        <f t="shared" si="47"/>
        <v>1</v>
      </c>
    </row>
    <row r="978" spans="1:23" x14ac:dyDescent="0.25">
      <c r="A978" s="86" t="s">
        <v>972</v>
      </c>
      <c r="B978" s="16" t="s">
        <v>1571</v>
      </c>
      <c r="C978" s="16">
        <v>2</v>
      </c>
      <c r="D978" s="17" t="s">
        <v>1522</v>
      </c>
      <c r="E978" s="63">
        <v>64</v>
      </c>
      <c r="F978" s="74">
        <v>0.90625</v>
      </c>
      <c r="G978" s="65" t="s">
        <v>1</v>
      </c>
      <c r="H978" s="16">
        <v>297</v>
      </c>
      <c r="I978" s="16">
        <v>99</v>
      </c>
      <c r="J978" s="16"/>
      <c r="K978" s="63">
        <v>47</v>
      </c>
      <c r="L978" s="94">
        <v>0.91489361702127658</v>
      </c>
      <c r="M978" s="65" t="s">
        <v>1</v>
      </c>
      <c r="N978" s="65">
        <v>495</v>
      </c>
      <c r="O978" s="65">
        <v>924</v>
      </c>
      <c r="P978" s="65"/>
      <c r="Q978" s="49">
        <f t="shared" si="45"/>
        <v>55.5</v>
      </c>
      <c r="R978" s="49">
        <f t="shared" si="46"/>
        <v>453.75</v>
      </c>
      <c r="W978" s="49">
        <f t="shared" si="47"/>
        <v>1</v>
      </c>
    </row>
    <row r="979" spans="1:23" x14ac:dyDescent="0.25">
      <c r="A979" s="86" t="s">
        <v>973</v>
      </c>
      <c r="B979" s="16" t="s">
        <v>1571</v>
      </c>
      <c r="C979" s="16">
        <v>2</v>
      </c>
      <c r="D979" s="17" t="s">
        <v>1523</v>
      </c>
      <c r="E979" s="63">
        <v>4</v>
      </c>
      <c r="F979" s="74">
        <v>1</v>
      </c>
      <c r="G979" s="65" t="s">
        <v>1</v>
      </c>
      <c r="H979" s="16">
        <v>0</v>
      </c>
      <c r="I979" s="16">
        <v>165</v>
      </c>
      <c r="J979" s="16"/>
      <c r="K979" s="63">
        <v>69</v>
      </c>
      <c r="L979" s="94">
        <v>0.85507246376811596</v>
      </c>
      <c r="M979" s="65" t="s">
        <v>1</v>
      </c>
      <c r="N979" s="65">
        <v>363</v>
      </c>
      <c r="O979" s="65">
        <v>132</v>
      </c>
      <c r="P979" s="65"/>
      <c r="Q979" s="49">
        <f t="shared" si="45"/>
        <v>36.5</v>
      </c>
      <c r="R979" s="49">
        <f t="shared" si="46"/>
        <v>165</v>
      </c>
      <c r="W979" s="49">
        <f t="shared" si="47"/>
        <v>1</v>
      </c>
    </row>
    <row r="980" spans="1:23" x14ac:dyDescent="0.25">
      <c r="A980" s="86" t="s">
        <v>974</v>
      </c>
      <c r="B980" s="16" t="s">
        <v>1571</v>
      </c>
      <c r="C980" s="16">
        <v>2</v>
      </c>
      <c r="D980" s="17" t="s">
        <v>1524</v>
      </c>
      <c r="E980" s="63">
        <v>0</v>
      </c>
      <c r="F980" s="74" t="s">
        <v>4</v>
      </c>
      <c r="G980" s="65"/>
      <c r="H980" s="16">
        <v>66</v>
      </c>
      <c r="I980" s="16">
        <v>132</v>
      </c>
      <c r="J980" s="16"/>
      <c r="K980" s="63">
        <v>2</v>
      </c>
      <c r="L980" s="94">
        <v>1</v>
      </c>
      <c r="M980" s="65" t="s">
        <v>1</v>
      </c>
      <c r="N980" s="65">
        <v>165</v>
      </c>
      <c r="O980" s="65">
        <v>99</v>
      </c>
      <c r="P980" s="65"/>
      <c r="Q980" s="49">
        <f t="shared" si="45"/>
        <v>1</v>
      </c>
      <c r="R980" s="49">
        <f t="shared" si="46"/>
        <v>115.5</v>
      </c>
      <c r="W980" s="49">
        <f t="shared" si="47"/>
        <v>1</v>
      </c>
    </row>
    <row r="981" spans="1:23" x14ac:dyDescent="0.25">
      <c r="A981" s="86" t="s">
        <v>975</v>
      </c>
      <c r="B981" s="16" t="s">
        <v>1571</v>
      </c>
      <c r="C981" s="16">
        <v>2</v>
      </c>
      <c r="D981" s="17" t="s">
        <v>1525</v>
      </c>
      <c r="E981" s="63">
        <v>45</v>
      </c>
      <c r="F981" s="74">
        <v>0.91111111111111109</v>
      </c>
      <c r="G981" s="65"/>
      <c r="H981" s="16">
        <v>0</v>
      </c>
      <c r="I981" s="16">
        <v>0</v>
      </c>
      <c r="J981" s="16"/>
      <c r="K981" s="63">
        <v>57</v>
      </c>
      <c r="L981" s="94">
        <v>0.78947368421052633</v>
      </c>
      <c r="M981" s="65"/>
      <c r="N981" s="65">
        <v>0</v>
      </c>
      <c r="O981" s="65">
        <v>0</v>
      </c>
      <c r="P981" s="65"/>
      <c r="Q981" s="49">
        <f t="shared" si="45"/>
        <v>51</v>
      </c>
      <c r="R981" s="49">
        <f t="shared" si="46"/>
        <v>0</v>
      </c>
      <c r="W981" s="49">
        <f t="shared" si="47"/>
        <v>0</v>
      </c>
    </row>
    <row r="982" spans="1:23" x14ac:dyDescent="0.25">
      <c r="A982" s="86" t="s">
        <v>976</v>
      </c>
      <c r="B982" s="16" t="s">
        <v>1571</v>
      </c>
      <c r="C982" s="16">
        <v>2</v>
      </c>
      <c r="D982" s="17" t="s">
        <v>1526</v>
      </c>
      <c r="E982" s="63">
        <v>4</v>
      </c>
      <c r="F982" s="74">
        <v>1</v>
      </c>
      <c r="G982" s="65"/>
      <c r="H982" s="16">
        <v>0</v>
      </c>
      <c r="I982" s="16">
        <v>0</v>
      </c>
      <c r="J982" s="16"/>
      <c r="K982" s="63">
        <v>0</v>
      </c>
      <c r="L982" s="51" t="s">
        <v>4</v>
      </c>
      <c r="M982" s="65"/>
      <c r="N982" s="65">
        <v>0</v>
      </c>
      <c r="O982" s="65">
        <v>0</v>
      </c>
      <c r="P982" s="65"/>
      <c r="Q982" s="49">
        <f t="shared" si="45"/>
        <v>2</v>
      </c>
      <c r="R982" s="49">
        <f t="shared" si="46"/>
        <v>0</v>
      </c>
      <c r="W982" s="49">
        <f t="shared" si="47"/>
        <v>0</v>
      </c>
    </row>
    <row r="983" spans="1:23" x14ac:dyDescent="0.25">
      <c r="A983" s="86" t="s">
        <v>977</v>
      </c>
      <c r="B983" s="16" t="s">
        <v>1571</v>
      </c>
      <c r="C983" s="16">
        <v>2</v>
      </c>
      <c r="D983" s="17" t="s">
        <v>1527</v>
      </c>
      <c r="E983" s="63">
        <v>0</v>
      </c>
      <c r="F983" s="74" t="s">
        <v>4</v>
      </c>
      <c r="G983" s="65"/>
      <c r="H983" s="16">
        <v>0</v>
      </c>
      <c r="I983" s="16">
        <v>0</v>
      </c>
      <c r="J983" s="16"/>
      <c r="K983" s="63">
        <v>0</v>
      </c>
      <c r="L983" s="51" t="s">
        <v>4</v>
      </c>
      <c r="M983" s="65"/>
      <c r="N983" s="65">
        <v>0</v>
      </c>
      <c r="O983" s="65">
        <v>0</v>
      </c>
      <c r="P983" s="65"/>
      <c r="Q983" s="49">
        <f t="shared" si="45"/>
        <v>0</v>
      </c>
      <c r="R983" s="49">
        <f t="shared" si="46"/>
        <v>0</v>
      </c>
      <c r="W983" s="49">
        <f t="shared" si="47"/>
        <v>0</v>
      </c>
    </row>
    <row r="984" spans="1:23" x14ac:dyDescent="0.25">
      <c r="A984" s="86" t="s">
        <v>978</v>
      </c>
      <c r="B984" s="16" t="s">
        <v>1571</v>
      </c>
      <c r="C984" s="16">
        <v>2</v>
      </c>
      <c r="D984" s="17" t="s">
        <v>1528</v>
      </c>
      <c r="E984" s="63">
        <v>34</v>
      </c>
      <c r="F984" s="74">
        <v>0.97058823529411764</v>
      </c>
      <c r="G984" s="65" t="s">
        <v>1</v>
      </c>
      <c r="H984" s="16">
        <v>33</v>
      </c>
      <c r="I984" s="16">
        <v>99</v>
      </c>
      <c r="J984" s="16"/>
      <c r="K984" s="63">
        <v>14</v>
      </c>
      <c r="L984" s="94">
        <v>0.9285714285714286</v>
      </c>
      <c r="M984" s="65"/>
      <c r="N984" s="65">
        <v>198</v>
      </c>
      <c r="O984" s="65">
        <v>99</v>
      </c>
      <c r="P984" s="65"/>
      <c r="Q984" s="49">
        <f t="shared" si="45"/>
        <v>24</v>
      </c>
      <c r="R984" s="49">
        <f t="shared" si="46"/>
        <v>107.25</v>
      </c>
      <c r="W984" s="49">
        <f t="shared" si="47"/>
        <v>1</v>
      </c>
    </row>
    <row r="985" spans="1:23" x14ac:dyDescent="0.25">
      <c r="A985" s="86" t="s">
        <v>979</v>
      </c>
      <c r="B985" s="16" t="s">
        <v>1571</v>
      </c>
      <c r="C985" s="16">
        <v>2</v>
      </c>
      <c r="D985" s="17" t="s">
        <v>1529</v>
      </c>
      <c r="E985" s="63">
        <v>2</v>
      </c>
      <c r="F985" s="74">
        <v>0</v>
      </c>
      <c r="G985" s="65"/>
      <c r="H985" s="16">
        <v>0</v>
      </c>
      <c r="I985" s="16">
        <v>0</v>
      </c>
      <c r="J985" s="16"/>
      <c r="K985" s="63">
        <v>0</v>
      </c>
      <c r="L985" s="51" t="s">
        <v>4</v>
      </c>
      <c r="M985" s="65"/>
      <c r="N985" s="65">
        <v>0</v>
      </c>
      <c r="O985" s="65">
        <v>0</v>
      </c>
      <c r="P985" s="65"/>
      <c r="Q985" s="49">
        <f t="shared" si="45"/>
        <v>1</v>
      </c>
      <c r="R985" s="49">
        <f t="shared" si="46"/>
        <v>0</v>
      </c>
      <c r="W985" s="49">
        <f t="shared" si="47"/>
        <v>0</v>
      </c>
    </row>
    <row r="986" spans="1:23" x14ac:dyDescent="0.25">
      <c r="A986" s="86" t="s">
        <v>980</v>
      </c>
      <c r="B986" s="16" t="s">
        <v>1571</v>
      </c>
      <c r="C986" s="16">
        <v>2</v>
      </c>
      <c r="D986" s="17" t="s">
        <v>1530</v>
      </c>
      <c r="E986" s="63">
        <v>37</v>
      </c>
      <c r="F986" s="74">
        <v>0.67567567567567566</v>
      </c>
      <c r="G986" s="65" t="s">
        <v>1</v>
      </c>
      <c r="H986" s="16">
        <v>198</v>
      </c>
      <c r="I986" s="16">
        <v>231</v>
      </c>
      <c r="J986" s="16"/>
      <c r="K986" s="63">
        <v>45</v>
      </c>
      <c r="L986" s="94">
        <v>0.8</v>
      </c>
      <c r="M986" s="65" t="s">
        <v>1</v>
      </c>
      <c r="N986" s="65">
        <v>66</v>
      </c>
      <c r="O986" s="65">
        <v>33</v>
      </c>
      <c r="P986" s="65"/>
      <c r="Q986" s="49">
        <f t="shared" si="45"/>
        <v>41</v>
      </c>
      <c r="R986" s="49">
        <f t="shared" si="46"/>
        <v>132</v>
      </c>
      <c r="W986" s="49">
        <f t="shared" si="47"/>
        <v>1</v>
      </c>
    </row>
    <row r="987" spans="1:23" ht="16.5" thickBot="1" x14ac:dyDescent="0.3">
      <c r="A987" s="88" t="s">
        <v>981</v>
      </c>
      <c r="B987" s="27" t="s">
        <v>1571</v>
      </c>
      <c r="C987" s="27">
        <v>2</v>
      </c>
      <c r="D987" s="28" t="s">
        <v>1531</v>
      </c>
      <c r="E987" s="81">
        <v>164</v>
      </c>
      <c r="F987" s="80">
        <v>0.89634146341463417</v>
      </c>
      <c r="G987" s="89" t="s">
        <v>1</v>
      </c>
      <c r="H987" s="27">
        <v>1419</v>
      </c>
      <c r="I987" s="27">
        <v>2178</v>
      </c>
      <c r="J987" s="27"/>
      <c r="K987" s="81">
        <v>370</v>
      </c>
      <c r="L987" s="169">
        <v>0.70270270270270274</v>
      </c>
      <c r="M987" s="89" t="s">
        <v>1</v>
      </c>
      <c r="N987" s="89">
        <v>2079</v>
      </c>
      <c r="O987" s="89">
        <v>1881</v>
      </c>
      <c r="P987" s="89"/>
      <c r="Q987" s="49">
        <f t="shared" si="45"/>
        <v>267</v>
      </c>
      <c r="R987" s="49">
        <f t="shared" si="46"/>
        <v>1889.25</v>
      </c>
      <c r="W987" s="49">
        <f t="shared" si="47"/>
        <v>1</v>
      </c>
    </row>
    <row r="988" spans="1:23" s="229" customFormat="1" ht="16.5" thickBot="1" x14ac:dyDescent="0.3">
      <c r="B988" s="230"/>
      <c r="C988" s="230"/>
      <c r="D988" s="231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</row>
    <row r="989" spans="1:23" x14ac:dyDescent="0.25">
      <c r="A989" s="104" t="s">
        <v>982</v>
      </c>
      <c r="B989" s="37" t="s">
        <v>1597</v>
      </c>
      <c r="C989" s="37">
        <v>1</v>
      </c>
      <c r="D989" s="38" t="s">
        <v>1491</v>
      </c>
      <c r="E989" s="83">
        <v>0</v>
      </c>
      <c r="F989" s="164" t="s">
        <v>4</v>
      </c>
      <c r="G989" s="85"/>
      <c r="H989" s="35">
        <v>132</v>
      </c>
      <c r="I989" s="83">
        <v>66</v>
      </c>
      <c r="J989" s="85"/>
      <c r="K989" s="83">
        <v>0</v>
      </c>
      <c r="L989" s="164" t="s">
        <v>4</v>
      </c>
      <c r="M989" s="85"/>
      <c r="N989" s="35">
        <v>33</v>
      </c>
      <c r="O989" s="83">
        <v>0</v>
      </c>
      <c r="P989" s="35"/>
      <c r="Q989" s="49">
        <f t="shared" si="45"/>
        <v>0</v>
      </c>
      <c r="R989" s="49">
        <f t="shared" si="46"/>
        <v>57.75</v>
      </c>
      <c r="S989" s="226">
        <f>AVERAGE(Q989:Q1099)-1</f>
        <v>8.2927927927927936</v>
      </c>
      <c r="T989" s="226">
        <f>AVERAGE(R989:R1099)</f>
        <v>39.094594594594597</v>
      </c>
      <c r="U989" t="s">
        <v>1638</v>
      </c>
      <c r="W989" s="49">
        <f t="shared" si="47"/>
        <v>0</v>
      </c>
    </row>
    <row r="990" spans="1:23" x14ac:dyDescent="0.25">
      <c r="A990" s="106" t="s">
        <v>983</v>
      </c>
      <c r="B990" s="15" t="s">
        <v>1597</v>
      </c>
      <c r="C990" s="15">
        <v>1</v>
      </c>
      <c r="D990" s="39" t="s">
        <v>1492</v>
      </c>
      <c r="E990" s="63">
        <v>0</v>
      </c>
      <c r="F990" s="74" t="s">
        <v>4</v>
      </c>
      <c r="G990" s="65"/>
      <c r="H990" s="13">
        <v>0</v>
      </c>
      <c r="I990" s="63">
        <v>0</v>
      </c>
      <c r="J990" s="65"/>
      <c r="K990" s="63">
        <v>0</v>
      </c>
      <c r="L990" s="74" t="s">
        <v>4</v>
      </c>
      <c r="M990" s="65"/>
      <c r="N990" s="13">
        <v>0</v>
      </c>
      <c r="O990" s="63">
        <v>0</v>
      </c>
      <c r="P990" s="13"/>
      <c r="Q990" s="49">
        <f t="shared" ref="Q990:Q1053" si="48">AVERAGE(E990,K990)</f>
        <v>0</v>
      </c>
      <c r="R990" s="49">
        <f t="shared" si="46"/>
        <v>0</v>
      </c>
      <c r="S990" s="49">
        <f>MEDIAN(Q989:Q1099)</f>
        <v>0.5</v>
      </c>
      <c r="T990" s="49">
        <f>MEDIAN(R989:R1099)</f>
        <v>0</v>
      </c>
      <c r="U990" t="s">
        <v>1647</v>
      </c>
      <c r="W990" s="49">
        <f t="shared" si="47"/>
        <v>0</v>
      </c>
    </row>
    <row r="991" spans="1:23" x14ac:dyDescent="0.25">
      <c r="A991" s="106" t="s">
        <v>984</v>
      </c>
      <c r="B991" s="15" t="s">
        <v>1597</v>
      </c>
      <c r="C991" s="15">
        <v>1</v>
      </c>
      <c r="D991" s="39" t="s">
        <v>1493</v>
      </c>
      <c r="E991" s="63">
        <v>1</v>
      </c>
      <c r="F991" s="74">
        <v>1</v>
      </c>
      <c r="G991" s="65"/>
      <c r="H991" s="13">
        <v>0</v>
      </c>
      <c r="I991" s="63">
        <v>0</v>
      </c>
      <c r="J991" s="65"/>
      <c r="K991" s="63">
        <v>0</v>
      </c>
      <c r="L991" s="74" t="s">
        <v>4</v>
      </c>
      <c r="M991" s="65"/>
      <c r="N991" s="13">
        <v>0</v>
      </c>
      <c r="O991" s="63">
        <v>0</v>
      </c>
      <c r="P991" s="13"/>
      <c r="Q991" s="49">
        <f t="shared" si="48"/>
        <v>0.5</v>
      </c>
      <c r="R991" s="49">
        <f t="shared" si="46"/>
        <v>0</v>
      </c>
      <c r="S991" s="226">
        <f>VAR(Q989:Q1099)</f>
        <v>576.91122031122029</v>
      </c>
      <c r="T991" s="226">
        <f>VAR(R989:R1099)</f>
        <v>14983.293243243243</v>
      </c>
      <c r="U991" t="s">
        <v>1639</v>
      </c>
      <c r="W991" s="49">
        <f t="shared" si="47"/>
        <v>0</v>
      </c>
    </row>
    <row r="992" spans="1:23" x14ac:dyDescent="0.25">
      <c r="A992" s="106" t="s">
        <v>985</v>
      </c>
      <c r="B992" s="15" t="s">
        <v>1597</v>
      </c>
      <c r="C992" s="15">
        <v>1</v>
      </c>
      <c r="D992" s="39" t="s">
        <v>1494</v>
      </c>
      <c r="E992" s="63">
        <v>0</v>
      </c>
      <c r="F992" s="74" t="s">
        <v>4</v>
      </c>
      <c r="G992" s="65"/>
      <c r="H992" s="13">
        <v>0</v>
      </c>
      <c r="I992" s="63">
        <v>0</v>
      </c>
      <c r="J992" s="65"/>
      <c r="K992" s="63">
        <v>1</v>
      </c>
      <c r="L992" s="74">
        <v>1</v>
      </c>
      <c r="M992" s="65"/>
      <c r="N992" s="13">
        <v>0</v>
      </c>
      <c r="O992" s="63">
        <v>0</v>
      </c>
      <c r="P992" s="13"/>
      <c r="Q992" s="49">
        <f t="shared" si="48"/>
        <v>0.5</v>
      </c>
      <c r="R992" s="49">
        <f t="shared" si="46"/>
        <v>0</v>
      </c>
      <c r="S992" s="226">
        <f>STDEV(Q989:Q1099)</f>
        <v>24.018976254437245</v>
      </c>
      <c r="T992" s="226">
        <f>STDEV(R989:R1099)</f>
        <v>122.40626308830461</v>
      </c>
      <c r="U992" t="s">
        <v>1640</v>
      </c>
      <c r="W992" s="49">
        <f t="shared" si="47"/>
        <v>0</v>
      </c>
    </row>
    <row r="993" spans="1:23" x14ac:dyDescent="0.25">
      <c r="A993" s="106" t="s">
        <v>986</v>
      </c>
      <c r="B993" s="15" t="s">
        <v>1597</v>
      </c>
      <c r="C993" s="15">
        <v>1</v>
      </c>
      <c r="D993" s="39" t="s">
        <v>1495</v>
      </c>
      <c r="E993" s="63">
        <v>0</v>
      </c>
      <c r="F993" s="74" t="s">
        <v>4</v>
      </c>
      <c r="G993" s="65"/>
      <c r="H993" s="13">
        <v>0</v>
      </c>
      <c r="I993" s="63">
        <v>0</v>
      </c>
      <c r="J993" s="65"/>
      <c r="K993" s="63">
        <v>0</v>
      </c>
      <c r="L993" s="74" t="s">
        <v>4</v>
      </c>
      <c r="M993" s="65"/>
      <c r="N993" s="13">
        <v>0</v>
      </c>
      <c r="O993" s="63">
        <v>0</v>
      </c>
      <c r="P993" s="13"/>
      <c r="Q993" s="49">
        <f t="shared" si="48"/>
        <v>0</v>
      </c>
      <c r="R993" s="49">
        <f t="shared" si="46"/>
        <v>0</v>
      </c>
      <c r="S993" s="49">
        <f>MIN(Q989:Q1099)</f>
        <v>0</v>
      </c>
      <c r="T993" s="49">
        <f>MIN(R989:R1099)</f>
        <v>0</v>
      </c>
      <c r="U993" t="s">
        <v>1641</v>
      </c>
      <c r="W993" s="49">
        <f t="shared" si="47"/>
        <v>0</v>
      </c>
    </row>
    <row r="994" spans="1:23" x14ac:dyDescent="0.25">
      <c r="A994" s="106" t="s">
        <v>987</v>
      </c>
      <c r="B994" s="15" t="s">
        <v>1597</v>
      </c>
      <c r="C994" s="15">
        <v>1</v>
      </c>
      <c r="D994" s="39" t="s">
        <v>1496</v>
      </c>
      <c r="E994" s="63">
        <v>0</v>
      </c>
      <c r="F994" s="74" t="s">
        <v>4</v>
      </c>
      <c r="G994" s="65"/>
      <c r="H994" s="13">
        <v>0</v>
      </c>
      <c r="I994" s="63">
        <v>0</v>
      </c>
      <c r="J994" s="65"/>
      <c r="K994" s="63">
        <v>1</v>
      </c>
      <c r="L994" s="74">
        <v>1</v>
      </c>
      <c r="M994" s="65"/>
      <c r="N994" s="13">
        <v>0</v>
      </c>
      <c r="O994" s="63">
        <v>0</v>
      </c>
      <c r="P994" s="13"/>
      <c r="Q994" s="49">
        <f t="shared" si="48"/>
        <v>0.5</v>
      </c>
      <c r="R994" s="49">
        <f t="shared" si="46"/>
        <v>0</v>
      </c>
      <c r="S994" s="49">
        <f>MAX(Q989:Q1099)</f>
        <v>174.5</v>
      </c>
      <c r="T994" s="49">
        <f>MAX(R989:R1099)</f>
        <v>816.75</v>
      </c>
      <c r="U994" t="s">
        <v>1642</v>
      </c>
      <c r="W994" s="49">
        <f t="shared" si="47"/>
        <v>0</v>
      </c>
    </row>
    <row r="995" spans="1:23" x14ac:dyDescent="0.25">
      <c r="A995" s="106" t="s">
        <v>988</v>
      </c>
      <c r="B995" s="15" t="s">
        <v>1597</v>
      </c>
      <c r="C995" s="15">
        <v>1</v>
      </c>
      <c r="D995" s="39" t="s">
        <v>1497</v>
      </c>
      <c r="E995" s="63">
        <v>0</v>
      </c>
      <c r="F995" s="74" t="s">
        <v>4</v>
      </c>
      <c r="G995" s="65"/>
      <c r="H995" s="13">
        <v>0</v>
      </c>
      <c r="I995" s="63">
        <v>0</v>
      </c>
      <c r="J995" s="65"/>
      <c r="K995" s="63">
        <v>0</v>
      </c>
      <c r="L995" s="74" t="s">
        <v>4</v>
      </c>
      <c r="M995" s="65"/>
      <c r="N995" s="13">
        <v>0</v>
      </c>
      <c r="O995" s="63">
        <v>0</v>
      </c>
      <c r="P995" s="13"/>
      <c r="Q995" s="49">
        <f t="shared" si="48"/>
        <v>0</v>
      </c>
      <c r="R995" s="49">
        <f t="shared" si="46"/>
        <v>0</v>
      </c>
      <c r="S995" s="49">
        <f>COUNT(Q989:Q1099)</f>
        <v>111</v>
      </c>
      <c r="T995" s="49">
        <f>COUNT(R989:R1099)</f>
        <v>111</v>
      </c>
      <c r="U995" t="s">
        <v>1643</v>
      </c>
      <c r="W995" s="49">
        <f t="shared" si="47"/>
        <v>0</v>
      </c>
    </row>
    <row r="996" spans="1:23" x14ac:dyDescent="0.25">
      <c r="A996" s="106" t="s">
        <v>989</v>
      </c>
      <c r="B996" s="15" t="s">
        <v>1597</v>
      </c>
      <c r="C996" s="15">
        <v>1</v>
      </c>
      <c r="D996" s="39" t="s">
        <v>1498</v>
      </c>
      <c r="E996" s="63">
        <v>0</v>
      </c>
      <c r="F996" s="74" t="s">
        <v>4</v>
      </c>
      <c r="G996" s="65"/>
      <c r="H996" s="13">
        <v>0</v>
      </c>
      <c r="I996" s="63">
        <v>0</v>
      </c>
      <c r="J996" s="65"/>
      <c r="K996" s="63">
        <v>0</v>
      </c>
      <c r="L996" s="74" t="s">
        <v>4</v>
      </c>
      <c r="M996" s="65"/>
      <c r="N996" s="13">
        <v>0</v>
      </c>
      <c r="O996" s="63">
        <v>0</v>
      </c>
      <c r="P996" s="13"/>
      <c r="Q996" s="49">
        <f t="shared" si="48"/>
        <v>0</v>
      </c>
      <c r="R996" s="49">
        <f t="shared" si="46"/>
        <v>0</v>
      </c>
      <c r="S996" s="49">
        <f>COUNTIF(Q989:Q1099, "&gt;0")</f>
        <v>57</v>
      </c>
      <c r="T996" s="49">
        <f>COUNTIF(R989:R1099, "&gt;0")</f>
        <v>42</v>
      </c>
      <c r="U996" t="s">
        <v>1645</v>
      </c>
      <c r="W996" s="49">
        <f t="shared" si="47"/>
        <v>0</v>
      </c>
    </row>
    <row r="997" spans="1:23" x14ac:dyDescent="0.25">
      <c r="A997" s="106" t="s">
        <v>990</v>
      </c>
      <c r="B997" s="15" t="s">
        <v>1597</v>
      </c>
      <c r="C997" s="15">
        <v>1</v>
      </c>
      <c r="D997" s="39" t="s">
        <v>1499</v>
      </c>
      <c r="E997" s="63">
        <v>18</v>
      </c>
      <c r="F997" s="74">
        <v>0.88888888888888884</v>
      </c>
      <c r="G997" s="65"/>
      <c r="H997" s="13">
        <v>0</v>
      </c>
      <c r="I997" s="63">
        <v>0</v>
      </c>
      <c r="J997" s="65" t="s">
        <v>1</v>
      </c>
      <c r="K997" s="63">
        <v>99</v>
      </c>
      <c r="L997" s="74">
        <v>0.95959595959595956</v>
      </c>
      <c r="M997" s="65"/>
      <c r="N997" s="13">
        <v>0</v>
      </c>
      <c r="O997" s="63">
        <v>0</v>
      </c>
      <c r="P997" s="13"/>
      <c r="Q997" s="49">
        <f t="shared" si="48"/>
        <v>58.5</v>
      </c>
      <c r="R997" s="49">
        <f t="shared" si="46"/>
        <v>0</v>
      </c>
      <c r="S997" s="49">
        <f>COUNTIF(Q989:Q1099,"=0")</f>
        <v>54</v>
      </c>
      <c r="T997" s="49">
        <f>COUNTIF(R989:R1099,"=0")</f>
        <v>69</v>
      </c>
      <c r="U997" t="s">
        <v>1644</v>
      </c>
      <c r="W997" s="49">
        <f t="shared" si="47"/>
        <v>0</v>
      </c>
    </row>
    <row r="998" spans="1:23" x14ac:dyDescent="0.25">
      <c r="A998" s="106" t="s">
        <v>991</v>
      </c>
      <c r="B998" s="15" t="s">
        <v>1597</v>
      </c>
      <c r="C998" s="15">
        <v>1</v>
      </c>
      <c r="D998" s="39" t="s">
        <v>1500</v>
      </c>
      <c r="E998" s="63" t="s">
        <v>8</v>
      </c>
      <c r="F998" s="74" t="s">
        <v>8</v>
      </c>
      <c r="G998" s="65"/>
      <c r="H998" s="13" t="s">
        <v>8</v>
      </c>
      <c r="I998" s="63" t="s">
        <v>8</v>
      </c>
      <c r="J998" s="70"/>
      <c r="K998" s="63">
        <v>16</v>
      </c>
      <c r="L998" s="74">
        <v>0.4375</v>
      </c>
      <c r="M998" s="65"/>
      <c r="N998" s="13">
        <v>33</v>
      </c>
      <c r="O998" s="63">
        <v>66</v>
      </c>
      <c r="P998" s="13"/>
      <c r="Q998" s="49">
        <f t="shared" si="48"/>
        <v>16</v>
      </c>
      <c r="R998" s="49">
        <f t="shared" si="46"/>
        <v>49.5</v>
      </c>
      <c r="S998" s="227">
        <f>S996/S995</f>
        <v>0.51351351351351349</v>
      </c>
      <c r="T998" s="227">
        <f>T996/T995</f>
        <v>0.3783783783783784</v>
      </c>
      <c r="U998" t="s">
        <v>1646</v>
      </c>
      <c r="W998" s="49">
        <f t="shared" si="47"/>
        <v>1</v>
      </c>
    </row>
    <row r="999" spans="1:23" x14ac:dyDescent="0.25">
      <c r="A999" s="106" t="s">
        <v>992</v>
      </c>
      <c r="B999" s="15" t="s">
        <v>1597</v>
      </c>
      <c r="C999" s="15">
        <v>1</v>
      </c>
      <c r="D999" s="39" t="s">
        <v>1501</v>
      </c>
      <c r="E999" s="63">
        <v>0</v>
      </c>
      <c r="F999" s="74" t="s">
        <v>4</v>
      </c>
      <c r="G999" s="65"/>
      <c r="H999" s="13">
        <v>0</v>
      </c>
      <c r="I999" s="63">
        <v>0</v>
      </c>
      <c r="J999" s="65"/>
      <c r="K999" s="63">
        <v>4</v>
      </c>
      <c r="L999" s="74">
        <v>1</v>
      </c>
      <c r="M999" s="65"/>
      <c r="N999" s="13">
        <v>0</v>
      </c>
      <c r="O999" s="63">
        <v>0</v>
      </c>
      <c r="P999" s="13"/>
      <c r="Q999" s="49">
        <f t="shared" si="48"/>
        <v>2</v>
      </c>
      <c r="R999" s="49">
        <f t="shared" si="46"/>
        <v>0</v>
      </c>
      <c r="S999" s="228">
        <f>S989*S989/(S991-S989)</f>
        <v>0.12094298914005459</v>
      </c>
      <c r="T999" s="228">
        <f>T989*T989/(T991-T989)</f>
        <v>0.10227295303344432</v>
      </c>
      <c r="U999" t="s">
        <v>1648</v>
      </c>
      <c r="W999" s="49">
        <f t="shared" si="47"/>
        <v>0</v>
      </c>
    </row>
    <row r="1000" spans="1:23" x14ac:dyDescent="0.25">
      <c r="A1000" s="106" t="s">
        <v>993</v>
      </c>
      <c r="B1000" s="15" t="s">
        <v>1597</v>
      </c>
      <c r="C1000" s="15">
        <v>1</v>
      </c>
      <c r="D1000" s="39" t="s">
        <v>1502</v>
      </c>
      <c r="E1000" s="63">
        <v>0</v>
      </c>
      <c r="F1000" s="74" t="s">
        <v>4</v>
      </c>
      <c r="G1000" s="65"/>
      <c r="H1000" s="13">
        <v>0</v>
      </c>
      <c r="I1000" s="63">
        <v>0</v>
      </c>
      <c r="J1000" s="65"/>
      <c r="K1000" s="63">
        <v>0</v>
      </c>
      <c r="L1000" s="74" t="s">
        <v>4</v>
      </c>
      <c r="M1000" s="65"/>
      <c r="N1000" s="13">
        <v>0</v>
      </c>
      <c r="O1000" s="63">
        <v>0</v>
      </c>
      <c r="P1000" s="13"/>
      <c r="Q1000" s="49">
        <f t="shared" si="48"/>
        <v>0</v>
      </c>
      <c r="R1000" s="49">
        <f t="shared" si="46"/>
        <v>0</v>
      </c>
      <c r="S1000" s="49">
        <f>COUNTIF(W989:W1099, "&gt;0")</f>
        <v>27</v>
      </c>
      <c r="T1000" t="s">
        <v>1685</v>
      </c>
      <c r="W1000" s="49">
        <f t="shared" si="47"/>
        <v>0</v>
      </c>
    </row>
    <row r="1001" spans="1:23" x14ac:dyDescent="0.25">
      <c r="A1001" s="106" t="s">
        <v>994</v>
      </c>
      <c r="B1001" s="15" t="s">
        <v>1597</v>
      </c>
      <c r="C1001" s="15">
        <v>1</v>
      </c>
      <c r="D1001" s="39" t="s">
        <v>1503</v>
      </c>
      <c r="E1001" s="63">
        <v>8</v>
      </c>
      <c r="F1001" s="74">
        <v>1</v>
      </c>
      <c r="G1001" s="65"/>
      <c r="H1001" s="13">
        <v>33</v>
      </c>
      <c r="I1001" s="63">
        <v>0</v>
      </c>
      <c r="J1001" s="65"/>
      <c r="K1001" s="63">
        <v>49</v>
      </c>
      <c r="L1001" s="74">
        <v>0.8571428571428571</v>
      </c>
      <c r="M1001" s="65"/>
      <c r="N1001" s="13">
        <v>0</v>
      </c>
      <c r="O1001" s="63">
        <v>0</v>
      </c>
      <c r="P1001" s="13"/>
      <c r="Q1001" s="49">
        <f t="shared" si="48"/>
        <v>28.5</v>
      </c>
      <c r="R1001" s="49">
        <f t="shared" si="46"/>
        <v>8.25</v>
      </c>
      <c r="W1001" s="49">
        <f t="shared" si="47"/>
        <v>1</v>
      </c>
    </row>
    <row r="1002" spans="1:23" x14ac:dyDescent="0.25">
      <c r="A1002" s="106" t="s">
        <v>995</v>
      </c>
      <c r="B1002" s="15" t="s">
        <v>1597</v>
      </c>
      <c r="C1002" s="15">
        <v>1</v>
      </c>
      <c r="D1002" s="39" t="s">
        <v>1504</v>
      </c>
      <c r="E1002" s="63">
        <v>1</v>
      </c>
      <c r="F1002" s="74">
        <v>1</v>
      </c>
      <c r="G1002" s="65"/>
      <c r="H1002" s="13">
        <v>0</v>
      </c>
      <c r="I1002" s="63">
        <v>0</v>
      </c>
      <c r="J1002" s="65"/>
      <c r="K1002" s="63">
        <v>1</v>
      </c>
      <c r="L1002" s="74">
        <v>1</v>
      </c>
      <c r="M1002" s="65"/>
      <c r="N1002" s="13">
        <v>0</v>
      </c>
      <c r="O1002" s="63">
        <v>0</v>
      </c>
      <c r="P1002" s="13"/>
      <c r="Q1002" s="49">
        <f t="shared" si="48"/>
        <v>1</v>
      </c>
      <c r="R1002" s="49">
        <f t="shared" si="46"/>
        <v>0</v>
      </c>
      <c r="W1002" s="49">
        <f t="shared" si="47"/>
        <v>0</v>
      </c>
    </row>
    <row r="1003" spans="1:23" x14ac:dyDescent="0.25">
      <c r="A1003" s="106" t="s">
        <v>996</v>
      </c>
      <c r="B1003" s="15" t="s">
        <v>1597</v>
      </c>
      <c r="C1003" s="15">
        <v>1</v>
      </c>
      <c r="D1003" s="39" t="s">
        <v>1505</v>
      </c>
      <c r="E1003" s="63">
        <v>1</v>
      </c>
      <c r="F1003" s="74">
        <v>1</v>
      </c>
      <c r="G1003" s="65"/>
      <c r="H1003" s="13">
        <v>33</v>
      </c>
      <c r="I1003" s="63">
        <v>0</v>
      </c>
      <c r="J1003" s="65"/>
      <c r="K1003" s="63">
        <v>0</v>
      </c>
      <c r="L1003" s="74" t="s">
        <v>4</v>
      </c>
      <c r="M1003" s="65"/>
      <c r="N1003" s="13">
        <v>0</v>
      </c>
      <c r="O1003" s="63">
        <v>0</v>
      </c>
      <c r="P1003" s="13"/>
      <c r="Q1003" s="49">
        <f t="shared" si="48"/>
        <v>0.5</v>
      </c>
      <c r="R1003" s="49">
        <f t="shared" si="46"/>
        <v>8.25</v>
      </c>
      <c r="W1003" s="49">
        <f t="shared" si="47"/>
        <v>1</v>
      </c>
    </row>
    <row r="1004" spans="1:23" x14ac:dyDescent="0.25">
      <c r="A1004" s="106" t="s">
        <v>997</v>
      </c>
      <c r="B1004" s="15" t="s">
        <v>1597</v>
      </c>
      <c r="C1004" s="15">
        <v>1</v>
      </c>
      <c r="D1004" s="39" t="s">
        <v>1506</v>
      </c>
      <c r="E1004" s="63">
        <v>0</v>
      </c>
      <c r="F1004" s="74" t="s">
        <v>4</v>
      </c>
      <c r="G1004" s="65"/>
      <c r="H1004" s="13">
        <v>0</v>
      </c>
      <c r="I1004" s="63">
        <v>0</v>
      </c>
      <c r="J1004" s="65"/>
      <c r="K1004" s="63">
        <v>0</v>
      </c>
      <c r="L1004" s="74" t="s">
        <v>4</v>
      </c>
      <c r="M1004" s="65"/>
      <c r="N1004" s="13">
        <v>0</v>
      </c>
      <c r="O1004" s="63">
        <v>0</v>
      </c>
      <c r="P1004" s="13"/>
      <c r="Q1004" s="49">
        <f t="shared" si="48"/>
        <v>0</v>
      </c>
      <c r="R1004" s="49">
        <f t="shared" si="46"/>
        <v>0</v>
      </c>
      <c r="W1004" s="49">
        <f t="shared" si="47"/>
        <v>0</v>
      </c>
    </row>
    <row r="1005" spans="1:23" x14ac:dyDescent="0.25">
      <c r="A1005" s="106" t="s">
        <v>998</v>
      </c>
      <c r="B1005" s="15" t="s">
        <v>1597</v>
      </c>
      <c r="C1005" s="15">
        <v>1</v>
      </c>
      <c r="D1005" s="39" t="s">
        <v>1507</v>
      </c>
      <c r="E1005" s="63">
        <v>0</v>
      </c>
      <c r="F1005" s="74" t="s">
        <v>4</v>
      </c>
      <c r="G1005" s="65" t="s">
        <v>1</v>
      </c>
      <c r="H1005" s="13">
        <v>33</v>
      </c>
      <c r="I1005" s="63">
        <v>0</v>
      </c>
      <c r="J1005" s="65"/>
      <c r="K1005" s="63">
        <v>0</v>
      </c>
      <c r="L1005" s="74" t="s">
        <v>4</v>
      </c>
      <c r="M1005" s="65" t="s">
        <v>1</v>
      </c>
      <c r="N1005" s="13">
        <v>33</v>
      </c>
      <c r="O1005" s="63">
        <v>0</v>
      </c>
      <c r="P1005" s="13"/>
      <c r="Q1005" s="49">
        <f t="shared" si="48"/>
        <v>0</v>
      </c>
      <c r="R1005" s="49">
        <f t="shared" si="46"/>
        <v>16.5</v>
      </c>
      <c r="W1005" s="49">
        <f t="shared" si="47"/>
        <v>0</v>
      </c>
    </row>
    <row r="1006" spans="1:23" x14ac:dyDescent="0.25">
      <c r="A1006" s="106" t="s">
        <v>999</v>
      </c>
      <c r="B1006" s="15" t="s">
        <v>1597</v>
      </c>
      <c r="C1006" s="15">
        <v>1</v>
      </c>
      <c r="D1006" s="39" t="s">
        <v>1508</v>
      </c>
      <c r="E1006" s="63">
        <v>0</v>
      </c>
      <c r="F1006" s="74" t="s">
        <v>4</v>
      </c>
      <c r="G1006" s="65"/>
      <c r="H1006" s="13">
        <v>0</v>
      </c>
      <c r="I1006" s="63">
        <v>0</v>
      </c>
      <c r="J1006" s="65"/>
      <c r="K1006" s="63">
        <v>0</v>
      </c>
      <c r="L1006" s="74" t="s">
        <v>4</v>
      </c>
      <c r="M1006" s="65"/>
      <c r="N1006" s="13">
        <v>0</v>
      </c>
      <c r="O1006" s="63">
        <v>0</v>
      </c>
      <c r="P1006" s="13"/>
      <c r="Q1006" s="49">
        <f t="shared" si="48"/>
        <v>0</v>
      </c>
      <c r="R1006" s="49">
        <f t="shared" si="46"/>
        <v>0</v>
      </c>
      <c r="W1006" s="49">
        <f t="shared" si="47"/>
        <v>0</v>
      </c>
    </row>
    <row r="1007" spans="1:23" x14ac:dyDescent="0.25">
      <c r="A1007" s="106" t="s">
        <v>1000</v>
      </c>
      <c r="B1007" s="15" t="s">
        <v>1597</v>
      </c>
      <c r="C1007" s="15">
        <v>1</v>
      </c>
      <c r="D1007" s="39" t="s">
        <v>1509</v>
      </c>
      <c r="E1007" s="63">
        <v>0</v>
      </c>
      <c r="F1007" s="74" t="s">
        <v>4</v>
      </c>
      <c r="G1007" s="65"/>
      <c r="H1007" s="13">
        <v>0</v>
      </c>
      <c r="I1007" s="63">
        <v>0</v>
      </c>
      <c r="J1007" s="65"/>
      <c r="K1007" s="63">
        <v>1</v>
      </c>
      <c r="L1007" s="74">
        <v>1</v>
      </c>
      <c r="M1007" s="65"/>
      <c r="N1007" s="13">
        <v>0</v>
      </c>
      <c r="O1007" s="63">
        <v>0</v>
      </c>
      <c r="P1007" s="13"/>
      <c r="Q1007" s="49">
        <f t="shared" si="48"/>
        <v>0.5</v>
      </c>
      <c r="R1007" s="49">
        <f t="shared" si="46"/>
        <v>0</v>
      </c>
      <c r="W1007" s="49">
        <f t="shared" si="47"/>
        <v>0</v>
      </c>
    </row>
    <row r="1008" spans="1:23" x14ac:dyDescent="0.25">
      <c r="A1008" s="106" t="s">
        <v>1001</v>
      </c>
      <c r="B1008" s="15" t="s">
        <v>1597</v>
      </c>
      <c r="C1008" s="15">
        <v>1</v>
      </c>
      <c r="D1008" s="39" t="s">
        <v>1510</v>
      </c>
      <c r="E1008" s="63">
        <v>1</v>
      </c>
      <c r="F1008" s="74">
        <v>1</v>
      </c>
      <c r="G1008" s="65"/>
      <c r="H1008" s="13">
        <v>0</v>
      </c>
      <c r="I1008" s="63">
        <v>0</v>
      </c>
      <c r="J1008" s="65"/>
      <c r="K1008" s="63">
        <v>0</v>
      </c>
      <c r="L1008" s="74" t="s">
        <v>4</v>
      </c>
      <c r="M1008" s="65"/>
      <c r="N1008" s="13">
        <v>0</v>
      </c>
      <c r="O1008" s="63">
        <v>0</v>
      </c>
      <c r="P1008" s="13"/>
      <c r="Q1008" s="49">
        <f t="shared" si="48"/>
        <v>0.5</v>
      </c>
      <c r="R1008" s="49">
        <f t="shared" si="46"/>
        <v>0</v>
      </c>
      <c r="S1008" s="318">
        <f>S1000/S995</f>
        <v>0.24324324324324326</v>
      </c>
      <c r="T1008" t="s">
        <v>1683</v>
      </c>
      <c r="W1008" s="49">
        <f t="shared" si="47"/>
        <v>0</v>
      </c>
    </row>
    <row r="1009" spans="1:23" x14ac:dyDescent="0.25">
      <c r="A1009" s="106" t="s">
        <v>1002</v>
      </c>
      <c r="B1009" s="15" t="s">
        <v>1597</v>
      </c>
      <c r="C1009" s="15">
        <v>1</v>
      </c>
      <c r="D1009" s="39" t="s">
        <v>1511</v>
      </c>
      <c r="E1009" s="63">
        <v>1</v>
      </c>
      <c r="F1009" s="74">
        <v>1</v>
      </c>
      <c r="G1009" s="65"/>
      <c r="H1009" s="13">
        <v>0</v>
      </c>
      <c r="I1009" s="63">
        <v>0</v>
      </c>
      <c r="J1009" s="65"/>
      <c r="K1009" s="63">
        <v>1</v>
      </c>
      <c r="L1009" s="74">
        <v>0</v>
      </c>
      <c r="M1009" s="65"/>
      <c r="N1009" s="13">
        <v>99</v>
      </c>
      <c r="O1009" s="63">
        <v>99</v>
      </c>
      <c r="P1009" s="13"/>
      <c r="Q1009" s="49">
        <f t="shared" si="48"/>
        <v>1</v>
      </c>
      <c r="R1009" s="49">
        <f t="shared" si="46"/>
        <v>49.5</v>
      </c>
      <c r="S1009" s="317">
        <f>S1000/S996</f>
        <v>0.47368421052631576</v>
      </c>
      <c r="T1009" t="s">
        <v>1686</v>
      </c>
      <c r="W1009" s="49">
        <f t="shared" si="47"/>
        <v>1</v>
      </c>
    </row>
    <row r="1010" spans="1:23" x14ac:dyDescent="0.25">
      <c r="A1010" s="106" t="s">
        <v>1003</v>
      </c>
      <c r="B1010" s="15" t="s">
        <v>1597</v>
      </c>
      <c r="C1010" s="15">
        <v>1</v>
      </c>
      <c r="D1010" s="39" t="s">
        <v>1512</v>
      </c>
      <c r="E1010" s="63">
        <v>0</v>
      </c>
      <c r="F1010" s="74" t="s">
        <v>4</v>
      </c>
      <c r="G1010" s="65"/>
      <c r="H1010" s="13">
        <v>0</v>
      </c>
      <c r="I1010" s="63">
        <v>0</v>
      </c>
      <c r="J1010" s="65"/>
      <c r="K1010" s="63">
        <v>0</v>
      </c>
      <c r="L1010" s="74" t="s">
        <v>4</v>
      </c>
      <c r="M1010" s="65"/>
      <c r="N1010" s="13">
        <v>0</v>
      </c>
      <c r="O1010" s="63">
        <v>0</v>
      </c>
      <c r="P1010" s="13"/>
      <c r="Q1010" s="49">
        <f t="shared" si="48"/>
        <v>0</v>
      </c>
      <c r="R1010" s="49">
        <f t="shared" si="46"/>
        <v>0</v>
      </c>
      <c r="W1010" s="49">
        <f t="shared" si="47"/>
        <v>0</v>
      </c>
    </row>
    <row r="1011" spans="1:23" x14ac:dyDescent="0.25">
      <c r="A1011" s="106" t="s">
        <v>1004</v>
      </c>
      <c r="B1011" s="15" t="s">
        <v>1597</v>
      </c>
      <c r="C1011" s="15">
        <v>1</v>
      </c>
      <c r="D1011" s="39" t="s">
        <v>1513</v>
      </c>
      <c r="E1011" s="63">
        <v>0</v>
      </c>
      <c r="F1011" s="74" t="s">
        <v>4</v>
      </c>
      <c r="G1011" s="65"/>
      <c r="H1011" s="13">
        <v>0</v>
      </c>
      <c r="I1011" s="63">
        <v>0</v>
      </c>
      <c r="J1011" s="65"/>
      <c r="K1011" s="63">
        <v>0</v>
      </c>
      <c r="L1011" s="74" t="s">
        <v>4</v>
      </c>
      <c r="M1011" s="65"/>
      <c r="N1011" s="13">
        <v>0</v>
      </c>
      <c r="O1011" s="63">
        <v>0</v>
      </c>
      <c r="P1011" s="13"/>
      <c r="Q1011" s="49">
        <f t="shared" si="48"/>
        <v>0</v>
      </c>
      <c r="R1011" s="49">
        <f t="shared" si="46"/>
        <v>0</v>
      </c>
      <c r="W1011" s="49">
        <f t="shared" si="47"/>
        <v>0</v>
      </c>
    </row>
    <row r="1012" spans="1:23" x14ac:dyDescent="0.25">
      <c r="A1012" s="106" t="s">
        <v>1005</v>
      </c>
      <c r="B1012" s="15" t="s">
        <v>1597</v>
      </c>
      <c r="C1012" s="15">
        <v>1</v>
      </c>
      <c r="D1012" s="39" t="s">
        <v>1514</v>
      </c>
      <c r="E1012" s="63">
        <v>1</v>
      </c>
      <c r="F1012" s="74">
        <v>1</v>
      </c>
      <c r="G1012" s="65"/>
      <c r="H1012" s="13">
        <v>0</v>
      </c>
      <c r="I1012" s="63">
        <v>0</v>
      </c>
      <c r="J1012" s="65"/>
      <c r="K1012" s="63">
        <v>14</v>
      </c>
      <c r="L1012" s="74">
        <v>0.9285714285714286</v>
      </c>
      <c r="M1012" s="65" t="s">
        <v>1</v>
      </c>
      <c r="N1012" s="13">
        <v>0</v>
      </c>
      <c r="O1012" s="63">
        <v>0</v>
      </c>
      <c r="P1012" s="13"/>
      <c r="Q1012" s="49">
        <f t="shared" si="48"/>
        <v>7.5</v>
      </c>
      <c r="R1012" s="49">
        <f t="shared" si="46"/>
        <v>0</v>
      </c>
      <c r="W1012" s="49">
        <f t="shared" si="47"/>
        <v>0</v>
      </c>
    </row>
    <row r="1013" spans="1:23" x14ac:dyDescent="0.25">
      <c r="A1013" s="106" t="s">
        <v>1006</v>
      </c>
      <c r="B1013" s="15" t="s">
        <v>1597</v>
      </c>
      <c r="C1013" s="15">
        <v>1</v>
      </c>
      <c r="D1013" s="39" t="s">
        <v>1515</v>
      </c>
      <c r="E1013" s="63">
        <v>0</v>
      </c>
      <c r="F1013" s="74" t="s">
        <v>4</v>
      </c>
      <c r="G1013" s="65"/>
      <c r="H1013" s="13">
        <v>0</v>
      </c>
      <c r="I1013" s="63">
        <v>0</v>
      </c>
      <c r="J1013" s="65"/>
      <c r="K1013" s="63">
        <v>1</v>
      </c>
      <c r="L1013" s="74">
        <v>1</v>
      </c>
      <c r="M1013" s="65"/>
      <c r="N1013" s="13">
        <v>0</v>
      </c>
      <c r="O1013" s="63">
        <v>0</v>
      </c>
      <c r="P1013" s="13"/>
      <c r="Q1013" s="49">
        <f t="shared" si="48"/>
        <v>0.5</v>
      </c>
      <c r="R1013" s="49">
        <f t="shared" si="46"/>
        <v>0</v>
      </c>
      <c r="W1013" s="49">
        <f t="shared" si="47"/>
        <v>0</v>
      </c>
    </row>
    <row r="1014" spans="1:23" x14ac:dyDescent="0.25">
      <c r="A1014" s="106" t="s">
        <v>1007</v>
      </c>
      <c r="B1014" s="15" t="s">
        <v>1597</v>
      </c>
      <c r="C1014" s="15">
        <v>1</v>
      </c>
      <c r="D1014" s="39" t="s">
        <v>1516</v>
      </c>
      <c r="E1014" s="63">
        <v>0</v>
      </c>
      <c r="F1014" s="74" t="s">
        <v>4</v>
      </c>
      <c r="G1014" s="65"/>
      <c r="H1014" s="13">
        <v>0</v>
      </c>
      <c r="I1014" s="63">
        <v>0</v>
      </c>
      <c r="J1014" s="65"/>
      <c r="K1014" s="63">
        <v>0</v>
      </c>
      <c r="L1014" s="74" t="s">
        <v>4</v>
      </c>
      <c r="M1014" s="65"/>
      <c r="N1014" s="13">
        <v>0</v>
      </c>
      <c r="O1014" s="63">
        <v>0</v>
      </c>
      <c r="P1014" s="13"/>
      <c r="Q1014" s="49">
        <f t="shared" si="48"/>
        <v>0</v>
      </c>
      <c r="R1014" s="49">
        <f t="shared" si="46"/>
        <v>0</v>
      </c>
      <c r="W1014" s="49">
        <f t="shared" si="47"/>
        <v>0</v>
      </c>
    </row>
    <row r="1015" spans="1:23" x14ac:dyDescent="0.25">
      <c r="A1015" s="106" t="s">
        <v>1008</v>
      </c>
      <c r="B1015" s="15" t="s">
        <v>1597</v>
      </c>
      <c r="C1015" s="15">
        <v>1</v>
      </c>
      <c r="D1015" s="39" t="s">
        <v>1517</v>
      </c>
      <c r="E1015" s="63">
        <v>0</v>
      </c>
      <c r="F1015" s="74" t="s">
        <v>4</v>
      </c>
      <c r="G1015" s="65"/>
      <c r="H1015" s="13">
        <v>0</v>
      </c>
      <c r="I1015" s="63">
        <v>0</v>
      </c>
      <c r="J1015" s="65"/>
      <c r="K1015" s="63">
        <v>0</v>
      </c>
      <c r="L1015" s="74" t="s">
        <v>4</v>
      </c>
      <c r="M1015" s="65"/>
      <c r="N1015" s="13">
        <v>0</v>
      </c>
      <c r="O1015" s="63">
        <v>0</v>
      </c>
      <c r="P1015" s="13"/>
      <c r="Q1015" s="49">
        <f t="shared" si="48"/>
        <v>0</v>
      </c>
      <c r="R1015" s="49">
        <f t="shared" si="46"/>
        <v>0</v>
      </c>
      <c r="W1015" s="49">
        <f t="shared" si="47"/>
        <v>0</v>
      </c>
    </row>
    <row r="1016" spans="1:23" x14ac:dyDescent="0.25">
      <c r="A1016" s="106" t="s">
        <v>1009</v>
      </c>
      <c r="B1016" s="15" t="s">
        <v>1597</v>
      </c>
      <c r="C1016" s="15">
        <v>1</v>
      </c>
      <c r="D1016" s="39" t="s">
        <v>1518</v>
      </c>
      <c r="E1016" s="63">
        <v>2</v>
      </c>
      <c r="F1016" s="74">
        <v>1</v>
      </c>
      <c r="G1016" s="65"/>
      <c r="H1016" s="13">
        <v>0</v>
      </c>
      <c r="I1016" s="63">
        <v>0</v>
      </c>
      <c r="J1016" s="65"/>
      <c r="K1016" s="63">
        <v>41</v>
      </c>
      <c r="L1016" s="74">
        <v>0.82926829268292679</v>
      </c>
      <c r="M1016" s="65"/>
      <c r="N1016" s="13">
        <v>0</v>
      </c>
      <c r="O1016" s="63">
        <v>0</v>
      </c>
      <c r="P1016" s="13"/>
      <c r="Q1016" s="49">
        <f t="shared" si="48"/>
        <v>21.5</v>
      </c>
      <c r="R1016" s="49">
        <f t="shared" si="46"/>
        <v>0</v>
      </c>
      <c r="W1016" s="49">
        <f t="shared" si="47"/>
        <v>0</v>
      </c>
    </row>
    <row r="1017" spans="1:23" x14ac:dyDescent="0.25">
      <c r="A1017" s="106" t="s">
        <v>1010</v>
      </c>
      <c r="B1017" s="15" t="s">
        <v>1597</v>
      </c>
      <c r="C1017" s="15">
        <v>1</v>
      </c>
      <c r="D1017" s="39" t="s">
        <v>1519</v>
      </c>
      <c r="E1017" s="63">
        <v>1</v>
      </c>
      <c r="F1017" s="74">
        <v>1</v>
      </c>
      <c r="G1017" s="65"/>
      <c r="H1017" s="13">
        <v>33</v>
      </c>
      <c r="I1017" s="63">
        <v>33</v>
      </c>
      <c r="J1017" s="65"/>
      <c r="K1017" s="63">
        <v>0</v>
      </c>
      <c r="L1017" s="74" t="s">
        <v>4</v>
      </c>
      <c r="M1017" s="65"/>
      <c r="N1017" s="13">
        <v>0</v>
      </c>
      <c r="O1017" s="63">
        <v>0</v>
      </c>
      <c r="P1017" s="13"/>
      <c r="Q1017" s="49">
        <f t="shared" si="48"/>
        <v>0.5</v>
      </c>
      <c r="R1017" s="49">
        <f t="shared" si="46"/>
        <v>16.5</v>
      </c>
      <c r="W1017" s="49">
        <f t="shared" si="47"/>
        <v>1</v>
      </c>
    </row>
    <row r="1018" spans="1:23" x14ac:dyDescent="0.25">
      <c r="A1018" s="106" t="s">
        <v>1011</v>
      </c>
      <c r="B1018" s="15" t="s">
        <v>1597</v>
      </c>
      <c r="C1018" s="15">
        <v>1</v>
      </c>
      <c r="D1018" s="39" t="s">
        <v>1520</v>
      </c>
      <c r="E1018" s="63">
        <v>34</v>
      </c>
      <c r="F1018" s="74">
        <v>0.94117647058823528</v>
      </c>
      <c r="G1018" s="65" t="s">
        <v>1</v>
      </c>
      <c r="H1018" s="13">
        <v>0</v>
      </c>
      <c r="I1018" s="63">
        <v>0</v>
      </c>
      <c r="J1018" s="65"/>
      <c r="K1018" s="63">
        <v>18</v>
      </c>
      <c r="L1018" s="74">
        <v>1</v>
      </c>
      <c r="M1018" s="65"/>
      <c r="N1018" s="13">
        <v>0</v>
      </c>
      <c r="O1018" s="63">
        <v>0</v>
      </c>
      <c r="P1018" s="13"/>
      <c r="Q1018" s="49">
        <f t="shared" si="48"/>
        <v>26</v>
      </c>
      <c r="R1018" s="49">
        <f t="shared" si="46"/>
        <v>0</v>
      </c>
      <c r="W1018" s="49">
        <f t="shared" si="47"/>
        <v>0</v>
      </c>
    </row>
    <row r="1019" spans="1:23" x14ac:dyDescent="0.25">
      <c r="A1019" s="106" t="s">
        <v>1012</v>
      </c>
      <c r="B1019" s="15" t="s">
        <v>1597</v>
      </c>
      <c r="C1019" s="15">
        <v>1</v>
      </c>
      <c r="D1019" s="39" t="s">
        <v>1521</v>
      </c>
      <c r="E1019" s="63">
        <v>0</v>
      </c>
      <c r="F1019" s="74" t="s">
        <v>4</v>
      </c>
      <c r="G1019" s="65"/>
      <c r="H1019" s="13">
        <v>0</v>
      </c>
      <c r="I1019" s="63">
        <v>0</v>
      </c>
      <c r="J1019" s="60"/>
      <c r="K1019" s="63">
        <v>1</v>
      </c>
      <c r="L1019" s="74">
        <v>1</v>
      </c>
      <c r="M1019" s="65"/>
      <c r="N1019" s="13">
        <v>0</v>
      </c>
      <c r="O1019" s="63">
        <v>0</v>
      </c>
      <c r="P1019" s="13"/>
      <c r="Q1019" s="49">
        <f t="shared" si="48"/>
        <v>0.5</v>
      </c>
      <c r="R1019" s="49">
        <f t="shared" si="46"/>
        <v>0</v>
      </c>
      <c r="W1019" s="49">
        <f t="shared" si="47"/>
        <v>0</v>
      </c>
    </row>
    <row r="1020" spans="1:23" x14ac:dyDescent="0.25">
      <c r="A1020" s="106" t="s">
        <v>1013</v>
      </c>
      <c r="B1020" s="15" t="s">
        <v>1597</v>
      </c>
      <c r="C1020" s="15">
        <v>1</v>
      </c>
      <c r="D1020" s="39" t="s">
        <v>1522</v>
      </c>
      <c r="E1020" s="63">
        <v>0</v>
      </c>
      <c r="F1020" s="74" t="s">
        <v>4</v>
      </c>
      <c r="G1020" s="65"/>
      <c r="H1020" s="13">
        <v>0</v>
      </c>
      <c r="I1020" s="63">
        <v>0</v>
      </c>
      <c r="J1020" s="65"/>
      <c r="K1020" s="63">
        <v>0</v>
      </c>
      <c r="L1020" s="74" t="s">
        <v>4</v>
      </c>
      <c r="M1020" s="65"/>
      <c r="N1020" s="13">
        <v>0</v>
      </c>
      <c r="O1020" s="63">
        <v>0</v>
      </c>
      <c r="P1020" s="13"/>
      <c r="Q1020" s="49">
        <f t="shared" si="48"/>
        <v>0</v>
      </c>
      <c r="R1020" s="49">
        <f t="shared" si="46"/>
        <v>0</v>
      </c>
      <c r="W1020" s="49">
        <f t="shared" si="47"/>
        <v>0</v>
      </c>
    </row>
    <row r="1021" spans="1:23" x14ac:dyDescent="0.25">
      <c r="A1021" s="106" t="s">
        <v>1014</v>
      </c>
      <c r="B1021" s="15" t="s">
        <v>1597</v>
      </c>
      <c r="C1021" s="15">
        <v>1</v>
      </c>
      <c r="D1021" s="39" t="s">
        <v>1523</v>
      </c>
      <c r="E1021" s="63">
        <v>0</v>
      </c>
      <c r="F1021" s="74" t="s">
        <v>4</v>
      </c>
      <c r="G1021" s="65"/>
      <c r="H1021" s="13">
        <v>0</v>
      </c>
      <c r="I1021" s="63">
        <v>0</v>
      </c>
      <c r="J1021" s="65"/>
      <c r="K1021" s="63">
        <v>0</v>
      </c>
      <c r="L1021" s="74" t="s">
        <v>4</v>
      </c>
      <c r="M1021" s="65"/>
      <c r="N1021" s="13">
        <v>0</v>
      </c>
      <c r="O1021" s="63">
        <v>0</v>
      </c>
      <c r="P1021" s="13"/>
      <c r="Q1021" s="49">
        <f t="shared" si="48"/>
        <v>0</v>
      </c>
      <c r="R1021" s="49">
        <f t="shared" si="46"/>
        <v>0</v>
      </c>
      <c r="W1021" s="49">
        <f t="shared" si="47"/>
        <v>0</v>
      </c>
    </row>
    <row r="1022" spans="1:23" x14ac:dyDescent="0.25">
      <c r="A1022" s="106" t="s">
        <v>1015</v>
      </c>
      <c r="B1022" s="15" t="s">
        <v>1597</v>
      </c>
      <c r="C1022" s="15">
        <v>1</v>
      </c>
      <c r="D1022" s="39" t="s">
        <v>1524</v>
      </c>
      <c r="E1022" s="63">
        <v>0</v>
      </c>
      <c r="F1022" s="74" t="s">
        <v>4</v>
      </c>
      <c r="G1022" s="65"/>
      <c r="H1022" s="13">
        <v>0</v>
      </c>
      <c r="I1022" s="63">
        <v>0</v>
      </c>
      <c r="J1022" s="65"/>
      <c r="K1022" s="63">
        <v>0</v>
      </c>
      <c r="L1022" s="74" t="s">
        <v>4</v>
      </c>
      <c r="M1022" s="65"/>
      <c r="N1022" s="13">
        <v>0</v>
      </c>
      <c r="O1022" s="63">
        <v>0</v>
      </c>
      <c r="P1022" s="13"/>
      <c r="Q1022" s="49">
        <f t="shared" si="48"/>
        <v>0</v>
      </c>
      <c r="R1022" s="49">
        <f t="shared" si="46"/>
        <v>0</v>
      </c>
      <c r="W1022" s="49">
        <f t="shared" si="47"/>
        <v>0</v>
      </c>
    </row>
    <row r="1023" spans="1:23" x14ac:dyDescent="0.25">
      <c r="A1023" s="106" t="s">
        <v>1016</v>
      </c>
      <c r="B1023" s="15" t="s">
        <v>1597</v>
      </c>
      <c r="C1023" s="15">
        <v>1</v>
      </c>
      <c r="D1023" s="39" t="s">
        <v>1525</v>
      </c>
      <c r="E1023" s="63">
        <v>0</v>
      </c>
      <c r="F1023" s="74" t="s">
        <v>4</v>
      </c>
      <c r="G1023" s="65"/>
      <c r="H1023" s="13">
        <v>0</v>
      </c>
      <c r="I1023" s="63">
        <v>0</v>
      </c>
      <c r="J1023" s="65"/>
      <c r="K1023" s="63">
        <v>0</v>
      </c>
      <c r="L1023" s="74" t="s">
        <v>4</v>
      </c>
      <c r="M1023" s="65"/>
      <c r="N1023" s="13">
        <v>0</v>
      </c>
      <c r="O1023" s="63">
        <v>0</v>
      </c>
      <c r="P1023" s="13"/>
      <c r="Q1023" s="49">
        <f t="shared" si="48"/>
        <v>0</v>
      </c>
      <c r="R1023" s="49">
        <f t="shared" si="46"/>
        <v>0</v>
      </c>
      <c r="W1023" s="49">
        <f t="shared" si="47"/>
        <v>0</v>
      </c>
    </row>
    <row r="1024" spans="1:23" x14ac:dyDescent="0.25">
      <c r="A1024" s="106" t="s">
        <v>1017</v>
      </c>
      <c r="B1024" s="15" t="s">
        <v>1597</v>
      </c>
      <c r="C1024" s="15">
        <v>1</v>
      </c>
      <c r="D1024" s="39" t="s">
        <v>1526</v>
      </c>
      <c r="E1024" s="63">
        <v>5</v>
      </c>
      <c r="F1024" s="74">
        <v>0.6</v>
      </c>
      <c r="G1024" s="65"/>
      <c r="H1024" s="13">
        <v>0</v>
      </c>
      <c r="I1024" s="63">
        <v>0</v>
      </c>
      <c r="J1024" s="65"/>
      <c r="K1024" s="63">
        <v>35</v>
      </c>
      <c r="L1024" s="74">
        <v>0.68571428571428572</v>
      </c>
      <c r="M1024" s="65"/>
      <c r="N1024" s="13">
        <v>0</v>
      </c>
      <c r="O1024" s="63">
        <v>0</v>
      </c>
      <c r="P1024" s="13"/>
      <c r="Q1024" s="49">
        <f t="shared" si="48"/>
        <v>20</v>
      </c>
      <c r="R1024" s="49">
        <f t="shared" si="46"/>
        <v>0</v>
      </c>
      <c r="W1024" s="49">
        <f t="shared" si="47"/>
        <v>0</v>
      </c>
    </row>
    <row r="1025" spans="1:23" x14ac:dyDescent="0.25">
      <c r="A1025" s="106" t="s">
        <v>1018</v>
      </c>
      <c r="B1025" s="15" t="s">
        <v>1597</v>
      </c>
      <c r="C1025" s="15">
        <v>1</v>
      </c>
      <c r="D1025" s="39" t="s">
        <v>1527</v>
      </c>
      <c r="E1025" s="63">
        <v>2</v>
      </c>
      <c r="F1025" s="74">
        <v>0.5</v>
      </c>
      <c r="G1025" s="65"/>
      <c r="H1025" s="13">
        <v>0</v>
      </c>
      <c r="I1025" s="63">
        <v>0</v>
      </c>
      <c r="J1025" s="65"/>
      <c r="K1025" s="63">
        <v>3</v>
      </c>
      <c r="L1025" s="74">
        <v>1</v>
      </c>
      <c r="M1025" s="65"/>
      <c r="N1025" s="13">
        <v>0</v>
      </c>
      <c r="O1025" s="63">
        <v>0</v>
      </c>
      <c r="P1025" s="13"/>
      <c r="Q1025" s="49">
        <f t="shared" si="48"/>
        <v>2.5</v>
      </c>
      <c r="R1025" s="49">
        <f t="shared" si="46"/>
        <v>0</v>
      </c>
      <c r="W1025" s="49">
        <f t="shared" si="47"/>
        <v>0</v>
      </c>
    </row>
    <row r="1026" spans="1:23" x14ac:dyDescent="0.25">
      <c r="A1026" s="106" t="s">
        <v>1019</v>
      </c>
      <c r="B1026" s="15" t="s">
        <v>1597</v>
      </c>
      <c r="C1026" s="15">
        <v>1</v>
      </c>
      <c r="D1026" s="39" t="s">
        <v>1528</v>
      </c>
      <c r="E1026" s="63">
        <v>0</v>
      </c>
      <c r="F1026" s="74" t="s">
        <v>4</v>
      </c>
      <c r="G1026" s="65"/>
      <c r="H1026" s="13">
        <v>0</v>
      </c>
      <c r="I1026" s="63">
        <v>0</v>
      </c>
      <c r="J1026" s="65"/>
      <c r="K1026" s="63">
        <v>0</v>
      </c>
      <c r="L1026" s="74" t="s">
        <v>4</v>
      </c>
      <c r="M1026" s="65"/>
      <c r="N1026" s="13">
        <v>0</v>
      </c>
      <c r="O1026" s="63">
        <v>0</v>
      </c>
      <c r="P1026" s="13"/>
      <c r="Q1026" s="49">
        <f t="shared" si="48"/>
        <v>0</v>
      </c>
      <c r="R1026" s="49">
        <f t="shared" si="46"/>
        <v>0</v>
      </c>
      <c r="W1026" s="49">
        <f t="shared" si="47"/>
        <v>0</v>
      </c>
    </row>
    <row r="1027" spans="1:23" x14ac:dyDescent="0.25">
      <c r="A1027" s="106" t="s">
        <v>1020</v>
      </c>
      <c r="B1027" s="15" t="s">
        <v>1597</v>
      </c>
      <c r="C1027" s="15">
        <v>1</v>
      </c>
      <c r="D1027" s="39" t="s">
        <v>1529</v>
      </c>
      <c r="E1027" s="63">
        <v>10</v>
      </c>
      <c r="F1027" s="74">
        <v>0.8</v>
      </c>
      <c r="G1027" s="65"/>
      <c r="H1027" s="13">
        <v>198</v>
      </c>
      <c r="I1027" s="63">
        <v>198</v>
      </c>
      <c r="J1027" s="65"/>
      <c r="K1027" s="63">
        <v>139</v>
      </c>
      <c r="L1027" s="74">
        <v>0.90647482014388492</v>
      </c>
      <c r="M1027" s="65" t="s">
        <v>1</v>
      </c>
      <c r="N1027" s="13">
        <v>0</v>
      </c>
      <c r="O1027" s="63">
        <v>99</v>
      </c>
      <c r="P1027" s="13"/>
      <c r="Q1027" s="49">
        <f t="shared" si="48"/>
        <v>74.5</v>
      </c>
      <c r="R1027" s="49">
        <f t="shared" ref="R1027:R1090" si="49">AVERAGE(H1027:I1027,N1027:O1027)</f>
        <v>123.75</v>
      </c>
      <c r="W1027" s="49">
        <f t="shared" ref="W1027:W1090" si="50">(Q1027&gt;0)*(R1027&gt;0)</f>
        <v>1</v>
      </c>
    </row>
    <row r="1028" spans="1:23" x14ac:dyDescent="0.25">
      <c r="A1028" s="106" t="s">
        <v>1021</v>
      </c>
      <c r="B1028" s="15" t="s">
        <v>1597</v>
      </c>
      <c r="C1028" s="15">
        <v>1</v>
      </c>
      <c r="D1028" s="39" t="s">
        <v>1530</v>
      </c>
      <c r="E1028" s="63">
        <v>4</v>
      </c>
      <c r="F1028" s="74">
        <v>0.75</v>
      </c>
      <c r="G1028" s="65"/>
      <c r="H1028" s="13">
        <v>66</v>
      </c>
      <c r="I1028" s="63">
        <v>66</v>
      </c>
      <c r="J1028" s="65"/>
      <c r="K1028" s="63">
        <v>67</v>
      </c>
      <c r="L1028" s="74">
        <v>0.74626865671641796</v>
      </c>
      <c r="M1028" s="65"/>
      <c r="N1028" s="13">
        <v>0</v>
      </c>
      <c r="O1028" s="63">
        <v>0</v>
      </c>
      <c r="P1028" s="13"/>
      <c r="Q1028" s="49">
        <f t="shared" si="48"/>
        <v>35.5</v>
      </c>
      <c r="R1028" s="49">
        <f t="shared" si="49"/>
        <v>33</v>
      </c>
      <c r="W1028" s="49">
        <f t="shared" si="50"/>
        <v>1</v>
      </c>
    </row>
    <row r="1029" spans="1:23" x14ac:dyDescent="0.25">
      <c r="A1029" s="106" t="s">
        <v>1022</v>
      </c>
      <c r="B1029" s="15" t="s">
        <v>1597</v>
      </c>
      <c r="C1029" s="109">
        <v>2</v>
      </c>
      <c r="D1029" s="110" t="s">
        <v>1491</v>
      </c>
      <c r="E1029" s="63">
        <v>0</v>
      </c>
      <c r="F1029" s="74" t="s">
        <v>4</v>
      </c>
      <c r="G1029" s="65"/>
      <c r="H1029" s="13">
        <v>33</v>
      </c>
      <c r="I1029" s="13">
        <v>33</v>
      </c>
      <c r="J1029" s="65"/>
      <c r="K1029" s="13">
        <v>8</v>
      </c>
      <c r="L1029" s="74">
        <v>0.625</v>
      </c>
      <c r="M1029" s="65"/>
      <c r="N1029" s="13">
        <v>0</v>
      </c>
      <c r="O1029" s="13">
        <v>0</v>
      </c>
      <c r="P1029" s="13"/>
      <c r="Q1029" s="49">
        <f t="shared" si="48"/>
        <v>4</v>
      </c>
      <c r="R1029" s="49">
        <f t="shared" si="49"/>
        <v>16.5</v>
      </c>
      <c r="W1029" s="49">
        <f t="shared" si="50"/>
        <v>1</v>
      </c>
    </row>
    <row r="1030" spans="1:23" x14ac:dyDescent="0.25">
      <c r="A1030" s="106" t="s">
        <v>1023</v>
      </c>
      <c r="B1030" s="15" t="s">
        <v>1597</v>
      </c>
      <c r="C1030" s="109">
        <v>2</v>
      </c>
      <c r="D1030" s="110" t="s">
        <v>1492</v>
      </c>
      <c r="E1030" s="63">
        <v>0</v>
      </c>
      <c r="F1030" s="74" t="s">
        <v>4</v>
      </c>
      <c r="G1030" s="65"/>
      <c r="H1030" s="13">
        <v>0</v>
      </c>
      <c r="I1030" s="13">
        <v>0</v>
      </c>
      <c r="J1030" s="65"/>
      <c r="K1030" s="13">
        <v>0</v>
      </c>
      <c r="L1030" s="74" t="s">
        <v>4</v>
      </c>
      <c r="M1030" s="65"/>
      <c r="N1030" s="13">
        <v>0</v>
      </c>
      <c r="O1030" s="13">
        <v>0</v>
      </c>
      <c r="P1030" s="13"/>
      <c r="Q1030" s="49">
        <f t="shared" si="48"/>
        <v>0</v>
      </c>
      <c r="R1030" s="49">
        <f t="shared" si="49"/>
        <v>0</v>
      </c>
      <c r="W1030" s="49">
        <f t="shared" si="50"/>
        <v>0</v>
      </c>
    </row>
    <row r="1031" spans="1:23" x14ac:dyDescent="0.25">
      <c r="A1031" s="106" t="s">
        <v>1024</v>
      </c>
      <c r="B1031" s="15" t="s">
        <v>1597</v>
      </c>
      <c r="C1031" s="109">
        <v>2</v>
      </c>
      <c r="D1031" s="110" t="s">
        <v>1493</v>
      </c>
      <c r="E1031" s="63">
        <v>0</v>
      </c>
      <c r="F1031" s="74" t="s">
        <v>4</v>
      </c>
      <c r="G1031" s="65"/>
      <c r="H1031" s="13">
        <v>0</v>
      </c>
      <c r="I1031" s="13">
        <v>0</v>
      </c>
      <c r="J1031" s="65"/>
      <c r="K1031" s="13">
        <v>0</v>
      </c>
      <c r="L1031" s="74" t="s">
        <v>4</v>
      </c>
      <c r="M1031" s="65"/>
      <c r="N1031" s="13">
        <v>0</v>
      </c>
      <c r="O1031" s="13">
        <v>0</v>
      </c>
      <c r="P1031" s="13"/>
      <c r="Q1031" s="49">
        <f t="shared" si="48"/>
        <v>0</v>
      </c>
      <c r="R1031" s="49">
        <f t="shared" si="49"/>
        <v>0</v>
      </c>
      <c r="W1031" s="49">
        <f t="shared" si="50"/>
        <v>0</v>
      </c>
    </row>
    <row r="1032" spans="1:23" x14ac:dyDescent="0.25">
      <c r="A1032" s="106" t="s">
        <v>1025</v>
      </c>
      <c r="B1032" s="15" t="s">
        <v>1597</v>
      </c>
      <c r="C1032" s="109">
        <v>2</v>
      </c>
      <c r="D1032" s="110" t="s">
        <v>1494</v>
      </c>
      <c r="E1032" s="63">
        <v>0</v>
      </c>
      <c r="F1032" s="74" t="s">
        <v>4</v>
      </c>
      <c r="G1032" s="65"/>
      <c r="H1032" s="13">
        <v>0</v>
      </c>
      <c r="I1032" s="13">
        <v>0</v>
      </c>
      <c r="J1032" s="65"/>
      <c r="K1032" s="13">
        <v>0</v>
      </c>
      <c r="L1032" s="74" t="s">
        <v>4</v>
      </c>
      <c r="M1032" s="65"/>
      <c r="N1032" s="13">
        <v>0</v>
      </c>
      <c r="O1032" s="13">
        <v>0</v>
      </c>
      <c r="P1032" s="13"/>
      <c r="Q1032" s="49">
        <f t="shared" si="48"/>
        <v>0</v>
      </c>
      <c r="R1032" s="49">
        <f t="shared" si="49"/>
        <v>0</v>
      </c>
      <c r="W1032" s="49">
        <f t="shared" si="50"/>
        <v>0</v>
      </c>
    </row>
    <row r="1033" spans="1:23" x14ac:dyDescent="0.25">
      <c r="A1033" s="106" t="s">
        <v>1026</v>
      </c>
      <c r="B1033" s="15" t="s">
        <v>1597</v>
      </c>
      <c r="C1033" s="109">
        <v>2</v>
      </c>
      <c r="D1033" s="110" t="s">
        <v>1495</v>
      </c>
      <c r="E1033" s="63">
        <v>0</v>
      </c>
      <c r="F1033" s="74" t="s">
        <v>4</v>
      </c>
      <c r="G1033" s="65"/>
      <c r="H1033" s="13">
        <v>0</v>
      </c>
      <c r="I1033" s="13">
        <v>0</v>
      </c>
      <c r="J1033" s="65"/>
      <c r="K1033" s="13">
        <v>0</v>
      </c>
      <c r="L1033" s="74" t="s">
        <v>4</v>
      </c>
      <c r="M1033" s="65"/>
      <c r="N1033" s="13">
        <v>0</v>
      </c>
      <c r="O1033" s="13">
        <v>0</v>
      </c>
      <c r="P1033" s="13"/>
      <c r="Q1033" s="49">
        <f t="shared" si="48"/>
        <v>0</v>
      </c>
      <c r="R1033" s="49">
        <f t="shared" si="49"/>
        <v>0</v>
      </c>
      <c r="W1033" s="49">
        <f t="shared" si="50"/>
        <v>0</v>
      </c>
    </row>
    <row r="1034" spans="1:23" x14ac:dyDescent="0.25">
      <c r="A1034" s="106" t="s">
        <v>1027</v>
      </c>
      <c r="B1034" s="15" t="s">
        <v>1597</v>
      </c>
      <c r="C1034" s="109">
        <v>2</v>
      </c>
      <c r="D1034" s="110" t="s">
        <v>1496</v>
      </c>
      <c r="E1034" s="63">
        <v>0</v>
      </c>
      <c r="F1034" s="74" t="s">
        <v>4</v>
      </c>
      <c r="G1034" s="65"/>
      <c r="H1034" s="13">
        <v>99</v>
      </c>
      <c r="I1034" s="13">
        <v>99</v>
      </c>
      <c r="J1034" s="65"/>
      <c r="K1034" s="13">
        <v>0</v>
      </c>
      <c r="L1034" s="74" t="s">
        <v>4</v>
      </c>
      <c r="M1034" s="65"/>
      <c r="N1034" s="13">
        <v>33</v>
      </c>
      <c r="O1034" s="13">
        <v>33</v>
      </c>
      <c r="P1034" s="13"/>
      <c r="Q1034" s="49">
        <f t="shared" si="48"/>
        <v>0</v>
      </c>
      <c r="R1034" s="49">
        <f t="shared" si="49"/>
        <v>66</v>
      </c>
      <c r="W1034" s="49">
        <f t="shared" si="50"/>
        <v>0</v>
      </c>
    </row>
    <row r="1035" spans="1:23" x14ac:dyDescent="0.25">
      <c r="A1035" s="106" t="s">
        <v>1028</v>
      </c>
      <c r="B1035" s="15" t="s">
        <v>1597</v>
      </c>
      <c r="C1035" s="109">
        <v>2</v>
      </c>
      <c r="D1035" s="110" t="s">
        <v>1497</v>
      </c>
      <c r="E1035" s="63">
        <v>0</v>
      </c>
      <c r="F1035" s="74" t="s">
        <v>4</v>
      </c>
      <c r="G1035" s="65"/>
      <c r="H1035" s="13">
        <v>0</v>
      </c>
      <c r="I1035" s="13">
        <v>0</v>
      </c>
      <c r="J1035" s="65"/>
      <c r="K1035" s="13">
        <v>0</v>
      </c>
      <c r="L1035" s="74" t="s">
        <v>4</v>
      </c>
      <c r="M1035" s="65"/>
      <c r="N1035" s="13">
        <v>33</v>
      </c>
      <c r="O1035" s="13">
        <v>0</v>
      </c>
      <c r="P1035" s="13"/>
      <c r="Q1035" s="49">
        <f t="shared" si="48"/>
        <v>0</v>
      </c>
      <c r="R1035" s="49">
        <f t="shared" si="49"/>
        <v>8.25</v>
      </c>
      <c r="W1035" s="49">
        <f t="shared" si="50"/>
        <v>0</v>
      </c>
    </row>
    <row r="1036" spans="1:23" x14ac:dyDescent="0.25">
      <c r="A1036" s="106" t="s">
        <v>1029</v>
      </c>
      <c r="B1036" s="15" t="s">
        <v>1597</v>
      </c>
      <c r="C1036" s="109">
        <v>2</v>
      </c>
      <c r="D1036" s="110" t="s">
        <v>1498</v>
      </c>
      <c r="E1036" s="63">
        <v>0</v>
      </c>
      <c r="F1036" s="74" t="s">
        <v>4</v>
      </c>
      <c r="G1036" s="65"/>
      <c r="H1036" s="13">
        <v>0</v>
      </c>
      <c r="I1036" s="13">
        <v>0</v>
      </c>
      <c r="J1036" s="65"/>
      <c r="K1036" s="13">
        <v>0</v>
      </c>
      <c r="L1036" s="74" t="s">
        <v>4</v>
      </c>
      <c r="M1036" s="65"/>
      <c r="N1036" s="13">
        <v>0</v>
      </c>
      <c r="O1036" s="13">
        <v>0</v>
      </c>
      <c r="P1036" s="13"/>
      <c r="Q1036" s="49">
        <f t="shared" si="48"/>
        <v>0</v>
      </c>
      <c r="R1036" s="49">
        <f t="shared" si="49"/>
        <v>0</v>
      </c>
      <c r="W1036" s="49">
        <f t="shared" si="50"/>
        <v>0</v>
      </c>
    </row>
    <row r="1037" spans="1:23" x14ac:dyDescent="0.25">
      <c r="A1037" s="106" t="s">
        <v>1030</v>
      </c>
      <c r="B1037" s="15" t="s">
        <v>1597</v>
      </c>
      <c r="C1037" s="109">
        <v>2</v>
      </c>
      <c r="D1037" s="110" t="s">
        <v>1499</v>
      </c>
      <c r="E1037" s="63">
        <v>0</v>
      </c>
      <c r="F1037" s="74" t="s">
        <v>4</v>
      </c>
      <c r="G1037" s="65"/>
      <c r="H1037" s="13">
        <v>0</v>
      </c>
      <c r="I1037" s="13">
        <v>0</v>
      </c>
      <c r="J1037" s="65"/>
      <c r="K1037" s="13">
        <v>0</v>
      </c>
      <c r="L1037" s="74" t="s">
        <v>4</v>
      </c>
      <c r="M1037" s="65"/>
      <c r="N1037" s="13">
        <v>0</v>
      </c>
      <c r="O1037" s="13">
        <v>0</v>
      </c>
      <c r="P1037" s="13"/>
      <c r="Q1037" s="49">
        <f t="shared" si="48"/>
        <v>0</v>
      </c>
      <c r="R1037" s="49">
        <f t="shared" si="49"/>
        <v>0</v>
      </c>
      <c r="W1037" s="49">
        <f t="shared" si="50"/>
        <v>0</v>
      </c>
    </row>
    <row r="1038" spans="1:23" x14ac:dyDescent="0.25">
      <c r="A1038" s="106" t="s">
        <v>1031</v>
      </c>
      <c r="B1038" s="15" t="s">
        <v>1597</v>
      </c>
      <c r="C1038" s="109">
        <v>2</v>
      </c>
      <c r="D1038" s="110" t="s">
        <v>1500</v>
      </c>
      <c r="E1038" s="63">
        <v>22</v>
      </c>
      <c r="F1038" s="74">
        <v>0.81818181818181823</v>
      </c>
      <c r="G1038" s="65"/>
      <c r="H1038" s="13">
        <v>0</v>
      </c>
      <c r="I1038" s="13">
        <v>33</v>
      </c>
      <c r="J1038" s="65"/>
      <c r="K1038" s="13">
        <v>29</v>
      </c>
      <c r="L1038" s="74">
        <v>0.86206896551724133</v>
      </c>
      <c r="M1038" s="65"/>
      <c r="N1038" s="13">
        <v>0</v>
      </c>
      <c r="O1038" s="13">
        <v>0</v>
      </c>
      <c r="P1038" s="13"/>
      <c r="Q1038" s="49">
        <f t="shared" si="48"/>
        <v>25.5</v>
      </c>
      <c r="R1038" s="49">
        <f t="shared" si="49"/>
        <v>8.25</v>
      </c>
      <c r="W1038" s="49">
        <f t="shared" si="50"/>
        <v>1</v>
      </c>
    </row>
    <row r="1039" spans="1:23" x14ac:dyDescent="0.25">
      <c r="A1039" s="106" t="s">
        <v>1032</v>
      </c>
      <c r="B1039" s="15" t="s">
        <v>1597</v>
      </c>
      <c r="C1039" s="109">
        <v>2</v>
      </c>
      <c r="D1039" s="110" t="s">
        <v>1501</v>
      </c>
      <c r="E1039" s="63">
        <v>0</v>
      </c>
      <c r="F1039" s="74" t="s">
        <v>4</v>
      </c>
      <c r="G1039" s="65"/>
      <c r="H1039" s="13">
        <v>0</v>
      </c>
      <c r="I1039" s="13">
        <v>0</v>
      </c>
      <c r="J1039" s="65"/>
      <c r="K1039" s="13">
        <v>23</v>
      </c>
      <c r="L1039" s="74">
        <v>0.86956521739130432</v>
      </c>
      <c r="M1039" s="65"/>
      <c r="N1039" s="13">
        <v>0</v>
      </c>
      <c r="O1039" s="13">
        <v>0</v>
      </c>
      <c r="P1039" s="13"/>
      <c r="Q1039" s="49">
        <f t="shared" si="48"/>
        <v>11.5</v>
      </c>
      <c r="R1039" s="49">
        <f t="shared" si="49"/>
        <v>0</v>
      </c>
      <c r="W1039" s="49">
        <f t="shared" si="50"/>
        <v>0</v>
      </c>
    </row>
    <row r="1040" spans="1:23" x14ac:dyDescent="0.25">
      <c r="A1040" s="106" t="s">
        <v>1033</v>
      </c>
      <c r="B1040" s="15" t="s">
        <v>1597</v>
      </c>
      <c r="C1040" s="109">
        <v>2</v>
      </c>
      <c r="D1040" s="110" t="s">
        <v>1502</v>
      </c>
      <c r="E1040" s="63">
        <v>1</v>
      </c>
      <c r="F1040" s="74">
        <v>0</v>
      </c>
      <c r="G1040" s="65"/>
      <c r="H1040" s="13">
        <v>0</v>
      </c>
      <c r="I1040" s="13">
        <v>0</v>
      </c>
      <c r="J1040" s="65"/>
      <c r="K1040" s="13">
        <v>0</v>
      </c>
      <c r="L1040" s="74" t="s">
        <v>4</v>
      </c>
      <c r="M1040" s="65"/>
      <c r="N1040" s="13">
        <v>0</v>
      </c>
      <c r="O1040" s="13">
        <v>0</v>
      </c>
      <c r="P1040" s="13"/>
      <c r="Q1040" s="49">
        <f t="shared" si="48"/>
        <v>0.5</v>
      </c>
      <c r="R1040" s="49">
        <f t="shared" si="49"/>
        <v>0</v>
      </c>
      <c r="W1040" s="49">
        <f t="shared" si="50"/>
        <v>0</v>
      </c>
    </row>
    <row r="1041" spans="1:23" x14ac:dyDescent="0.25">
      <c r="A1041" s="106" t="s">
        <v>1034</v>
      </c>
      <c r="B1041" s="15" t="s">
        <v>1597</v>
      </c>
      <c r="C1041" s="109">
        <v>2</v>
      </c>
      <c r="D1041" s="110" t="s">
        <v>1503</v>
      </c>
      <c r="E1041" s="63">
        <v>3</v>
      </c>
      <c r="F1041" s="74">
        <v>1</v>
      </c>
      <c r="G1041" s="65"/>
      <c r="H1041" s="13">
        <v>0</v>
      </c>
      <c r="I1041" s="13">
        <v>0</v>
      </c>
      <c r="J1041" s="65"/>
      <c r="K1041" s="13">
        <v>13</v>
      </c>
      <c r="L1041" s="74">
        <v>1</v>
      </c>
      <c r="M1041" s="65"/>
      <c r="N1041" s="13">
        <v>0</v>
      </c>
      <c r="O1041" s="13">
        <v>0</v>
      </c>
      <c r="P1041" s="13"/>
      <c r="Q1041" s="49">
        <f t="shared" si="48"/>
        <v>8</v>
      </c>
      <c r="R1041" s="49">
        <f t="shared" si="49"/>
        <v>0</v>
      </c>
      <c r="W1041" s="49">
        <f t="shared" si="50"/>
        <v>0</v>
      </c>
    </row>
    <row r="1042" spans="1:23" x14ac:dyDescent="0.25">
      <c r="A1042" s="106" t="s">
        <v>1035</v>
      </c>
      <c r="B1042" s="15" t="s">
        <v>1597</v>
      </c>
      <c r="C1042" s="109">
        <v>2</v>
      </c>
      <c r="D1042" s="110" t="s">
        <v>1504</v>
      </c>
      <c r="E1042" s="63">
        <v>0</v>
      </c>
      <c r="F1042" s="74" t="s">
        <v>4</v>
      </c>
      <c r="G1042" s="65"/>
      <c r="H1042" s="13">
        <v>0</v>
      </c>
      <c r="I1042" s="13">
        <v>0</v>
      </c>
      <c r="J1042" s="65"/>
      <c r="K1042" s="13">
        <v>0</v>
      </c>
      <c r="L1042" s="74" t="s">
        <v>4</v>
      </c>
      <c r="M1042" s="65"/>
      <c r="N1042" s="13">
        <v>0</v>
      </c>
      <c r="O1042" s="13">
        <v>0</v>
      </c>
      <c r="P1042" s="13"/>
      <c r="Q1042" s="49">
        <f t="shared" si="48"/>
        <v>0</v>
      </c>
      <c r="R1042" s="49">
        <f t="shared" si="49"/>
        <v>0</v>
      </c>
      <c r="W1042" s="49">
        <f t="shared" si="50"/>
        <v>0</v>
      </c>
    </row>
    <row r="1043" spans="1:23" x14ac:dyDescent="0.25">
      <c r="A1043" s="106" t="s">
        <v>1036</v>
      </c>
      <c r="B1043" s="15" t="s">
        <v>1597</v>
      </c>
      <c r="C1043" s="109">
        <v>2</v>
      </c>
      <c r="D1043" s="110" t="s">
        <v>1505</v>
      </c>
      <c r="E1043" s="63">
        <v>16</v>
      </c>
      <c r="F1043" s="74">
        <v>0.5</v>
      </c>
      <c r="G1043" s="65" t="s">
        <v>1</v>
      </c>
      <c r="H1043" s="13">
        <v>0</v>
      </c>
      <c r="I1043" s="13">
        <v>0</v>
      </c>
      <c r="J1043" s="65"/>
      <c r="K1043" s="13">
        <v>60</v>
      </c>
      <c r="L1043" s="74">
        <v>0.13333333333333333</v>
      </c>
      <c r="M1043" s="65"/>
      <c r="N1043" s="13">
        <v>99</v>
      </c>
      <c r="O1043" s="13">
        <v>99</v>
      </c>
      <c r="P1043" s="13"/>
      <c r="Q1043" s="49">
        <f t="shared" si="48"/>
        <v>38</v>
      </c>
      <c r="R1043" s="49">
        <f t="shared" si="49"/>
        <v>49.5</v>
      </c>
      <c r="W1043" s="49">
        <f t="shared" si="50"/>
        <v>1</v>
      </c>
    </row>
    <row r="1044" spans="1:23" x14ac:dyDescent="0.25">
      <c r="A1044" s="106" t="s">
        <v>1037</v>
      </c>
      <c r="B1044" s="15" t="s">
        <v>1597</v>
      </c>
      <c r="C1044" s="109">
        <v>2</v>
      </c>
      <c r="D1044" s="110" t="s">
        <v>1506</v>
      </c>
      <c r="E1044" s="63">
        <v>0</v>
      </c>
      <c r="F1044" s="74" t="s">
        <v>4</v>
      </c>
      <c r="G1044" s="65"/>
      <c r="H1044" s="13">
        <v>66</v>
      </c>
      <c r="I1044" s="13">
        <v>33</v>
      </c>
      <c r="J1044" s="65"/>
      <c r="K1044" s="13">
        <v>0</v>
      </c>
      <c r="L1044" s="74" t="s">
        <v>4</v>
      </c>
      <c r="M1044" s="65"/>
      <c r="N1044" s="13">
        <v>33</v>
      </c>
      <c r="O1044" s="13">
        <v>0</v>
      </c>
      <c r="P1044" s="13"/>
      <c r="Q1044" s="49">
        <f t="shared" si="48"/>
        <v>0</v>
      </c>
      <c r="R1044" s="49">
        <f t="shared" si="49"/>
        <v>33</v>
      </c>
      <c r="W1044" s="49">
        <f t="shared" si="50"/>
        <v>0</v>
      </c>
    </row>
    <row r="1045" spans="1:23" x14ac:dyDescent="0.25">
      <c r="A1045" s="106" t="s">
        <v>1038</v>
      </c>
      <c r="B1045" s="15" t="s">
        <v>1597</v>
      </c>
      <c r="C1045" s="109">
        <v>2</v>
      </c>
      <c r="D1045" s="110" t="s">
        <v>1507</v>
      </c>
      <c r="E1045" s="63">
        <v>0</v>
      </c>
      <c r="F1045" s="74" t="s">
        <v>4</v>
      </c>
      <c r="G1045" s="65"/>
      <c r="H1045" s="13">
        <v>0</v>
      </c>
      <c r="I1045" s="13">
        <v>33</v>
      </c>
      <c r="J1045" s="65"/>
      <c r="K1045" s="13">
        <v>0</v>
      </c>
      <c r="L1045" s="74" t="s">
        <v>4</v>
      </c>
      <c r="M1045" s="65"/>
      <c r="N1045" s="13">
        <v>0</v>
      </c>
      <c r="O1045" s="13">
        <v>0</v>
      </c>
      <c r="P1045" s="13"/>
      <c r="Q1045" s="49">
        <f t="shared" si="48"/>
        <v>0</v>
      </c>
      <c r="R1045" s="49">
        <f t="shared" si="49"/>
        <v>8.25</v>
      </c>
      <c r="W1045" s="49">
        <f t="shared" si="50"/>
        <v>0</v>
      </c>
    </row>
    <row r="1046" spans="1:23" x14ac:dyDescent="0.25">
      <c r="A1046" s="106" t="s">
        <v>1039</v>
      </c>
      <c r="B1046" s="15" t="s">
        <v>1597</v>
      </c>
      <c r="C1046" s="109">
        <v>2</v>
      </c>
      <c r="D1046" s="110" t="s">
        <v>1508</v>
      </c>
      <c r="E1046" s="63">
        <v>3</v>
      </c>
      <c r="F1046" s="74">
        <v>0.33333333333333331</v>
      </c>
      <c r="G1046" s="65" t="s">
        <v>1</v>
      </c>
      <c r="H1046" s="13">
        <v>33</v>
      </c>
      <c r="I1046" s="13">
        <v>0</v>
      </c>
      <c r="J1046" s="65"/>
      <c r="K1046" s="13">
        <v>24</v>
      </c>
      <c r="L1046" s="74">
        <v>0.54166666666666663</v>
      </c>
      <c r="M1046" s="65" t="s">
        <v>1</v>
      </c>
      <c r="N1046" s="13">
        <v>0</v>
      </c>
      <c r="O1046" s="13">
        <v>33</v>
      </c>
      <c r="P1046" s="13"/>
      <c r="Q1046" s="49">
        <f t="shared" si="48"/>
        <v>13.5</v>
      </c>
      <c r="R1046" s="49">
        <f t="shared" si="49"/>
        <v>16.5</v>
      </c>
      <c r="W1046" s="49">
        <f t="shared" si="50"/>
        <v>1</v>
      </c>
    </row>
    <row r="1047" spans="1:23" x14ac:dyDescent="0.25">
      <c r="A1047" s="106" t="s">
        <v>1040</v>
      </c>
      <c r="B1047" s="15" t="s">
        <v>1597</v>
      </c>
      <c r="C1047" s="109">
        <v>2</v>
      </c>
      <c r="D1047" s="110" t="s">
        <v>1509</v>
      </c>
      <c r="E1047" s="63">
        <v>40</v>
      </c>
      <c r="F1047" s="74">
        <v>0.85</v>
      </c>
      <c r="G1047" s="65"/>
      <c r="H1047" s="13">
        <v>0</v>
      </c>
      <c r="I1047" s="13">
        <v>66</v>
      </c>
      <c r="J1047" s="65" t="s">
        <v>1</v>
      </c>
      <c r="K1047" s="13">
        <v>82</v>
      </c>
      <c r="L1047" s="74">
        <v>0.95121951219512191</v>
      </c>
      <c r="M1047" s="65" t="s">
        <v>1</v>
      </c>
      <c r="N1047" s="13">
        <v>33</v>
      </c>
      <c r="O1047" s="13">
        <v>0</v>
      </c>
      <c r="P1047" s="13"/>
      <c r="Q1047" s="49">
        <f t="shared" si="48"/>
        <v>61</v>
      </c>
      <c r="R1047" s="49">
        <f t="shared" si="49"/>
        <v>24.75</v>
      </c>
      <c r="W1047" s="49">
        <f t="shared" si="50"/>
        <v>1</v>
      </c>
    </row>
    <row r="1048" spans="1:23" x14ac:dyDescent="0.25">
      <c r="A1048" s="106" t="s">
        <v>1041</v>
      </c>
      <c r="B1048" s="15" t="s">
        <v>1597</v>
      </c>
      <c r="C1048" s="109">
        <v>2</v>
      </c>
      <c r="D1048" s="110" t="s">
        <v>1510</v>
      </c>
      <c r="E1048" s="63">
        <v>11</v>
      </c>
      <c r="F1048" s="74">
        <v>0.72727272727272729</v>
      </c>
      <c r="G1048" s="65"/>
      <c r="H1048" s="13">
        <v>0</v>
      </c>
      <c r="I1048" s="13">
        <v>0</v>
      </c>
      <c r="J1048" s="65"/>
      <c r="K1048" s="13">
        <v>162</v>
      </c>
      <c r="L1048" s="74">
        <v>0.96913580246913578</v>
      </c>
      <c r="M1048" s="65"/>
      <c r="N1048" s="13">
        <v>0</v>
      </c>
      <c r="O1048" s="13">
        <v>0</v>
      </c>
      <c r="P1048" s="13"/>
      <c r="Q1048" s="49">
        <f t="shared" si="48"/>
        <v>86.5</v>
      </c>
      <c r="R1048" s="49">
        <f t="shared" si="49"/>
        <v>0</v>
      </c>
      <c r="W1048" s="49">
        <f t="shared" si="50"/>
        <v>0</v>
      </c>
    </row>
    <row r="1049" spans="1:23" x14ac:dyDescent="0.25">
      <c r="A1049" s="106" t="s">
        <v>1042</v>
      </c>
      <c r="B1049" s="15" t="s">
        <v>1597</v>
      </c>
      <c r="C1049" s="109">
        <v>2</v>
      </c>
      <c r="D1049" s="110" t="s">
        <v>1511</v>
      </c>
      <c r="E1049" s="63">
        <v>0</v>
      </c>
      <c r="F1049" s="74" t="s">
        <v>4</v>
      </c>
      <c r="G1049" s="65"/>
      <c r="H1049" s="13">
        <v>0</v>
      </c>
      <c r="I1049" s="13">
        <v>0</v>
      </c>
      <c r="J1049" s="65"/>
      <c r="K1049" s="13" t="s">
        <v>8</v>
      </c>
      <c r="L1049" s="74" t="s">
        <v>8</v>
      </c>
      <c r="M1049" s="65"/>
      <c r="N1049" s="13" t="s">
        <v>8</v>
      </c>
      <c r="O1049" s="13" t="s">
        <v>8</v>
      </c>
      <c r="P1049" s="13"/>
      <c r="Q1049" s="49">
        <f t="shared" si="48"/>
        <v>0</v>
      </c>
      <c r="R1049" s="49">
        <f t="shared" si="49"/>
        <v>0</v>
      </c>
      <c r="W1049" s="49">
        <f t="shared" si="50"/>
        <v>0</v>
      </c>
    </row>
    <row r="1050" spans="1:23" x14ac:dyDescent="0.25">
      <c r="A1050" s="106" t="s">
        <v>1043</v>
      </c>
      <c r="B1050" s="15" t="s">
        <v>1597</v>
      </c>
      <c r="C1050" s="109">
        <v>2</v>
      </c>
      <c r="D1050" s="110" t="s">
        <v>1512</v>
      </c>
      <c r="E1050" s="63">
        <v>0</v>
      </c>
      <c r="F1050" s="74" t="s">
        <v>4</v>
      </c>
      <c r="G1050" s="65"/>
      <c r="H1050" s="13">
        <v>0</v>
      </c>
      <c r="I1050" s="13">
        <v>0</v>
      </c>
      <c r="J1050" s="65"/>
      <c r="K1050" s="13">
        <v>0</v>
      </c>
      <c r="L1050" s="74" t="s">
        <v>4</v>
      </c>
      <c r="M1050" s="65"/>
      <c r="N1050" s="13">
        <v>33</v>
      </c>
      <c r="O1050" s="13">
        <v>0</v>
      </c>
      <c r="P1050" s="13"/>
      <c r="Q1050" s="49">
        <f t="shared" si="48"/>
        <v>0</v>
      </c>
      <c r="R1050" s="49">
        <f t="shared" si="49"/>
        <v>8.25</v>
      </c>
      <c r="W1050" s="49">
        <f t="shared" si="50"/>
        <v>0</v>
      </c>
    </row>
    <row r="1051" spans="1:23" x14ac:dyDescent="0.25">
      <c r="A1051" s="106" t="s">
        <v>1044</v>
      </c>
      <c r="B1051" s="15" t="s">
        <v>1597</v>
      </c>
      <c r="C1051" s="109">
        <v>2</v>
      </c>
      <c r="D1051" s="110" t="s">
        <v>1513</v>
      </c>
      <c r="E1051" s="63">
        <v>0</v>
      </c>
      <c r="F1051" s="74" t="s">
        <v>4</v>
      </c>
      <c r="G1051" s="65"/>
      <c r="H1051" s="13">
        <v>0</v>
      </c>
      <c r="I1051" s="13">
        <v>0</v>
      </c>
      <c r="J1051" s="65"/>
      <c r="K1051" s="13">
        <v>0</v>
      </c>
      <c r="L1051" s="74" t="s">
        <v>4</v>
      </c>
      <c r="M1051" s="65"/>
      <c r="N1051" s="13">
        <v>0</v>
      </c>
      <c r="O1051" s="13">
        <v>0</v>
      </c>
      <c r="P1051" s="13"/>
      <c r="Q1051" s="49">
        <f t="shared" si="48"/>
        <v>0</v>
      </c>
      <c r="R1051" s="49">
        <f t="shared" si="49"/>
        <v>0</v>
      </c>
      <c r="W1051" s="49">
        <f t="shared" si="50"/>
        <v>0</v>
      </c>
    </row>
    <row r="1052" spans="1:23" x14ac:dyDescent="0.25">
      <c r="A1052" s="106" t="s">
        <v>1045</v>
      </c>
      <c r="B1052" s="15" t="s">
        <v>1597</v>
      </c>
      <c r="C1052" s="109">
        <v>2</v>
      </c>
      <c r="D1052" s="110" t="s">
        <v>1514</v>
      </c>
      <c r="E1052" s="63">
        <v>0</v>
      </c>
      <c r="F1052" s="74" t="s">
        <v>4</v>
      </c>
      <c r="G1052" s="65"/>
      <c r="H1052" s="13">
        <v>0</v>
      </c>
      <c r="I1052" s="13">
        <v>0</v>
      </c>
      <c r="J1052" s="65"/>
      <c r="K1052" s="13">
        <v>0</v>
      </c>
      <c r="L1052" s="74" t="s">
        <v>4</v>
      </c>
      <c r="M1052" s="65"/>
      <c r="N1052" s="13">
        <v>0</v>
      </c>
      <c r="O1052" s="13">
        <v>0</v>
      </c>
      <c r="P1052" s="13"/>
      <c r="Q1052" s="49">
        <f t="shared" si="48"/>
        <v>0</v>
      </c>
      <c r="R1052" s="49">
        <f t="shared" si="49"/>
        <v>0</v>
      </c>
      <c r="W1052" s="49">
        <f t="shared" si="50"/>
        <v>0</v>
      </c>
    </row>
    <row r="1053" spans="1:23" x14ac:dyDescent="0.25">
      <c r="A1053" s="106" t="s">
        <v>1046</v>
      </c>
      <c r="B1053" s="15" t="s">
        <v>1597</v>
      </c>
      <c r="C1053" s="109">
        <v>2</v>
      </c>
      <c r="D1053" s="110" t="s">
        <v>1515</v>
      </c>
      <c r="E1053" s="63">
        <v>0</v>
      </c>
      <c r="F1053" s="74" t="s">
        <v>4</v>
      </c>
      <c r="G1053" s="65"/>
      <c r="H1053" s="13">
        <v>0</v>
      </c>
      <c r="I1053" s="13">
        <v>0</v>
      </c>
      <c r="J1053" s="65"/>
      <c r="K1053" s="13">
        <v>0</v>
      </c>
      <c r="L1053" s="74" t="s">
        <v>4</v>
      </c>
      <c r="M1053" s="65"/>
      <c r="N1053" s="13">
        <v>0</v>
      </c>
      <c r="O1053" s="13">
        <v>0</v>
      </c>
      <c r="P1053" s="13"/>
      <c r="Q1053" s="49">
        <f t="shared" si="48"/>
        <v>0</v>
      </c>
      <c r="R1053" s="49">
        <f t="shared" si="49"/>
        <v>0</v>
      </c>
      <c r="W1053" s="49">
        <f t="shared" si="50"/>
        <v>0</v>
      </c>
    </row>
    <row r="1054" spans="1:23" x14ac:dyDescent="0.25">
      <c r="A1054" s="106" t="s">
        <v>1047</v>
      </c>
      <c r="B1054" s="15" t="s">
        <v>1597</v>
      </c>
      <c r="C1054" s="109">
        <v>2</v>
      </c>
      <c r="D1054" s="110" t="s">
        <v>1516</v>
      </c>
      <c r="E1054" s="63">
        <v>0</v>
      </c>
      <c r="F1054" s="74" t="s">
        <v>4</v>
      </c>
      <c r="G1054" s="65"/>
      <c r="H1054" s="13">
        <v>0</v>
      </c>
      <c r="I1054" s="13">
        <v>0</v>
      </c>
      <c r="J1054" s="65"/>
      <c r="K1054" s="13">
        <v>0</v>
      </c>
      <c r="L1054" s="74" t="s">
        <v>4</v>
      </c>
      <c r="M1054" s="65"/>
      <c r="N1054" s="13">
        <v>0</v>
      </c>
      <c r="O1054" s="13">
        <v>0</v>
      </c>
      <c r="P1054" s="13"/>
      <c r="Q1054" s="49">
        <f t="shared" ref="Q1054:Q1117" si="51">AVERAGE(E1054,K1054)</f>
        <v>0</v>
      </c>
      <c r="R1054" s="49">
        <f t="shared" si="49"/>
        <v>0</v>
      </c>
      <c r="W1054" s="49">
        <f t="shared" si="50"/>
        <v>0</v>
      </c>
    </row>
    <row r="1055" spans="1:23" x14ac:dyDescent="0.25">
      <c r="A1055" s="106" t="s">
        <v>1048</v>
      </c>
      <c r="B1055" s="15" t="s">
        <v>1597</v>
      </c>
      <c r="C1055" s="109">
        <v>2</v>
      </c>
      <c r="D1055" s="110" t="s">
        <v>1517</v>
      </c>
      <c r="E1055" s="63">
        <v>135</v>
      </c>
      <c r="F1055" s="74">
        <v>0.80740740740740746</v>
      </c>
      <c r="G1055" s="65"/>
      <c r="H1055" s="13">
        <v>0</v>
      </c>
      <c r="I1055" s="13">
        <v>0</v>
      </c>
      <c r="J1055" s="65"/>
      <c r="K1055" s="13">
        <v>87</v>
      </c>
      <c r="L1055" s="74">
        <v>0.83908045977011492</v>
      </c>
      <c r="M1055" s="65" t="s">
        <v>1</v>
      </c>
      <c r="N1055" s="13">
        <v>0</v>
      </c>
      <c r="O1055" s="13">
        <v>0</v>
      </c>
      <c r="P1055" s="13"/>
      <c r="Q1055" s="49">
        <f t="shared" si="51"/>
        <v>111</v>
      </c>
      <c r="R1055" s="49">
        <f t="shared" si="49"/>
        <v>0</v>
      </c>
      <c r="W1055" s="49">
        <f t="shared" si="50"/>
        <v>0</v>
      </c>
    </row>
    <row r="1056" spans="1:23" x14ac:dyDescent="0.25">
      <c r="A1056" s="106" t="s">
        <v>1049</v>
      </c>
      <c r="B1056" s="15" t="s">
        <v>1597</v>
      </c>
      <c r="C1056" s="109">
        <v>2</v>
      </c>
      <c r="D1056" s="110" t="s">
        <v>1518</v>
      </c>
      <c r="E1056" s="63">
        <v>5</v>
      </c>
      <c r="F1056" s="74">
        <v>0.4</v>
      </c>
      <c r="G1056" s="65"/>
      <c r="H1056" s="13">
        <v>0</v>
      </c>
      <c r="I1056" s="13">
        <v>0</v>
      </c>
      <c r="J1056" s="65"/>
      <c r="K1056" s="13">
        <v>5</v>
      </c>
      <c r="L1056" s="74">
        <v>0.4</v>
      </c>
      <c r="M1056" s="65"/>
      <c r="N1056" s="13">
        <v>0</v>
      </c>
      <c r="O1056" s="13">
        <v>0</v>
      </c>
      <c r="P1056" s="13"/>
      <c r="Q1056" s="49">
        <f t="shared" si="51"/>
        <v>5</v>
      </c>
      <c r="R1056" s="49">
        <f t="shared" si="49"/>
        <v>0</v>
      </c>
      <c r="W1056" s="49">
        <f t="shared" si="50"/>
        <v>0</v>
      </c>
    </row>
    <row r="1057" spans="1:23" x14ac:dyDescent="0.25">
      <c r="A1057" s="106" t="s">
        <v>1050</v>
      </c>
      <c r="B1057" s="15" t="s">
        <v>1597</v>
      </c>
      <c r="C1057" s="109">
        <v>2</v>
      </c>
      <c r="D1057" s="110" t="s">
        <v>1519</v>
      </c>
      <c r="E1057" s="63">
        <v>38</v>
      </c>
      <c r="F1057" s="74">
        <v>0.23684210526315788</v>
      </c>
      <c r="G1057" s="65" t="s">
        <v>1</v>
      </c>
      <c r="H1057" s="13">
        <v>330</v>
      </c>
      <c r="I1057" s="13">
        <v>198</v>
      </c>
      <c r="J1057" s="65"/>
      <c r="K1057" s="13">
        <v>7</v>
      </c>
      <c r="L1057" s="74">
        <v>0.2857142857142857</v>
      </c>
      <c r="M1057" s="65"/>
      <c r="N1057" s="13">
        <v>33</v>
      </c>
      <c r="O1057" s="13">
        <v>33</v>
      </c>
      <c r="P1057" s="13"/>
      <c r="Q1057" s="49">
        <f t="shared" si="51"/>
        <v>22.5</v>
      </c>
      <c r="R1057" s="49">
        <f t="shared" si="49"/>
        <v>148.5</v>
      </c>
      <c r="W1057" s="49">
        <f t="shared" si="50"/>
        <v>1</v>
      </c>
    </row>
    <row r="1058" spans="1:23" x14ac:dyDescent="0.25">
      <c r="A1058" s="106" t="s">
        <v>1051</v>
      </c>
      <c r="B1058" s="15" t="s">
        <v>1597</v>
      </c>
      <c r="C1058" s="109">
        <v>2</v>
      </c>
      <c r="D1058" s="110" t="s">
        <v>1520</v>
      </c>
      <c r="E1058" s="63">
        <v>0</v>
      </c>
      <c r="F1058" s="74" t="s">
        <v>4</v>
      </c>
      <c r="G1058" s="65"/>
      <c r="H1058" s="13">
        <v>0</v>
      </c>
      <c r="I1058" s="13">
        <v>0</v>
      </c>
      <c r="J1058" s="65"/>
      <c r="K1058" s="13">
        <v>0</v>
      </c>
      <c r="L1058" s="74" t="s">
        <v>4</v>
      </c>
      <c r="M1058" s="65"/>
      <c r="N1058" s="13">
        <v>0</v>
      </c>
      <c r="O1058" s="13">
        <v>33</v>
      </c>
      <c r="P1058" s="13"/>
      <c r="Q1058" s="49">
        <f t="shared" si="51"/>
        <v>0</v>
      </c>
      <c r="R1058" s="49">
        <f t="shared" si="49"/>
        <v>8.25</v>
      </c>
      <c r="W1058" s="49">
        <f t="shared" si="50"/>
        <v>0</v>
      </c>
    </row>
    <row r="1059" spans="1:23" x14ac:dyDescent="0.25">
      <c r="A1059" s="106" t="s">
        <v>1052</v>
      </c>
      <c r="B1059" s="15" t="s">
        <v>1597</v>
      </c>
      <c r="C1059" s="109">
        <v>2</v>
      </c>
      <c r="D1059" s="110" t="s">
        <v>1521</v>
      </c>
      <c r="E1059" s="63">
        <v>1</v>
      </c>
      <c r="F1059" s="74">
        <v>1</v>
      </c>
      <c r="G1059" s="65"/>
      <c r="H1059" s="13">
        <v>0</v>
      </c>
      <c r="I1059" s="13">
        <v>0</v>
      </c>
      <c r="J1059" s="65"/>
      <c r="K1059" s="13">
        <v>0</v>
      </c>
      <c r="L1059" s="74" t="s">
        <v>4</v>
      </c>
      <c r="M1059" s="65"/>
      <c r="N1059" s="13">
        <v>0</v>
      </c>
      <c r="O1059" s="13">
        <v>0</v>
      </c>
      <c r="P1059" s="13"/>
      <c r="Q1059" s="49">
        <f t="shared" si="51"/>
        <v>0.5</v>
      </c>
      <c r="R1059" s="49">
        <f t="shared" si="49"/>
        <v>0</v>
      </c>
      <c r="W1059" s="49">
        <f t="shared" si="50"/>
        <v>0</v>
      </c>
    </row>
    <row r="1060" spans="1:23" x14ac:dyDescent="0.25">
      <c r="A1060" s="106" t="s">
        <v>1053</v>
      </c>
      <c r="B1060" s="15" t="s">
        <v>1597</v>
      </c>
      <c r="C1060" s="109">
        <v>2</v>
      </c>
      <c r="D1060" s="110" t="s">
        <v>1522</v>
      </c>
      <c r="E1060" s="63">
        <v>0</v>
      </c>
      <c r="F1060" s="74" t="s">
        <v>4</v>
      </c>
      <c r="G1060" s="65"/>
      <c r="H1060" s="13">
        <v>33</v>
      </c>
      <c r="I1060" s="13">
        <v>0</v>
      </c>
      <c r="J1060" s="65"/>
      <c r="K1060" s="13">
        <v>0</v>
      </c>
      <c r="L1060" s="74" t="s">
        <v>4</v>
      </c>
      <c r="M1060" s="65"/>
      <c r="N1060" s="13">
        <v>0</v>
      </c>
      <c r="O1060" s="13">
        <v>0</v>
      </c>
      <c r="P1060" s="13"/>
      <c r="Q1060" s="49">
        <f t="shared" si="51"/>
        <v>0</v>
      </c>
      <c r="R1060" s="49">
        <f t="shared" si="49"/>
        <v>8.25</v>
      </c>
      <c r="W1060" s="49">
        <f t="shared" si="50"/>
        <v>0</v>
      </c>
    </row>
    <row r="1061" spans="1:23" x14ac:dyDescent="0.25">
      <c r="A1061" s="106" t="s">
        <v>1054</v>
      </c>
      <c r="B1061" s="15" t="s">
        <v>1597</v>
      </c>
      <c r="C1061" s="109">
        <v>2</v>
      </c>
      <c r="D1061" s="110" t="s">
        <v>1523</v>
      </c>
      <c r="E1061" s="63">
        <v>0</v>
      </c>
      <c r="F1061" s="74" t="s">
        <v>4</v>
      </c>
      <c r="G1061" s="65"/>
      <c r="H1061" s="13">
        <v>0</v>
      </c>
      <c r="I1061" s="13">
        <v>0</v>
      </c>
      <c r="J1061" s="65"/>
      <c r="K1061" s="13">
        <v>0</v>
      </c>
      <c r="L1061" s="74" t="s">
        <v>4</v>
      </c>
      <c r="M1061" s="65"/>
      <c r="N1061" s="13">
        <v>0</v>
      </c>
      <c r="O1061" s="13">
        <v>0</v>
      </c>
      <c r="P1061" s="13"/>
      <c r="Q1061" s="49">
        <f t="shared" si="51"/>
        <v>0</v>
      </c>
      <c r="R1061" s="49">
        <f t="shared" si="49"/>
        <v>0</v>
      </c>
      <c r="W1061" s="49">
        <f t="shared" si="50"/>
        <v>0</v>
      </c>
    </row>
    <row r="1062" spans="1:23" x14ac:dyDescent="0.25">
      <c r="A1062" s="106" t="s">
        <v>1055</v>
      </c>
      <c r="B1062" s="15" t="s">
        <v>1597</v>
      </c>
      <c r="C1062" s="109">
        <v>2</v>
      </c>
      <c r="D1062" s="110" t="s">
        <v>1524</v>
      </c>
      <c r="E1062" s="63">
        <v>3</v>
      </c>
      <c r="F1062" s="74">
        <v>0.33333333333333331</v>
      </c>
      <c r="G1062" s="65"/>
      <c r="H1062" s="13">
        <v>0</v>
      </c>
      <c r="I1062" s="13">
        <v>33</v>
      </c>
      <c r="J1062" s="65"/>
      <c r="K1062" s="13">
        <v>0</v>
      </c>
      <c r="L1062" s="74" t="s">
        <v>4</v>
      </c>
      <c r="M1062" s="65" t="s">
        <v>1</v>
      </c>
      <c r="N1062" s="13">
        <v>0</v>
      </c>
      <c r="O1062" s="13">
        <v>66</v>
      </c>
      <c r="P1062" s="13"/>
      <c r="Q1062" s="49">
        <f t="shared" si="51"/>
        <v>1.5</v>
      </c>
      <c r="R1062" s="49">
        <f t="shared" si="49"/>
        <v>24.75</v>
      </c>
      <c r="W1062" s="49">
        <f t="shared" si="50"/>
        <v>1</v>
      </c>
    </row>
    <row r="1063" spans="1:23" x14ac:dyDescent="0.25">
      <c r="A1063" s="106" t="s">
        <v>1056</v>
      </c>
      <c r="B1063" s="15" t="s">
        <v>1597</v>
      </c>
      <c r="C1063" s="109">
        <v>2</v>
      </c>
      <c r="D1063" s="110" t="s">
        <v>1525</v>
      </c>
      <c r="E1063" s="63">
        <v>13</v>
      </c>
      <c r="F1063" s="74">
        <v>0.69230769230769229</v>
      </c>
      <c r="G1063" s="65" t="s">
        <v>1</v>
      </c>
      <c r="H1063" s="13">
        <v>594</v>
      </c>
      <c r="I1063" s="13">
        <v>693</v>
      </c>
      <c r="J1063" s="65"/>
      <c r="K1063" s="13">
        <v>12</v>
      </c>
      <c r="L1063" s="74">
        <v>0.66666666666666663</v>
      </c>
      <c r="M1063" s="65" t="s">
        <v>1</v>
      </c>
      <c r="N1063" s="13">
        <v>594</v>
      </c>
      <c r="O1063" s="13">
        <v>957</v>
      </c>
      <c r="P1063" s="13"/>
      <c r="Q1063" s="49">
        <f t="shared" si="51"/>
        <v>12.5</v>
      </c>
      <c r="R1063" s="49">
        <f t="shared" si="49"/>
        <v>709.5</v>
      </c>
      <c r="W1063" s="49">
        <f t="shared" si="50"/>
        <v>1</v>
      </c>
    </row>
    <row r="1064" spans="1:23" x14ac:dyDescent="0.25">
      <c r="A1064" s="106" t="s">
        <v>1057</v>
      </c>
      <c r="B1064" s="15" t="s">
        <v>1597</v>
      </c>
      <c r="C1064" s="109">
        <v>2</v>
      </c>
      <c r="D1064" s="110" t="s">
        <v>1526</v>
      </c>
      <c r="E1064" s="63">
        <v>0</v>
      </c>
      <c r="F1064" s="74" t="s">
        <v>4</v>
      </c>
      <c r="G1064" s="65"/>
      <c r="H1064" s="13">
        <v>0</v>
      </c>
      <c r="I1064" s="13">
        <v>0</v>
      </c>
      <c r="J1064" s="65"/>
      <c r="K1064" s="13">
        <v>32</v>
      </c>
      <c r="L1064" s="74">
        <v>0.78125</v>
      </c>
      <c r="M1064" s="65" t="s">
        <v>1</v>
      </c>
      <c r="N1064" s="13">
        <v>0</v>
      </c>
      <c r="O1064" s="13">
        <v>0</v>
      </c>
      <c r="P1064" s="13"/>
      <c r="Q1064" s="49">
        <f t="shared" si="51"/>
        <v>16</v>
      </c>
      <c r="R1064" s="49">
        <f t="shared" si="49"/>
        <v>0</v>
      </c>
      <c r="W1064" s="49">
        <f t="shared" si="50"/>
        <v>0</v>
      </c>
    </row>
    <row r="1065" spans="1:23" x14ac:dyDescent="0.25">
      <c r="A1065" s="106" t="s">
        <v>1058</v>
      </c>
      <c r="B1065" s="15" t="s">
        <v>1597</v>
      </c>
      <c r="C1065" s="109">
        <v>2</v>
      </c>
      <c r="D1065" s="110" t="s">
        <v>1527</v>
      </c>
      <c r="E1065" s="63">
        <v>0</v>
      </c>
      <c r="F1065" s="74" t="s">
        <v>4</v>
      </c>
      <c r="G1065" s="65"/>
      <c r="H1065" s="13">
        <v>0</v>
      </c>
      <c r="I1065" s="13">
        <v>0</v>
      </c>
      <c r="J1065" s="65"/>
      <c r="K1065" s="13">
        <v>0</v>
      </c>
      <c r="L1065" s="74" t="s">
        <v>4</v>
      </c>
      <c r="M1065" s="65"/>
      <c r="N1065" s="13">
        <v>0</v>
      </c>
      <c r="O1065" s="13">
        <v>0</v>
      </c>
      <c r="P1065" s="13"/>
      <c r="Q1065" s="49">
        <f t="shared" si="51"/>
        <v>0</v>
      </c>
      <c r="R1065" s="49">
        <f t="shared" si="49"/>
        <v>0</v>
      </c>
      <c r="W1065" s="49">
        <f t="shared" si="50"/>
        <v>0</v>
      </c>
    </row>
    <row r="1066" spans="1:23" x14ac:dyDescent="0.25">
      <c r="A1066" s="106" t="s">
        <v>1059</v>
      </c>
      <c r="B1066" s="15" t="s">
        <v>1597</v>
      </c>
      <c r="C1066" s="109">
        <v>2</v>
      </c>
      <c r="D1066" s="110" t="s">
        <v>1528</v>
      </c>
      <c r="E1066" s="63">
        <v>0</v>
      </c>
      <c r="F1066" s="74" t="s">
        <v>4</v>
      </c>
      <c r="G1066" s="65"/>
      <c r="H1066" s="13">
        <v>0</v>
      </c>
      <c r="I1066" s="13">
        <v>0</v>
      </c>
      <c r="J1066" s="65"/>
      <c r="K1066" s="13">
        <v>0</v>
      </c>
      <c r="L1066" s="74" t="s">
        <v>4</v>
      </c>
      <c r="M1066" s="65"/>
      <c r="N1066" s="13">
        <v>0</v>
      </c>
      <c r="O1066" s="13">
        <v>0</v>
      </c>
      <c r="P1066" s="13"/>
      <c r="Q1066" s="49">
        <f t="shared" si="51"/>
        <v>0</v>
      </c>
      <c r="R1066" s="49">
        <f t="shared" si="49"/>
        <v>0</v>
      </c>
      <c r="W1066" s="49">
        <f t="shared" si="50"/>
        <v>0</v>
      </c>
    </row>
    <row r="1067" spans="1:23" x14ac:dyDescent="0.25">
      <c r="A1067" s="106" t="s">
        <v>1060</v>
      </c>
      <c r="B1067" s="15" t="s">
        <v>1597</v>
      </c>
      <c r="C1067" s="109">
        <v>2</v>
      </c>
      <c r="D1067" s="110" t="s">
        <v>1529</v>
      </c>
      <c r="E1067" s="63">
        <v>0</v>
      </c>
      <c r="F1067" s="74" t="s">
        <v>4</v>
      </c>
      <c r="G1067" s="65"/>
      <c r="H1067" s="13">
        <v>0</v>
      </c>
      <c r="I1067" s="13">
        <v>0</v>
      </c>
      <c r="J1067" s="65"/>
      <c r="K1067" s="13">
        <v>0</v>
      </c>
      <c r="L1067" s="74" t="s">
        <v>4</v>
      </c>
      <c r="M1067" s="65"/>
      <c r="N1067" s="13">
        <v>0</v>
      </c>
      <c r="O1067" s="13">
        <v>0</v>
      </c>
      <c r="P1067" s="13"/>
      <c r="Q1067" s="49">
        <f t="shared" si="51"/>
        <v>0</v>
      </c>
      <c r="R1067" s="49">
        <f t="shared" si="49"/>
        <v>0</v>
      </c>
      <c r="W1067" s="49">
        <f t="shared" si="50"/>
        <v>0</v>
      </c>
    </row>
    <row r="1068" spans="1:23" x14ac:dyDescent="0.25">
      <c r="A1068" s="106" t="s">
        <v>1061</v>
      </c>
      <c r="B1068" s="15" t="s">
        <v>1597</v>
      </c>
      <c r="C1068" s="109">
        <v>2</v>
      </c>
      <c r="D1068" s="110" t="s">
        <v>1530</v>
      </c>
      <c r="E1068" s="63">
        <v>1</v>
      </c>
      <c r="F1068" s="74">
        <v>0</v>
      </c>
      <c r="G1068" s="65"/>
      <c r="H1068" s="13">
        <v>0</v>
      </c>
      <c r="I1068" s="13">
        <v>0</v>
      </c>
      <c r="J1068" s="65"/>
      <c r="K1068" s="13">
        <v>0</v>
      </c>
      <c r="L1068" s="74" t="s">
        <v>4</v>
      </c>
      <c r="M1068" s="65"/>
      <c r="N1068" s="13">
        <v>0</v>
      </c>
      <c r="O1068" s="13">
        <v>0</v>
      </c>
      <c r="P1068" s="13"/>
      <c r="Q1068" s="49">
        <f t="shared" si="51"/>
        <v>0.5</v>
      </c>
      <c r="R1068" s="49">
        <f t="shared" si="49"/>
        <v>0</v>
      </c>
      <c r="W1068" s="49">
        <f t="shared" si="50"/>
        <v>0</v>
      </c>
    </row>
    <row r="1069" spans="1:23" x14ac:dyDescent="0.25">
      <c r="A1069" s="106" t="s">
        <v>1062</v>
      </c>
      <c r="B1069" s="15" t="s">
        <v>1597</v>
      </c>
      <c r="C1069" s="109">
        <v>2</v>
      </c>
      <c r="D1069" s="110" t="s">
        <v>1531</v>
      </c>
      <c r="E1069" s="63">
        <v>3</v>
      </c>
      <c r="F1069" s="74">
        <v>1</v>
      </c>
      <c r="G1069" s="65"/>
      <c r="H1069" s="13">
        <v>0</v>
      </c>
      <c r="I1069" s="13">
        <v>0</v>
      </c>
      <c r="J1069" s="65"/>
      <c r="K1069" s="13">
        <v>11</v>
      </c>
      <c r="L1069" s="74">
        <v>0.63636363636363635</v>
      </c>
      <c r="M1069" s="65"/>
      <c r="N1069" s="13">
        <v>0</v>
      </c>
      <c r="O1069" s="13">
        <v>0</v>
      </c>
      <c r="P1069" s="13"/>
      <c r="Q1069" s="49">
        <f t="shared" si="51"/>
        <v>7</v>
      </c>
      <c r="R1069" s="49">
        <f t="shared" si="49"/>
        <v>0</v>
      </c>
      <c r="W1069" s="49">
        <f t="shared" si="50"/>
        <v>0</v>
      </c>
    </row>
    <row r="1070" spans="1:23" x14ac:dyDescent="0.25">
      <c r="A1070" s="106" t="s">
        <v>1063</v>
      </c>
      <c r="B1070" s="15" t="s">
        <v>1597</v>
      </c>
      <c r="C1070" s="109">
        <v>2</v>
      </c>
      <c r="D1070" s="110" t="s">
        <v>1532</v>
      </c>
      <c r="E1070" s="63">
        <v>0</v>
      </c>
      <c r="F1070" s="74" t="s">
        <v>4</v>
      </c>
      <c r="G1070" s="65"/>
      <c r="H1070" s="13">
        <v>0</v>
      </c>
      <c r="I1070" s="13">
        <v>0</v>
      </c>
      <c r="J1070" s="65"/>
      <c r="K1070" s="13">
        <v>3</v>
      </c>
      <c r="L1070" s="74">
        <v>0.66666666666666663</v>
      </c>
      <c r="M1070" s="13"/>
      <c r="N1070" s="13">
        <v>0</v>
      </c>
      <c r="O1070" s="13">
        <v>0</v>
      </c>
      <c r="P1070" s="13"/>
      <c r="Q1070" s="49">
        <f t="shared" si="51"/>
        <v>1.5</v>
      </c>
      <c r="R1070" s="49">
        <f t="shared" si="49"/>
        <v>0</v>
      </c>
      <c r="W1070" s="49">
        <f t="shared" si="50"/>
        <v>0</v>
      </c>
    </row>
    <row r="1071" spans="1:23" x14ac:dyDescent="0.25">
      <c r="A1071" s="106" t="s">
        <v>1064</v>
      </c>
      <c r="B1071" s="15" t="s">
        <v>1597</v>
      </c>
      <c r="C1071" s="109">
        <v>3</v>
      </c>
      <c r="D1071" s="110" t="s">
        <v>1491</v>
      </c>
      <c r="E1071" s="63">
        <v>2</v>
      </c>
      <c r="F1071" s="74">
        <v>0</v>
      </c>
      <c r="G1071" s="13"/>
      <c r="H1071" s="13">
        <v>33</v>
      </c>
      <c r="I1071" s="13">
        <v>66</v>
      </c>
      <c r="J1071" s="13"/>
      <c r="K1071" s="63">
        <v>0</v>
      </c>
      <c r="L1071" s="74" t="s">
        <v>4</v>
      </c>
      <c r="M1071" s="65"/>
      <c r="N1071" s="13">
        <v>0</v>
      </c>
      <c r="O1071" s="13">
        <v>0</v>
      </c>
      <c r="P1071" s="13"/>
      <c r="Q1071" s="49">
        <f t="shared" si="51"/>
        <v>1</v>
      </c>
      <c r="R1071" s="49">
        <f t="shared" si="49"/>
        <v>24.75</v>
      </c>
      <c r="W1071" s="49">
        <f t="shared" si="50"/>
        <v>1</v>
      </c>
    </row>
    <row r="1072" spans="1:23" x14ac:dyDescent="0.25">
      <c r="A1072" s="106" t="s">
        <v>1065</v>
      </c>
      <c r="B1072" s="15" t="s">
        <v>1597</v>
      </c>
      <c r="C1072" s="109">
        <v>3</v>
      </c>
      <c r="D1072" s="110" t="s">
        <v>1492</v>
      </c>
      <c r="E1072" s="63">
        <v>5</v>
      </c>
      <c r="F1072" s="74">
        <v>0.6</v>
      </c>
      <c r="G1072" s="13"/>
      <c r="H1072" s="13">
        <v>330</v>
      </c>
      <c r="I1072" s="13">
        <v>132</v>
      </c>
      <c r="J1072" s="13"/>
      <c r="K1072" s="63">
        <v>46</v>
      </c>
      <c r="L1072" s="74">
        <v>0.82608695652173914</v>
      </c>
      <c r="M1072" s="65"/>
      <c r="N1072" s="13">
        <v>0</v>
      </c>
      <c r="O1072" s="13">
        <v>0</v>
      </c>
      <c r="P1072" s="13"/>
      <c r="Q1072" s="49">
        <f t="shared" si="51"/>
        <v>25.5</v>
      </c>
      <c r="R1072" s="49">
        <f t="shared" si="49"/>
        <v>115.5</v>
      </c>
      <c r="W1072" s="49">
        <f t="shared" si="50"/>
        <v>1</v>
      </c>
    </row>
    <row r="1073" spans="1:23" x14ac:dyDescent="0.25">
      <c r="A1073" s="106" t="s">
        <v>1066</v>
      </c>
      <c r="B1073" s="15" t="s">
        <v>1597</v>
      </c>
      <c r="C1073" s="109">
        <v>3</v>
      </c>
      <c r="D1073" s="110" t="s">
        <v>1493</v>
      </c>
      <c r="E1073" s="63">
        <v>0</v>
      </c>
      <c r="F1073" s="74" t="s">
        <v>4</v>
      </c>
      <c r="G1073" s="13"/>
      <c r="H1073" s="13">
        <v>0</v>
      </c>
      <c r="I1073" s="13">
        <v>0</v>
      </c>
      <c r="J1073" s="13"/>
      <c r="K1073" s="63">
        <v>0</v>
      </c>
      <c r="L1073" s="74" t="s">
        <v>4</v>
      </c>
      <c r="M1073" s="65"/>
      <c r="N1073" s="13">
        <v>0</v>
      </c>
      <c r="O1073" s="13">
        <v>33</v>
      </c>
      <c r="P1073" s="13"/>
      <c r="Q1073" s="49">
        <f t="shared" si="51"/>
        <v>0</v>
      </c>
      <c r="R1073" s="49">
        <f t="shared" si="49"/>
        <v>8.25</v>
      </c>
      <c r="W1073" s="49">
        <f t="shared" si="50"/>
        <v>0</v>
      </c>
    </row>
    <row r="1074" spans="1:23" x14ac:dyDescent="0.25">
      <c r="A1074" s="106" t="s">
        <v>1067</v>
      </c>
      <c r="B1074" s="15" t="s">
        <v>1597</v>
      </c>
      <c r="C1074" s="109">
        <v>3</v>
      </c>
      <c r="D1074" s="110" t="s">
        <v>1494</v>
      </c>
      <c r="E1074" s="63">
        <v>0</v>
      </c>
      <c r="F1074" s="74" t="s">
        <v>4</v>
      </c>
      <c r="G1074" s="13"/>
      <c r="H1074" s="13">
        <v>0</v>
      </c>
      <c r="I1074" s="13">
        <v>0</v>
      </c>
      <c r="J1074" s="13"/>
      <c r="K1074" s="63">
        <v>0</v>
      </c>
      <c r="L1074" s="74" t="s">
        <v>4</v>
      </c>
      <c r="M1074" s="65"/>
      <c r="N1074" s="13">
        <v>0</v>
      </c>
      <c r="O1074" s="13">
        <v>0</v>
      </c>
      <c r="P1074" s="13"/>
      <c r="Q1074" s="49">
        <f t="shared" si="51"/>
        <v>0</v>
      </c>
      <c r="R1074" s="49">
        <f t="shared" si="49"/>
        <v>0</v>
      </c>
      <c r="W1074" s="49">
        <f t="shared" si="50"/>
        <v>0</v>
      </c>
    </row>
    <row r="1075" spans="1:23" x14ac:dyDescent="0.25">
      <c r="A1075" s="106" t="s">
        <v>1068</v>
      </c>
      <c r="B1075" s="15" t="s">
        <v>1597</v>
      </c>
      <c r="C1075" s="109">
        <v>3</v>
      </c>
      <c r="D1075" s="110" t="s">
        <v>1495</v>
      </c>
      <c r="E1075" s="63">
        <v>0</v>
      </c>
      <c r="F1075" s="74" t="s">
        <v>4</v>
      </c>
      <c r="G1075" s="13"/>
      <c r="H1075" s="13">
        <v>0</v>
      </c>
      <c r="I1075" s="13">
        <v>0</v>
      </c>
      <c r="J1075" s="13"/>
      <c r="K1075" s="63">
        <v>0</v>
      </c>
      <c r="L1075" s="74" t="s">
        <v>4</v>
      </c>
      <c r="M1075" s="65"/>
      <c r="N1075" s="13">
        <v>33</v>
      </c>
      <c r="O1075" s="13">
        <v>33</v>
      </c>
      <c r="P1075" s="13"/>
      <c r="Q1075" s="49">
        <f t="shared" si="51"/>
        <v>0</v>
      </c>
      <c r="R1075" s="49">
        <f t="shared" si="49"/>
        <v>16.5</v>
      </c>
      <c r="W1075" s="49">
        <f t="shared" si="50"/>
        <v>0</v>
      </c>
    </row>
    <row r="1076" spans="1:23" x14ac:dyDescent="0.25">
      <c r="A1076" s="106" t="s">
        <v>1069</v>
      </c>
      <c r="B1076" s="15" t="s">
        <v>1597</v>
      </c>
      <c r="C1076" s="109">
        <v>3</v>
      </c>
      <c r="D1076" s="110" t="s">
        <v>1496</v>
      </c>
      <c r="E1076" s="63">
        <v>1</v>
      </c>
      <c r="F1076" s="74">
        <v>1</v>
      </c>
      <c r="G1076" s="13"/>
      <c r="H1076" s="13">
        <v>0</v>
      </c>
      <c r="I1076" s="13">
        <v>0</v>
      </c>
      <c r="J1076" s="13"/>
      <c r="K1076" s="63">
        <v>0</v>
      </c>
      <c r="L1076" s="74" t="s">
        <v>4</v>
      </c>
      <c r="M1076" s="65"/>
      <c r="N1076" s="13">
        <v>0</v>
      </c>
      <c r="O1076" s="13">
        <v>0</v>
      </c>
      <c r="P1076" s="13"/>
      <c r="Q1076" s="49">
        <f t="shared" si="51"/>
        <v>0.5</v>
      </c>
      <c r="R1076" s="49">
        <f t="shared" si="49"/>
        <v>0</v>
      </c>
      <c r="W1076" s="49">
        <f t="shared" si="50"/>
        <v>0</v>
      </c>
    </row>
    <row r="1077" spans="1:23" x14ac:dyDescent="0.25">
      <c r="A1077" s="106" t="s">
        <v>1070</v>
      </c>
      <c r="B1077" s="15" t="s">
        <v>1597</v>
      </c>
      <c r="C1077" s="109">
        <v>3</v>
      </c>
      <c r="D1077" s="110" t="s">
        <v>1497</v>
      </c>
      <c r="E1077" s="63">
        <v>12</v>
      </c>
      <c r="F1077" s="74">
        <v>0.75</v>
      </c>
      <c r="G1077" s="13"/>
      <c r="H1077" s="13">
        <v>891</v>
      </c>
      <c r="I1077" s="13">
        <v>1254</v>
      </c>
      <c r="J1077" s="13"/>
      <c r="K1077" s="63">
        <v>7</v>
      </c>
      <c r="L1077" s="74">
        <v>0.7142857142857143</v>
      </c>
      <c r="M1077" s="65"/>
      <c r="N1077" s="13">
        <v>528</v>
      </c>
      <c r="O1077" s="13">
        <v>594</v>
      </c>
      <c r="P1077" s="13"/>
      <c r="Q1077" s="49">
        <f t="shared" si="51"/>
        <v>9.5</v>
      </c>
      <c r="R1077" s="49">
        <f t="shared" si="49"/>
        <v>816.75</v>
      </c>
      <c r="W1077" s="49">
        <f t="shared" si="50"/>
        <v>1</v>
      </c>
    </row>
    <row r="1078" spans="1:23" x14ac:dyDescent="0.25">
      <c r="A1078" s="106" t="s">
        <v>1071</v>
      </c>
      <c r="B1078" s="15" t="s">
        <v>1597</v>
      </c>
      <c r="C1078" s="109">
        <v>3</v>
      </c>
      <c r="D1078" s="110" t="s">
        <v>1498</v>
      </c>
      <c r="E1078" s="63">
        <v>0</v>
      </c>
      <c r="F1078" s="74" t="s">
        <v>4</v>
      </c>
      <c r="G1078" s="13"/>
      <c r="H1078" s="13">
        <v>0</v>
      </c>
      <c r="I1078" s="13">
        <v>0</v>
      </c>
      <c r="J1078" s="13"/>
      <c r="K1078" s="63">
        <v>0</v>
      </c>
      <c r="L1078" s="74" t="s">
        <v>4</v>
      </c>
      <c r="M1078" s="65"/>
      <c r="N1078" s="13">
        <v>0</v>
      </c>
      <c r="O1078" s="13">
        <v>33</v>
      </c>
      <c r="P1078" s="13"/>
      <c r="Q1078" s="49">
        <f t="shared" si="51"/>
        <v>0</v>
      </c>
      <c r="R1078" s="49">
        <f t="shared" si="49"/>
        <v>8.25</v>
      </c>
      <c r="W1078" s="49">
        <f t="shared" si="50"/>
        <v>0</v>
      </c>
    </row>
    <row r="1079" spans="1:23" x14ac:dyDescent="0.25">
      <c r="A1079" s="106" t="s">
        <v>1072</v>
      </c>
      <c r="B1079" s="15" t="s">
        <v>1597</v>
      </c>
      <c r="C1079" s="109">
        <v>3</v>
      </c>
      <c r="D1079" s="110" t="s">
        <v>1499</v>
      </c>
      <c r="E1079" s="63">
        <v>0</v>
      </c>
      <c r="F1079" s="74" t="s">
        <v>4</v>
      </c>
      <c r="G1079" s="13"/>
      <c r="H1079" s="13">
        <v>0</v>
      </c>
      <c r="I1079" s="13">
        <v>33</v>
      </c>
      <c r="J1079" s="13"/>
      <c r="K1079" s="63">
        <v>0</v>
      </c>
      <c r="L1079" s="74" t="s">
        <v>4</v>
      </c>
      <c r="M1079" s="65"/>
      <c r="N1079" s="13">
        <v>0</v>
      </c>
      <c r="O1079" s="13">
        <v>0</v>
      </c>
      <c r="P1079" s="13"/>
      <c r="Q1079" s="49">
        <f t="shared" si="51"/>
        <v>0</v>
      </c>
      <c r="R1079" s="49">
        <f t="shared" si="49"/>
        <v>8.25</v>
      </c>
      <c r="W1079" s="49">
        <f t="shared" si="50"/>
        <v>0</v>
      </c>
    </row>
    <row r="1080" spans="1:23" x14ac:dyDescent="0.25">
      <c r="A1080" s="106" t="s">
        <v>1073</v>
      </c>
      <c r="B1080" s="15" t="s">
        <v>1597</v>
      </c>
      <c r="C1080" s="109">
        <v>3</v>
      </c>
      <c r="D1080" s="110" t="s">
        <v>1500</v>
      </c>
      <c r="E1080" s="63">
        <v>2</v>
      </c>
      <c r="F1080" s="74">
        <v>0.5</v>
      </c>
      <c r="G1080" s="13"/>
      <c r="H1080" s="13">
        <v>297</v>
      </c>
      <c r="I1080" s="13">
        <v>99</v>
      </c>
      <c r="J1080" s="13"/>
      <c r="K1080" s="63">
        <v>5</v>
      </c>
      <c r="L1080" s="74">
        <v>0.6</v>
      </c>
      <c r="M1080" s="65"/>
      <c r="N1080" s="13">
        <v>0</v>
      </c>
      <c r="O1080" s="13">
        <v>0</v>
      </c>
      <c r="P1080" s="13"/>
      <c r="Q1080" s="49">
        <f t="shared" si="51"/>
        <v>3.5</v>
      </c>
      <c r="R1080" s="49">
        <f t="shared" si="49"/>
        <v>99</v>
      </c>
      <c r="W1080" s="49">
        <f t="shared" si="50"/>
        <v>1</v>
      </c>
    </row>
    <row r="1081" spans="1:23" x14ac:dyDescent="0.25">
      <c r="A1081" s="106" t="s">
        <v>1074</v>
      </c>
      <c r="B1081" s="15" t="s">
        <v>1597</v>
      </c>
      <c r="C1081" s="109">
        <v>3</v>
      </c>
      <c r="D1081" s="110" t="s">
        <v>1501</v>
      </c>
      <c r="E1081" s="63">
        <v>0</v>
      </c>
      <c r="F1081" s="74" t="s">
        <v>4</v>
      </c>
      <c r="G1081" s="13"/>
      <c r="H1081" s="13">
        <v>0</v>
      </c>
      <c r="I1081" s="13">
        <v>33</v>
      </c>
      <c r="J1081" s="13"/>
      <c r="K1081" s="63">
        <v>0</v>
      </c>
      <c r="L1081" s="74" t="s">
        <v>4</v>
      </c>
      <c r="M1081" s="65"/>
      <c r="N1081" s="13">
        <v>0</v>
      </c>
      <c r="O1081" s="13">
        <v>0</v>
      </c>
      <c r="P1081" s="13"/>
      <c r="Q1081" s="49">
        <f t="shared" si="51"/>
        <v>0</v>
      </c>
      <c r="R1081" s="49">
        <f t="shared" si="49"/>
        <v>8.25</v>
      </c>
      <c r="W1081" s="49">
        <f t="shared" si="50"/>
        <v>0</v>
      </c>
    </row>
    <row r="1082" spans="1:23" x14ac:dyDescent="0.25">
      <c r="A1082" s="106" t="s">
        <v>1075</v>
      </c>
      <c r="B1082" s="15" t="s">
        <v>1597</v>
      </c>
      <c r="C1082" s="109">
        <v>3</v>
      </c>
      <c r="D1082" s="110" t="s">
        <v>1502</v>
      </c>
      <c r="E1082" s="63">
        <v>39</v>
      </c>
      <c r="F1082" s="74">
        <v>0.84615384615384615</v>
      </c>
      <c r="G1082" s="13"/>
      <c r="H1082" s="13">
        <v>264</v>
      </c>
      <c r="I1082" s="13">
        <v>297</v>
      </c>
      <c r="J1082" s="13"/>
      <c r="K1082" s="63">
        <v>35</v>
      </c>
      <c r="L1082" s="74">
        <v>0.8</v>
      </c>
      <c r="M1082" s="65"/>
      <c r="N1082" s="13">
        <v>99</v>
      </c>
      <c r="O1082" s="13">
        <v>33</v>
      </c>
      <c r="P1082" s="13"/>
      <c r="Q1082" s="49">
        <f t="shared" si="51"/>
        <v>37</v>
      </c>
      <c r="R1082" s="49">
        <f t="shared" si="49"/>
        <v>173.25</v>
      </c>
      <c r="W1082" s="49">
        <f t="shared" si="50"/>
        <v>1</v>
      </c>
    </row>
    <row r="1083" spans="1:23" x14ac:dyDescent="0.25">
      <c r="A1083" s="106" t="s">
        <v>1076</v>
      </c>
      <c r="B1083" s="15" t="s">
        <v>1597</v>
      </c>
      <c r="C1083" s="109">
        <v>3</v>
      </c>
      <c r="D1083" s="110" t="s">
        <v>1503</v>
      </c>
      <c r="E1083" s="63">
        <v>0</v>
      </c>
      <c r="F1083" s="74" t="s">
        <v>4</v>
      </c>
      <c r="G1083" s="13"/>
      <c r="H1083" s="13" t="s">
        <v>8</v>
      </c>
      <c r="I1083" s="13" t="s">
        <v>8</v>
      </c>
      <c r="J1083" s="13"/>
      <c r="K1083" s="63">
        <v>0</v>
      </c>
      <c r="L1083" s="74" t="s">
        <v>4</v>
      </c>
      <c r="M1083" s="65"/>
      <c r="N1083" s="13">
        <v>0</v>
      </c>
      <c r="O1083" s="13">
        <v>0</v>
      </c>
      <c r="P1083" s="13"/>
      <c r="Q1083" s="49">
        <f t="shared" si="51"/>
        <v>0</v>
      </c>
      <c r="R1083" s="49">
        <f t="shared" si="49"/>
        <v>0</v>
      </c>
      <c r="W1083" s="49">
        <f t="shared" si="50"/>
        <v>0</v>
      </c>
    </row>
    <row r="1084" spans="1:23" x14ac:dyDescent="0.25">
      <c r="A1084" s="106" t="s">
        <v>1077</v>
      </c>
      <c r="B1084" s="15" t="s">
        <v>1597</v>
      </c>
      <c r="C1084" s="109">
        <v>3</v>
      </c>
      <c r="D1084" s="110" t="s">
        <v>1504</v>
      </c>
      <c r="E1084" s="63">
        <v>13</v>
      </c>
      <c r="F1084" s="74">
        <v>0.69230769230769229</v>
      </c>
      <c r="G1084" s="13"/>
      <c r="H1084" s="13">
        <v>0</v>
      </c>
      <c r="I1084" s="13">
        <v>0</v>
      </c>
      <c r="J1084" s="13"/>
      <c r="K1084" s="63">
        <v>15</v>
      </c>
      <c r="L1084" s="74">
        <v>0.6</v>
      </c>
      <c r="M1084" s="65"/>
      <c r="N1084" s="13">
        <v>33</v>
      </c>
      <c r="O1084" s="13">
        <v>0</v>
      </c>
      <c r="P1084" s="13"/>
      <c r="Q1084" s="49">
        <f t="shared" si="51"/>
        <v>14</v>
      </c>
      <c r="R1084" s="49">
        <f t="shared" si="49"/>
        <v>8.25</v>
      </c>
      <c r="W1084" s="49">
        <f t="shared" si="50"/>
        <v>1</v>
      </c>
    </row>
    <row r="1085" spans="1:23" x14ac:dyDescent="0.25">
      <c r="A1085" s="106" t="s">
        <v>1078</v>
      </c>
      <c r="B1085" s="15" t="s">
        <v>1597</v>
      </c>
      <c r="C1085" s="109">
        <v>3</v>
      </c>
      <c r="D1085" s="110" t="s">
        <v>1505</v>
      </c>
      <c r="E1085" s="63">
        <v>4</v>
      </c>
      <c r="F1085" s="74">
        <v>0</v>
      </c>
      <c r="G1085" s="13"/>
      <c r="H1085" s="13">
        <v>0</v>
      </c>
      <c r="I1085" s="13">
        <v>0</v>
      </c>
      <c r="J1085" s="13"/>
      <c r="K1085" s="63">
        <v>2</v>
      </c>
      <c r="L1085" s="74">
        <v>1</v>
      </c>
      <c r="M1085" s="65"/>
      <c r="N1085" s="13">
        <v>0</v>
      </c>
      <c r="O1085" s="13">
        <v>33</v>
      </c>
      <c r="P1085" s="13"/>
      <c r="Q1085" s="49">
        <f t="shared" si="51"/>
        <v>3</v>
      </c>
      <c r="R1085" s="49">
        <f t="shared" si="49"/>
        <v>8.25</v>
      </c>
      <c r="W1085" s="49">
        <f t="shared" si="50"/>
        <v>1</v>
      </c>
    </row>
    <row r="1086" spans="1:23" x14ac:dyDescent="0.25">
      <c r="A1086" s="106" t="s">
        <v>1079</v>
      </c>
      <c r="B1086" s="15" t="s">
        <v>1597</v>
      </c>
      <c r="C1086" s="109">
        <v>3</v>
      </c>
      <c r="D1086" s="110" t="s">
        <v>1506</v>
      </c>
      <c r="E1086" s="63">
        <v>2</v>
      </c>
      <c r="F1086" s="74">
        <v>0.5</v>
      </c>
      <c r="G1086" s="13"/>
      <c r="H1086" s="13">
        <v>0</v>
      </c>
      <c r="I1086" s="13">
        <v>0</v>
      </c>
      <c r="J1086" s="13"/>
      <c r="K1086" s="63">
        <v>0</v>
      </c>
      <c r="L1086" s="74" t="s">
        <v>4</v>
      </c>
      <c r="M1086" s="65"/>
      <c r="N1086" s="13">
        <v>0</v>
      </c>
      <c r="O1086" s="13">
        <v>0</v>
      </c>
      <c r="P1086" s="13"/>
      <c r="Q1086" s="49">
        <f t="shared" si="51"/>
        <v>1</v>
      </c>
      <c r="R1086" s="49">
        <f t="shared" si="49"/>
        <v>0</v>
      </c>
      <c r="W1086" s="49">
        <f t="shared" si="50"/>
        <v>0</v>
      </c>
    </row>
    <row r="1087" spans="1:23" x14ac:dyDescent="0.25">
      <c r="A1087" s="106" t="s">
        <v>1080</v>
      </c>
      <c r="B1087" s="15" t="s">
        <v>1597</v>
      </c>
      <c r="C1087" s="109">
        <v>3</v>
      </c>
      <c r="D1087" s="110" t="s">
        <v>1507</v>
      </c>
      <c r="E1087" s="63">
        <v>11</v>
      </c>
      <c r="F1087" s="74">
        <v>0.81818181818181823</v>
      </c>
      <c r="G1087" s="13"/>
      <c r="H1087" s="13">
        <v>330</v>
      </c>
      <c r="I1087" s="13">
        <v>429</v>
      </c>
      <c r="J1087" s="13"/>
      <c r="K1087" s="63">
        <v>18</v>
      </c>
      <c r="L1087" s="74">
        <v>0.66666666666666663</v>
      </c>
      <c r="M1087" s="65" t="s">
        <v>1</v>
      </c>
      <c r="N1087" s="13">
        <v>792</v>
      </c>
      <c r="O1087" s="13">
        <v>594</v>
      </c>
      <c r="P1087" s="13"/>
      <c r="Q1087" s="49">
        <f t="shared" si="51"/>
        <v>14.5</v>
      </c>
      <c r="R1087" s="49">
        <f t="shared" si="49"/>
        <v>536.25</v>
      </c>
      <c r="W1087" s="49">
        <f t="shared" si="50"/>
        <v>1</v>
      </c>
    </row>
    <row r="1088" spans="1:23" x14ac:dyDescent="0.25">
      <c r="A1088" s="106" t="s">
        <v>1081</v>
      </c>
      <c r="B1088" s="15" t="s">
        <v>1597</v>
      </c>
      <c r="C1088" s="109">
        <v>3</v>
      </c>
      <c r="D1088" s="110" t="s">
        <v>1508</v>
      </c>
      <c r="E1088" s="63">
        <v>4</v>
      </c>
      <c r="F1088" s="74">
        <v>0.5</v>
      </c>
      <c r="G1088" s="13"/>
      <c r="H1088" s="13">
        <v>0</v>
      </c>
      <c r="I1088" s="13">
        <v>0</v>
      </c>
      <c r="J1088" s="13"/>
      <c r="K1088" s="63">
        <v>3</v>
      </c>
      <c r="L1088" s="74">
        <v>0.66666666666666663</v>
      </c>
      <c r="M1088" s="65"/>
      <c r="N1088" s="13">
        <v>693</v>
      </c>
      <c r="O1088" s="13">
        <v>858</v>
      </c>
      <c r="P1088" s="13"/>
      <c r="Q1088" s="49">
        <f t="shared" si="51"/>
        <v>3.5</v>
      </c>
      <c r="R1088" s="49">
        <f t="shared" si="49"/>
        <v>387.75</v>
      </c>
      <c r="W1088" s="49">
        <f t="shared" si="50"/>
        <v>1</v>
      </c>
    </row>
    <row r="1089" spans="1:23" x14ac:dyDescent="0.25">
      <c r="A1089" s="106" t="s">
        <v>1082</v>
      </c>
      <c r="B1089" s="15" t="s">
        <v>1597</v>
      </c>
      <c r="C1089" s="109">
        <v>3</v>
      </c>
      <c r="D1089" s="110" t="s">
        <v>1509</v>
      </c>
      <c r="E1089" s="63">
        <v>3</v>
      </c>
      <c r="F1089" s="74">
        <v>1</v>
      </c>
      <c r="G1089" s="13"/>
      <c r="H1089" s="13">
        <v>231</v>
      </c>
      <c r="I1089" s="13">
        <v>165</v>
      </c>
      <c r="J1089" s="13"/>
      <c r="K1089" s="63">
        <v>7</v>
      </c>
      <c r="L1089" s="74">
        <v>0.5714285714285714</v>
      </c>
      <c r="M1089" s="65"/>
      <c r="N1089" s="13">
        <v>66</v>
      </c>
      <c r="O1089" s="13">
        <v>132</v>
      </c>
      <c r="P1089" s="13"/>
      <c r="Q1089" s="49">
        <f t="shared" si="51"/>
        <v>5</v>
      </c>
      <c r="R1089" s="49">
        <f t="shared" si="49"/>
        <v>148.5</v>
      </c>
      <c r="W1089" s="49">
        <f t="shared" si="50"/>
        <v>1</v>
      </c>
    </row>
    <row r="1090" spans="1:23" x14ac:dyDescent="0.25">
      <c r="A1090" s="106" t="s">
        <v>1083</v>
      </c>
      <c r="B1090" s="15" t="s">
        <v>1597</v>
      </c>
      <c r="C1090" s="109">
        <v>3</v>
      </c>
      <c r="D1090" s="110" t="s">
        <v>1510</v>
      </c>
      <c r="E1090" s="63">
        <v>0</v>
      </c>
      <c r="F1090" s="74" t="s">
        <v>4</v>
      </c>
      <c r="G1090" s="13"/>
      <c r="H1090" s="13">
        <v>0</v>
      </c>
      <c r="I1090" s="13">
        <v>0</v>
      </c>
      <c r="J1090" s="13"/>
      <c r="K1090" s="63">
        <v>0</v>
      </c>
      <c r="L1090" s="74" t="s">
        <v>4</v>
      </c>
      <c r="M1090" s="65"/>
      <c r="N1090" s="13">
        <v>0</v>
      </c>
      <c r="O1090" s="13">
        <v>0</v>
      </c>
      <c r="P1090" s="13"/>
      <c r="Q1090" s="49">
        <f t="shared" si="51"/>
        <v>0</v>
      </c>
      <c r="R1090" s="49">
        <f t="shared" si="49"/>
        <v>0</v>
      </c>
      <c r="W1090" s="49">
        <f t="shared" si="50"/>
        <v>0</v>
      </c>
    </row>
    <row r="1091" spans="1:23" x14ac:dyDescent="0.25">
      <c r="A1091" s="106" t="s">
        <v>1084</v>
      </c>
      <c r="B1091" s="15" t="s">
        <v>1597</v>
      </c>
      <c r="C1091" s="109">
        <v>3</v>
      </c>
      <c r="D1091" s="110" t="s">
        <v>1511</v>
      </c>
      <c r="E1091" s="63">
        <v>0</v>
      </c>
      <c r="F1091" s="74" t="s">
        <v>4</v>
      </c>
      <c r="G1091" s="13"/>
      <c r="H1091" s="13">
        <v>0</v>
      </c>
      <c r="I1091" s="13">
        <v>0</v>
      </c>
      <c r="J1091" s="13"/>
      <c r="K1091" s="63">
        <v>0</v>
      </c>
      <c r="L1091" s="74" t="s">
        <v>4</v>
      </c>
      <c r="M1091" s="65"/>
      <c r="N1091" s="13">
        <v>0</v>
      </c>
      <c r="O1091" s="13">
        <v>0</v>
      </c>
      <c r="P1091" s="13"/>
      <c r="Q1091" s="49">
        <f t="shared" si="51"/>
        <v>0</v>
      </c>
      <c r="R1091" s="49">
        <f t="shared" ref="R1091:R1154" si="52">AVERAGE(H1091:I1091,N1091:O1091)</f>
        <v>0</v>
      </c>
      <c r="W1091" s="49">
        <f t="shared" ref="W1091:W1154" si="53">(Q1091&gt;0)*(R1091&gt;0)</f>
        <v>0</v>
      </c>
    </row>
    <row r="1092" spans="1:23" x14ac:dyDescent="0.25">
      <c r="A1092" s="106" t="s">
        <v>1085</v>
      </c>
      <c r="B1092" s="15" t="s">
        <v>1597</v>
      </c>
      <c r="C1092" s="109">
        <v>3</v>
      </c>
      <c r="D1092" s="110" t="s">
        <v>1512</v>
      </c>
      <c r="E1092" s="63">
        <v>6</v>
      </c>
      <c r="F1092" s="74">
        <v>1</v>
      </c>
      <c r="G1092" s="13"/>
      <c r="H1092" s="13">
        <v>165</v>
      </c>
      <c r="I1092" s="13">
        <v>99</v>
      </c>
      <c r="J1092" s="13"/>
      <c r="K1092" s="63">
        <v>13</v>
      </c>
      <c r="L1092" s="74">
        <v>0.76923076923076927</v>
      </c>
      <c r="M1092" s="65"/>
      <c r="N1092" s="13">
        <v>198</v>
      </c>
      <c r="O1092" s="13">
        <v>132</v>
      </c>
      <c r="P1092" s="13"/>
      <c r="Q1092" s="49">
        <f t="shared" si="51"/>
        <v>9.5</v>
      </c>
      <c r="R1092" s="49">
        <f t="shared" si="52"/>
        <v>148.5</v>
      </c>
      <c r="W1092" s="49">
        <f t="shared" si="53"/>
        <v>1</v>
      </c>
    </row>
    <row r="1093" spans="1:23" x14ac:dyDescent="0.25">
      <c r="A1093" s="106" t="s">
        <v>1086</v>
      </c>
      <c r="B1093" s="15" t="s">
        <v>1597</v>
      </c>
      <c r="C1093" s="109">
        <v>3</v>
      </c>
      <c r="D1093" s="110" t="s">
        <v>1513</v>
      </c>
      <c r="E1093" s="63">
        <v>0</v>
      </c>
      <c r="F1093" s="74" t="s">
        <v>4</v>
      </c>
      <c r="G1093" s="13"/>
      <c r="H1093" s="13">
        <v>0</v>
      </c>
      <c r="I1093" s="13">
        <v>0</v>
      </c>
      <c r="J1093" s="13"/>
      <c r="K1093" s="63">
        <v>0</v>
      </c>
      <c r="L1093" s="74" t="s">
        <v>4</v>
      </c>
      <c r="M1093" s="65"/>
      <c r="N1093" s="13">
        <v>0</v>
      </c>
      <c r="O1093" s="13">
        <v>0</v>
      </c>
      <c r="P1093" s="13"/>
      <c r="Q1093" s="49">
        <f t="shared" si="51"/>
        <v>0</v>
      </c>
      <c r="R1093" s="49">
        <f t="shared" si="52"/>
        <v>0</v>
      </c>
      <c r="W1093" s="49">
        <f t="shared" si="53"/>
        <v>0</v>
      </c>
    </row>
    <row r="1094" spans="1:23" x14ac:dyDescent="0.25">
      <c r="A1094" s="106" t="s">
        <v>1087</v>
      </c>
      <c r="B1094" s="15" t="s">
        <v>1597</v>
      </c>
      <c r="C1094" s="109">
        <v>3</v>
      </c>
      <c r="D1094" s="110" t="s">
        <v>1514</v>
      </c>
      <c r="E1094" s="63">
        <v>192</v>
      </c>
      <c r="F1094" s="74">
        <v>0.86979166666666663</v>
      </c>
      <c r="G1094" s="13"/>
      <c r="H1094" s="13">
        <v>165</v>
      </c>
      <c r="I1094" s="13">
        <v>66</v>
      </c>
      <c r="J1094" s="13"/>
      <c r="K1094" s="63">
        <v>157</v>
      </c>
      <c r="L1094" s="74">
        <v>0.8152866242038217</v>
      </c>
      <c r="M1094" s="65" t="s">
        <v>1</v>
      </c>
      <c r="N1094" s="13">
        <v>231</v>
      </c>
      <c r="O1094" s="13">
        <v>66</v>
      </c>
      <c r="P1094" s="13"/>
      <c r="Q1094" s="49">
        <f t="shared" si="51"/>
        <v>174.5</v>
      </c>
      <c r="R1094" s="49">
        <f t="shared" si="52"/>
        <v>132</v>
      </c>
      <c r="W1094" s="49">
        <f t="shared" si="53"/>
        <v>1</v>
      </c>
    </row>
    <row r="1095" spans="1:23" x14ac:dyDescent="0.25">
      <c r="A1095" s="106" t="s">
        <v>1088</v>
      </c>
      <c r="B1095" s="15" t="s">
        <v>1597</v>
      </c>
      <c r="C1095" s="109">
        <v>3</v>
      </c>
      <c r="D1095" s="110" t="s">
        <v>1515</v>
      </c>
      <c r="E1095" s="63">
        <v>0</v>
      </c>
      <c r="F1095" s="74" t="s">
        <v>4</v>
      </c>
      <c r="G1095" s="13"/>
      <c r="H1095" s="13">
        <v>99</v>
      </c>
      <c r="I1095" s="13">
        <v>66</v>
      </c>
      <c r="J1095" s="13"/>
      <c r="K1095" s="63">
        <v>0</v>
      </c>
      <c r="L1095" s="74" t="s">
        <v>4</v>
      </c>
      <c r="M1095" s="65"/>
      <c r="N1095" s="13">
        <v>198</v>
      </c>
      <c r="O1095" s="13">
        <v>396</v>
      </c>
      <c r="P1095" s="13"/>
      <c r="Q1095" s="49">
        <f t="shared" si="51"/>
        <v>0</v>
      </c>
      <c r="R1095" s="49">
        <f t="shared" si="52"/>
        <v>189.75</v>
      </c>
      <c r="W1095" s="49">
        <f t="shared" si="53"/>
        <v>0</v>
      </c>
    </row>
    <row r="1096" spans="1:23" x14ac:dyDescent="0.25">
      <c r="A1096" s="106" t="s">
        <v>1089</v>
      </c>
      <c r="B1096" s="15" t="s">
        <v>1597</v>
      </c>
      <c r="C1096" s="109">
        <v>3</v>
      </c>
      <c r="D1096" s="110" t="s">
        <v>1516</v>
      </c>
      <c r="E1096" s="63">
        <v>1</v>
      </c>
      <c r="F1096" s="74">
        <v>0</v>
      </c>
      <c r="G1096" s="13"/>
      <c r="H1096" s="13">
        <v>0</v>
      </c>
      <c r="I1096" s="13">
        <v>0</v>
      </c>
      <c r="J1096" s="13"/>
      <c r="K1096" s="63">
        <v>3</v>
      </c>
      <c r="L1096" s="74">
        <v>0.66666666666666663</v>
      </c>
      <c r="M1096" s="65"/>
      <c r="N1096" s="13">
        <v>0</v>
      </c>
      <c r="O1096" s="13">
        <v>0</v>
      </c>
      <c r="P1096" s="13"/>
      <c r="Q1096" s="49">
        <f t="shared" si="51"/>
        <v>2</v>
      </c>
      <c r="R1096" s="49">
        <f t="shared" si="52"/>
        <v>0</v>
      </c>
      <c r="W1096" s="49">
        <f t="shared" si="53"/>
        <v>0</v>
      </c>
    </row>
    <row r="1097" spans="1:23" x14ac:dyDescent="0.25">
      <c r="A1097" s="106" t="s">
        <v>1090</v>
      </c>
      <c r="B1097" s="15" t="s">
        <v>1597</v>
      </c>
      <c r="C1097" s="109">
        <v>3</v>
      </c>
      <c r="D1097" s="110" t="s">
        <v>1517</v>
      </c>
      <c r="E1097" s="63">
        <v>0</v>
      </c>
      <c r="F1097" s="74" t="s">
        <v>4</v>
      </c>
      <c r="G1097" s="13"/>
      <c r="H1097" s="13">
        <v>0</v>
      </c>
      <c r="I1097" s="13">
        <v>0</v>
      </c>
      <c r="J1097" s="13"/>
      <c r="K1097" s="63">
        <v>0</v>
      </c>
      <c r="L1097" s="74" t="s">
        <v>4</v>
      </c>
      <c r="M1097" s="65"/>
      <c r="N1097" s="13">
        <v>0</v>
      </c>
      <c r="O1097" s="13">
        <v>0</v>
      </c>
      <c r="P1097" s="13"/>
      <c r="Q1097" s="49">
        <f t="shared" si="51"/>
        <v>0</v>
      </c>
      <c r="R1097" s="49">
        <f t="shared" si="52"/>
        <v>0</v>
      </c>
      <c r="W1097" s="49">
        <f t="shared" si="53"/>
        <v>0</v>
      </c>
    </row>
    <row r="1098" spans="1:23" x14ac:dyDescent="0.25">
      <c r="A1098" s="106" t="s">
        <v>1091</v>
      </c>
      <c r="B1098" s="15" t="s">
        <v>1597</v>
      </c>
      <c r="C1098" s="109">
        <v>3</v>
      </c>
      <c r="D1098" s="110" t="s">
        <v>1518</v>
      </c>
      <c r="E1098" s="63">
        <v>0</v>
      </c>
      <c r="F1098" s="74" t="s">
        <v>4</v>
      </c>
      <c r="G1098" s="13"/>
      <c r="H1098" s="13">
        <v>0</v>
      </c>
      <c r="I1098" s="13">
        <v>0</v>
      </c>
      <c r="J1098" s="13"/>
      <c r="K1098" s="63">
        <v>0</v>
      </c>
      <c r="L1098" s="74" t="s">
        <v>4</v>
      </c>
      <c r="M1098" s="65"/>
      <c r="N1098" s="13" t="s">
        <v>8</v>
      </c>
      <c r="O1098" s="13" t="s">
        <v>8</v>
      </c>
      <c r="P1098" s="13"/>
      <c r="Q1098" s="49">
        <f t="shared" si="51"/>
        <v>0</v>
      </c>
      <c r="R1098" s="49">
        <f t="shared" si="52"/>
        <v>0</v>
      </c>
      <c r="W1098" s="49">
        <f t="shared" si="53"/>
        <v>0</v>
      </c>
    </row>
    <row r="1099" spans="1:23" ht="16.5" thickBot="1" x14ac:dyDescent="0.3">
      <c r="A1099" s="52" t="s">
        <v>1092</v>
      </c>
      <c r="B1099" s="32" t="s">
        <v>1597</v>
      </c>
      <c r="C1099" s="112">
        <v>3</v>
      </c>
      <c r="D1099" s="113" t="s">
        <v>1519</v>
      </c>
      <c r="E1099" s="81">
        <v>4</v>
      </c>
      <c r="F1099" s="80">
        <v>1</v>
      </c>
      <c r="G1099" s="14"/>
      <c r="H1099" s="14">
        <v>0</v>
      </c>
      <c r="I1099" s="14">
        <v>0</v>
      </c>
      <c r="J1099" s="14"/>
      <c r="K1099" s="81">
        <v>0</v>
      </c>
      <c r="L1099" s="80" t="s">
        <v>4</v>
      </c>
      <c r="M1099" s="89"/>
      <c r="N1099" s="14">
        <v>0</v>
      </c>
      <c r="O1099" s="14">
        <v>0</v>
      </c>
      <c r="P1099" s="14"/>
      <c r="Q1099" s="49">
        <f t="shared" si="51"/>
        <v>2</v>
      </c>
      <c r="R1099" s="49">
        <f t="shared" si="52"/>
        <v>0</v>
      </c>
      <c r="W1099" s="49">
        <f t="shared" si="53"/>
        <v>0</v>
      </c>
    </row>
    <row r="1100" spans="1:23" s="229" customFormat="1" ht="16.5" thickBot="1" x14ac:dyDescent="0.3">
      <c r="B1100" s="230"/>
      <c r="C1100" s="230"/>
      <c r="D1100" s="231"/>
      <c r="E1100" s="230"/>
      <c r="F1100" s="230"/>
      <c r="G1100" s="230"/>
      <c r="H1100" s="230"/>
      <c r="I1100" s="230"/>
      <c r="J1100" s="230"/>
      <c r="K1100" s="230"/>
      <c r="L1100" s="230"/>
      <c r="M1100" s="230"/>
      <c r="N1100" s="230"/>
      <c r="O1100" s="230"/>
      <c r="P1100" s="230"/>
    </row>
    <row r="1101" spans="1:23" x14ac:dyDescent="0.25">
      <c r="A1101" s="170" t="s">
        <v>1093</v>
      </c>
      <c r="B1101" s="171" t="s">
        <v>1598</v>
      </c>
      <c r="C1101" s="171">
        <v>1</v>
      </c>
      <c r="D1101" s="172" t="s">
        <v>1491</v>
      </c>
      <c r="E1101" s="85">
        <v>171</v>
      </c>
      <c r="F1101" s="84">
        <v>0.91812865497076024</v>
      </c>
      <c r="G1101" s="85" t="s">
        <v>1</v>
      </c>
      <c r="H1101" s="85">
        <v>0</v>
      </c>
      <c r="I1101" s="85">
        <v>0</v>
      </c>
      <c r="J1101" s="85"/>
      <c r="K1101" s="85">
        <v>176</v>
      </c>
      <c r="L1101" s="84">
        <v>0.89772727272727271</v>
      </c>
      <c r="M1101" s="85"/>
      <c r="N1101" s="85">
        <v>0</v>
      </c>
      <c r="O1101" s="85">
        <v>0</v>
      </c>
      <c r="P1101" s="85"/>
      <c r="Q1101" s="49">
        <f t="shared" si="51"/>
        <v>173.5</v>
      </c>
      <c r="R1101" s="49">
        <f t="shared" si="52"/>
        <v>0</v>
      </c>
      <c r="S1101" s="226">
        <f>AVERAGE(Q1101:Q1191)-1</f>
        <v>42.428571428571431</v>
      </c>
      <c r="T1101" s="226">
        <f>AVERAGE(R1101:R1191)</f>
        <v>44.679775280898873</v>
      </c>
      <c r="U1101" t="s">
        <v>1638</v>
      </c>
      <c r="W1101" s="49">
        <f t="shared" si="53"/>
        <v>0</v>
      </c>
    </row>
    <row r="1102" spans="1:23" x14ac:dyDescent="0.25">
      <c r="A1102" s="173" t="s">
        <v>1094</v>
      </c>
      <c r="B1102" s="174" t="s">
        <v>1598</v>
      </c>
      <c r="C1102" s="174">
        <v>1</v>
      </c>
      <c r="D1102" s="175" t="s">
        <v>1492</v>
      </c>
      <c r="E1102" s="65">
        <v>0</v>
      </c>
      <c r="F1102" s="66" t="s">
        <v>4</v>
      </c>
      <c r="G1102" s="65"/>
      <c r="H1102" s="65">
        <v>0</v>
      </c>
      <c r="I1102" s="65">
        <v>0</v>
      </c>
      <c r="J1102" s="65"/>
      <c r="K1102" s="65">
        <v>0</v>
      </c>
      <c r="L1102" s="66" t="s">
        <v>4</v>
      </c>
      <c r="M1102" s="65"/>
      <c r="N1102" s="65">
        <v>0</v>
      </c>
      <c r="O1102" s="65">
        <v>0</v>
      </c>
      <c r="P1102" s="65"/>
      <c r="Q1102" s="49">
        <f t="shared" si="51"/>
        <v>0</v>
      </c>
      <c r="R1102" s="49">
        <f t="shared" si="52"/>
        <v>0</v>
      </c>
      <c r="S1102" s="49">
        <f>MEDIAN(Q1101:Q1191)</f>
        <v>0.5</v>
      </c>
      <c r="T1102" s="49">
        <f>MEDIAN(R1101:R1191)</f>
        <v>0</v>
      </c>
      <c r="U1102" t="s">
        <v>1647</v>
      </c>
      <c r="W1102" s="49">
        <f t="shared" si="53"/>
        <v>0</v>
      </c>
    </row>
    <row r="1103" spans="1:23" x14ac:dyDescent="0.25">
      <c r="A1103" s="173" t="s">
        <v>1095</v>
      </c>
      <c r="B1103" s="174" t="s">
        <v>1598</v>
      </c>
      <c r="C1103" s="174">
        <v>1</v>
      </c>
      <c r="D1103" s="175" t="s">
        <v>1493</v>
      </c>
      <c r="E1103" s="65">
        <v>2</v>
      </c>
      <c r="F1103" s="64">
        <v>0.5</v>
      </c>
      <c r="G1103" s="65"/>
      <c r="H1103" s="65">
        <v>0</v>
      </c>
      <c r="I1103" s="65">
        <v>0</v>
      </c>
      <c r="J1103" s="65"/>
      <c r="K1103" s="101" t="s">
        <v>8</v>
      </c>
      <c r="L1103" s="66" t="s">
        <v>8</v>
      </c>
      <c r="M1103" s="65"/>
      <c r="N1103" s="101" t="s">
        <v>8</v>
      </c>
      <c r="O1103" s="101" t="s">
        <v>8</v>
      </c>
      <c r="P1103" s="65"/>
      <c r="Q1103" s="49">
        <f t="shared" si="51"/>
        <v>2</v>
      </c>
      <c r="R1103" s="49">
        <f t="shared" si="52"/>
        <v>0</v>
      </c>
      <c r="S1103" s="226">
        <f>VAR(Q1101:Q1191)</f>
        <v>21464.453174603175</v>
      </c>
      <c r="T1103" s="226">
        <f>VAR(R1101:R1191)</f>
        <v>17859.923279494382</v>
      </c>
      <c r="U1103" t="s">
        <v>1639</v>
      </c>
      <c r="W1103" s="49">
        <f t="shared" si="53"/>
        <v>0</v>
      </c>
    </row>
    <row r="1104" spans="1:23" x14ac:dyDescent="0.25">
      <c r="A1104" s="173" t="s">
        <v>1096</v>
      </c>
      <c r="B1104" s="174" t="s">
        <v>1598</v>
      </c>
      <c r="C1104" s="174">
        <v>1</v>
      </c>
      <c r="D1104" s="175" t="s">
        <v>1495</v>
      </c>
      <c r="E1104" s="65">
        <v>0</v>
      </c>
      <c r="F1104" s="66" t="s">
        <v>4</v>
      </c>
      <c r="G1104" s="65"/>
      <c r="H1104" s="65">
        <v>0</v>
      </c>
      <c r="I1104" s="65">
        <v>0</v>
      </c>
      <c r="J1104" s="65"/>
      <c r="K1104" s="65">
        <v>0</v>
      </c>
      <c r="L1104" s="66" t="s">
        <v>4</v>
      </c>
      <c r="M1104" s="65"/>
      <c r="N1104" s="65">
        <v>0</v>
      </c>
      <c r="O1104" s="65">
        <v>0</v>
      </c>
      <c r="P1104" s="65"/>
      <c r="Q1104" s="49">
        <f t="shared" si="51"/>
        <v>0</v>
      </c>
      <c r="R1104" s="49">
        <f t="shared" si="52"/>
        <v>0</v>
      </c>
      <c r="S1104" s="226">
        <f>STDEV(Q1101:Q1191)</f>
        <v>146.50751917428394</v>
      </c>
      <c r="T1104" s="226">
        <f>STDEV(R1101:R1191)</f>
        <v>133.64102393911227</v>
      </c>
      <c r="U1104" t="s">
        <v>1640</v>
      </c>
      <c r="W1104" s="49">
        <f t="shared" si="53"/>
        <v>0</v>
      </c>
    </row>
    <row r="1105" spans="1:23" x14ac:dyDescent="0.25">
      <c r="A1105" s="173" t="s">
        <v>1097</v>
      </c>
      <c r="B1105" s="174" t="s">
        <v>1598</v>
      </c>
      <c r="C1105" s="174">
        <v>1</v>
      </c>
      <c r="D1105" s="175" t="s">
        <v>1496</v>
      </c>
      <c r="E1105" s="65">
        <v>0</v>
      </c>
      <c r="F1105" s="66" t="s">
        <v>4</v>
      </c>
      <c r="G1105" s="65"/>
      <c r="H1105" s="65">
        <v>0</v>
      </c>
      <c r="I1105" s="65">
        <v>99</v>
      </c>
      <c r="J1105" s="65"/>
      <c r="K1105" s="65">
        <v>0</v>
      </c>
      <c r="L1105" s="66" t="s">
        <v>4</v>
      </c>
      <c r="M1105" s="65"/>
      <c r="N1105" s="65">
        <v>0</v>
      </c>
      <c r="O1105" s="65">
        <v>0</v>
      </c>
      <c r="P1105" s="65"/>
      <c r="Q1105" s="49">
        <f t="shared" si="51"/>
        <v>0</v>
      </c>
      <c r="R1105" s="49">
        <f t="shared" si="52"/>
        <v>24.75</v>
      </c>
      <c r="S1105" s="49">
        <f>MIN(Q1101:Q1191)</f>
        <v>0</v>
      </c>
      <c r="T1105" s="49">
        <f>MIN(R1101:R1191)</f>
        <v>0</v>
      </c>
      <c r="U1105" t="s">
        <v>1641</v>
      </c>
      <c r="W1105" s="49">
        <f t="shared" si="53"/>
        <v>0</v>
      </c>
    </row>
    <row r="1106" spans="1:23" x14ac:dyDescent="0.25">
      <c r="A1106" s="173" t="s">
        <v>1098</v>
      </c>
      <c r="B1106" s="174" t="s">
        <v>1598</v>
      </c>
      <c r="C1106" s="174">
        <v>1</v>
      </c>
      <c r="D1106" s="175" t="s">
        <v>1497</v>
      </c>
      <c r="E1106" s="65">
        <v>0</v>
      </c>
      <c r="F1106" s="66" t="s">
        <v>4</v>
      </c>
      <c r="G1106" s="65"/>
      <c r="H1106" s="65">
        <v>0</v>
      </c>
      <c r="I1106" s="65">
        <v>0</v>
      </c>
      <c r="J1106" s="65"/>
      <c r="K1106" s="65">
        <v>0</v>
      </c>
      <c r="L1106" s="66" t="s">
        <v>4</v>
      </c>
      <c r="M1106" s="65"/>
      <c r="N1106" s="65">
        <v>0</v>
      </c>
      <c r="O1106" s="65">
        <v>0</v>
      </c>
      <c r="P1106" s="65"/>
      <c r="Q1106" s="49">
        <f t="shared" si="51"/>
        <v>0</v>
      </c>
      <c r="R1106" s="49">
        <f t="shared" si="52"/>
        <v>0</v>
      </c>
      <c r="S1106" s="49">
        <f>MAX(Q1101:Q1191)</f>
        <v>1010</v>
      </c>
      <c r="T1106" s="49">
        <f>MAX(R1101:R1191)</f>
        <v>907.5</v>
      </c>
      <c r="U1106" t="s">
        <v>1642</v>
      </c>
      <c r="W1106" s="49">
        <f t="shared" si="53"/>
        <v>0</v>
      </c>
    </row>
    <row r="1107" spans="1:23" x14ac:dyDescent="0.25">
      <c r="A1107" s="173" t="s">
        <v>1099</v>
      </c>
      <c r="B1107" s="174" t="s">
        <v>1598</v>
      </c>
      <c r="C1107" s="174">
        <v>1</v>
      </c>
      <c r="D1107" s="175" t="s">
        <v>1498</v>
      </c>
      <c r="E1107" s="65">
        <v>0</v>
      </c>
      <c r="F1107" s="66" t="s">
        <v>4</v>
      </c>
      <c r="G1107" s="65"/>
      <c r="H1107" s="65">
        <v>0</v>
      </c>
      <c r="I1107" s="65">
        <v>0</v>
      </c>
      <c r="J1107" s="65"/>
      <c r="K1107" s="65">
        <v>0</v>
      </c>
      <c r="L1107" s="66" t="s">
        <v>4</v>
      </c>
      <c r="M1107" s="65"/>
      <c r="N1107" s="65">
        <v>0</v>
      </c>
      <c r="O1107" s="65">
        <v>0</v>
      </c>
      <c r="P1107" s="65"/>
      <c r="Q1107" s="49">
        <f t="shared" si="51"/>
        <v>0</v>
      </c>
      <c r="R1107" s="49">
        <f t="shared" si="52"/>
        <v>0</v>
      </c>
      <c r="S1107" s="49">
        <f>COUNT(Q1101:Q1191)</f>
        <v>91</v>
      </c>
      <c r="T1107" s="49">
        <f>COUNT(R1101:R1191)</f>
        <v>89</v>
      </c>
      <c r="U1107" t="s">
        <v>1643</v>
      </c>
      <c r="W1107" s="49">
        <f t="shared" si="53"/>
        <v>0</v>
      </c>
    </row>
    <row r="1108" spans="1:23" x14ac:dyDescent="0.25">
      <c r="A1108" s="173" t="s">
        <v>1100</v>
      </c>
      <c r="B1108" s="174" t="s">
        <v>1598</v>
      </c>
      <c r="C1108" s="174">
        <v>1</v>
      </c>
      <c r="D1108" s="175" t="s">
        <v>1499</v>
      </c>
      <c r="E1108" s="65">
        <v>0</v>
      </c>
      <c r="F1108" s="66" t="s">
        <v>4</v>
      </c>
      <c r="G1108" s="65"/>
      <c r="H1108" s="65">
        <v>0</v>
      </c>
      <c r="I1108" s="65">
        <v>0</v>
      </c>
      <c r="J1108" s="65"/>
      <c r="K1108" s="65">
        <v>0</v>
      </c>
      <c r="L1108" s="66" t="s">
        <v>4</v>
      </c>
      <c r="M1108" s="65"/>
      <c r="N1108" s="65">
        <v>0</v>
      </c>
      <c r="O1108" s="65">
        <v>0</v>
      </c>
      <c r="P1108" s="65"/>
      <c r="Q1108" s="49">
        <f t="shared" si="51"/>
        <v>0</v>
      </c>
      <c r="R1108" s="49">
        <f t="shared" si="52"/>
        <v>0</v>
      </c>
      <c r="S1108" s="49">
        <f>COUNTIF(Q1101:Q1191,"&gt;0")</f>
        <v>57</v>
      </c>
      <c r="T1108" s="49">
        <f>COUNTIF(R1101:R1191,"&gt;0")</f>
        <v>32</v>
      </c>
      <c r="U1108" t="s">
        <v>1645</v>
      </c>
      <c r="W1108" s="49">
        <f t="shared" si="53"/>
        <v>0</v>
      </c>
    </row>
    <row r="1109" spans="1:23" x14ac:dyDescent="0.25">
      <c r="A1109" s="173" t="s">
        <v>1101</v>
      </c>
      <c r="B1109" s="174" t="s">
        <v>1598</v>
      </c>
      <c r="C1109" s="174">
        <v>1</v>
      </c>
      <c r="D1109" s="175" t="s">
        <v>1500</v>
      </c>
      <c r="E1109" s="65">
        <v>0</v>
      </c>
      <c r="F1109" s="66" t="s">
        <v>4</v>
      </c>
      <c r="G1109" s="65"/>
      <c r="H1109" s="70">
        <v>0</v>
      </c>
      <c r="I1109" s="70">
        <v>0</v>
      </c>
      <c r="J1109" s="70"/>
      <c r="K1109" s="70">
        <v>0</v>
      </c>
      <c r="L1109" s="87" t="s">
        <v>4</v>
      </c>
      <c r="M1109" s="70"/>
      <c r="N1109" s="166" t="s">
        <v>8</v>
      </c>
      <c r="O1109" s="166" t="s">
        <v>8</v>
      </c>
      <c r="P1109" s="70"/>
      <c r="Q1109" s="49">
        <f t="shared" si="51"/>
        <v>0</v>
      </c>
      <c r="R1109" s="49">
        <f t="shared" si="52"/>
        <v>0</v>
      </c>
      <c r="S1109" s="49">
        <f>COUNTIF(Q1101:Q1191,"=0")</f>
        <v>34</v>
      </c>
      <c r="T1109" s="49">
        <f>COUNTIF(R1101:R1191,"=0")</f>
        <v>57</v>
      </c>
      <c r="U1109" t="s">
        <v>1644</v>
      </c>
      <c r="W1109" s="49">
        <f t="shared" si="53"/>
        <v>0</v>
      </c>
    </row>
    <row r="1110" spans="1:23" x14ac:dyDescent="0.25">
      <c r="A1110" s="173" t="s">
        <v>1102</v>
      </c>
      <c r="B1110" s="174" t="s">
        <v>1598</v>
      </c>
      <c r="C1110" s="174">
        <v>1</v>
      </c>
      <c r="D1110" s="175" t="s">
        <v>1501</v>
      </c>
      <c r="E1110" s="65">
        <v>17</v>
      </c>
      <c r="F1110" s="64">
        <v>0.88235294117647056</v>
      </c>
      <c r="G1110" s="65" t="s">
        <v>1</v>
      </c>
      <c r="H1110" s="65">
        <v>0</v>
      </c>
      <c r="I1110" s="65">
        <v>66</v>
      </c>
      <c r="J1110" s="65"/>
      <c r="K1110" s="65">
        <v>22</v>
      </c>
      <c r="L1110" s="64">
        <v>0.63636363636363635</v>
      </c>
      <c r="M1110" s="65" t="s">
        <v>1</v>
      </c>
      <c r="N1110" s="101" t="s">
        <v>8</v>
      </c>
      <c r="O1110" s="101" t="s">
        <v>8</v>
      </c>
      <c r="P1110" s="65"/>
      <c r="Q1110" s="49">
        <f t="shared" si="51"/>
        <v>19.5</v>
      </c>
      <c r="R1110" s="49">
        <f t="shared" si="52"/>
        <v>33</v>
      </c>
      <c r="S1110" s="227">
        <f>S1108/S1107</f>
        <v>0.62637362637362637</v>
      </c>
      <c r="T1110" s="227">
        <f>T1108/T1107</f>
        <v>0.3595505617977528</v>
      </c>
      <c r="U1110" t="s">
        <v>1646</v>
      </c>
      <c r="W1110" s="49">
        <f t="shared" si="53"/>
        <v>1</v>
      </c>
    </row>
    <row r="1111" spans="1:23" x14ac:dyDescent="0.25">
      <c r="A1111" s="173" t="s">
        <v>1103</v>
      </c>
      <c r="B1111" s="174" t="s">
        <v>1598</v>
      </c>
      <c r="C1111" s="174">
        <v>1</v>
      </c>
      <c r="D1111" s="175" t="s">
        <v>1502</v>
      </c>
      <c r="E1111" s="65">
        <v>0</v>
      </c>
      <c r="F1111" s="66" t="s">
        <v>4</v>
      </c>
      <c r="G1111" s="65"/>
      <c r="H1111" s="65">
        <v>0</v>
      </c>
      <c r="I1111" s="65">
        <v>0</v>
      </c>
      <c r="J1111" s="65"/>
      <c r="K1111" s="65">
        <v>2</v>
      </c>
      <c r="L1111" s="64">
        <v>1</v>
      </c>
      <c r="M1111" s="65" t="s">
        <v>1</v>
      </c>
      <c r="N1111" s="65">
        <v>0</v>
      </c>
      <c r="O1111" s="65">
        <v>0</v>
      </c>
      <c r="P1111" s="65"/>
      <c r="Q1111" s="49">
        <f t="shared" si="51"/>
        <v>1</v>
      </c>
      <c r="R1111" s="49">
        <f t="shared" si="52"/>
        <v>0</v>
      </c>
      <c r="S1111" s="228">
        <f>S1101*S1101/(S1103-S1101)</f>
        <v>8.4034245446745148E-2</v>
      </c>
      <c r="T1111" s="228">
        <f>T1101*T1101/(T1103-T1101)</f>
        <v>0.11205473103297642</v>
      </c>
      <c r="U1111" t="s">
        <v>1648</v>
      </c>
      <c r="W1111" s="49">
        <f t="shared" si="53"/>
        <v>0</v>
      </c>
    </row>
    <row r="1112" spans="1:23" x14ac:dyDescent="0.25">
      <c r="A1112" s="173" t="s">
        <v>1104</v>
      </c>
      <c r="B1112" s="174" t="s">
        <v>1598</v>
      </c>
      <c r="C1112" s="174">
        <v>1</v>
      </c>
      <c r="D1112" s="175" t="s">
        <v>1503</v>
      </c>
      <c r="E1112" s="65">
        <v>0</v>
      </c>
      <c r="F1112" s="66" t="s">
        <v>4</v>
      </c>
      <c r="G1112" s="65"/>
      <c r="H1112" s="101" t="s">
        <v>8</v>
      </c>
      <c r="I1112" s="101" t="s">
        <v>8</v>
      </c>
      <c r="J1112" s="65"/>
      <c r="K1112" s="65">
        <v>0</v>
      </c>
      <c r="L1112" s="66" t="s">
        <v>4</v>
      </c>
      <c r="M1112" s="65"/>
      <c r="N1112" s="65">
        <v>0</v>
      </c>
      <c r="O1112" s="65">
        <v>0</v>
      </c>
      <c r="P1112" s="65"/>
      <c r="Q1112" s="49">
        <f t="shared" si="51"/>
        <v>0</v>
      </c>
      <c r="R1112" s="49">
        <f t="shared" si="52"/>
        <v>0</v>
      </c>
      <c r="S1112" s="49">
        <f>COUNTIF(W1101:W1191,"&gt;0")</f>
        <v>26</v>
      </c>
      <c r="T1112" t="s">
        <v>1685</v>
      </c>
      <c r="W1112" s="49">
        <f t="shared" si="53"/>
        <v>0</v>
      </c>
    </row>
    <row r="1113" spans="1:23" x14ac:dyDescent="0.25">
      <c r="A1113" s="173" t="s">
        <v>1105</v>
      </c>
      <c r="B1113" s="174" t="s">
        <v>1598</v>
      </c>
      <c r="C1113" s="174">
        <v>1</v>
      </c>
      <c r="D1113" s="175" t="s">
        <v>1504</v>
      </c>
      <c r="E1113" s="65">
        <v>0</v>
      </c>
      <c r="F1113" s="66" t="s">
        <v>4</v>
      </c>
      <c r="G1113" s="65"/>
      <c r="H1113" s="101" t="s">
        <v>8</v>
      </c>
      <c r="I1113" s="101" t="s">
        <v>8</v>
      </c>
      <c r="J1113" s="65"/>
      <c r="K1113" s="65">
        <v>1</v>
      </c>
      <c r="L1113" s="64">
        <v>1</v>
      </c>
      <c r="M1113" s="65"/>
      <c r="N1113" s="65">
        <v>0</v>
      </c>
      <c r="O1113" s="65">
        <v>0</v>
      </c>
      <c r="P1113" s="65"/>
      <c r="Q1113" s="49">
        <f t="shared" si="51"/>
        <v>0.5</v>
      </c>
      <c r="R1113" s="49">
        <f t="shared" si="52"/>
        <v>0</v>
      </c>
      <c r="W1113" s="49">
        <f t="shared" si="53"/>
        <v>0</v>
      </c>
    </row>
    <row r="1114" spans="1:23" x14ac:dyDescent="0.25">
      <c r="A1114" s="173" t="s">
        <v>1106</v>
      </c>
      <c r="B1114" s="174" t="s">
        <v>1598</v>
      </c>
      <c r="C1114" s="174">
        <v>1</v>
      </c>
      <c r="D1114" s="175" t="s">
        <v>1505</v>
      </c>
      <c r="E1114" s="65">
        <v>12</v>
      </c>
      <c r="F1114" s="64">
        <v>0.75</v>
      </c>
      <c r="G1114" s="65"/>
      <c r="H1114" s="65">
        <v>0</v>
      </c>
      <c r="I1114" s="65">
        <v>0</v>
      </c>
      <c r="J1114" s="65"/>
      <c r="K1114" s="65">
        <v>3</v>
      </c>
      <c r="L1114" s="64">
        <v>0.33333333333333331</v>
      </c>
      <c r="M1114" s="65" t="s">
        <v>1</v>
      </c>
      <c r="N1114" s="65">
        <v>0</v>
      </c>
      <c r="O1114" s="65">
        <v>0</v>
      </c>
      <c r="P1114" s="65"/>
      <c r="Q1114" s="49">
        <f t="shared" si="51"/>
        <v>7.5</v>
      </c>
      <c r="R1114" s="49">
        <f t="shared" si="52"/>
        <v>0</v>
      </c>
      <c r="W1114" s="49">
        <f t="shared" si="53"/>
        <v>0</v>
      </c>
    </row>
    <row r="1115" spans="1:23" x14ac:dyDescent="0.25">
      <c r="A1115" s="173" t="s">
        <v>1107</v>
      </c>
      <c r="B1115" s="174" t="s">
        <v>1598</v>
      </c>
      <c r="C1115" s="174">
        <v>1</v>
      </c>
      <c r="D1115" s="175" t="s">
        <v>1506</v>
      </c>
      <c r="E1115" s="65">
        <v>0</v>
      </c>
      <c r="F1115" s="66" t="s">
        <v>4</v>
      </c>
      <c r="G1115" s="65"/>
      <c r="H1115" s="65">
        <v>0</v>
      </c>
      <c r="I1115" s="65">
        <v>0</v>
      </c>
      <c r="J1115" s="65"/>
      <c r="K1115" s="65">
        <v>0</v>
      </c>
      <c r="L1115" s="66" t="s">
        <v>4</v>
      </c>
      <c r="M1115" s="65"/>
      <c r="N1115" s="65">
        <v>0</v>
      </c>
      <c r="O1115" s="65">
        <v>0</v>
      </c>
      <c r="P1115" s="65"/>
      <c r="Q1115" s="49">
        <f t="shared" si="51"/>
        <v>0</v>
      </c>
      <c r="R1115" s="49">
        <f t="shared" si="52"/>
        <v>0</v>
      </c>
      <c r="W1115" s="49">
        <f t="shared" si="53"/>
        <v>0</v>
      </c>
    </row>
    <row r="1116" spans="1:23" x14ac:dyDescent="0.25">
      <c r="A1116" s="173" t="s">
        <v>1108</v>
      </c>
      <c r="B1116" s="174" t="s">
        <v>1598</v>
      </c>
      <c r="C1116" s="174">
        <v>1</v>
      </c>
      <c r="D1116" s="175" t="s">
        <v>1507</v>
      </c>
      <c r="E1116" s="65">
        <v>1</v>
      </c>
      <c r="F1116" s="64">
        <v>0</v>
      </c>
      <c r="G1116" s="65"/>
      <c r="H1116" s="65">
        <v>0</v>
      </c>
      <c r="I1116" s="65">
        <v>0</v>
      </c>
      <c r="J1116" s="65"/>
      <c r="K1116" s="65">
        <v>0</v>
      </c>
      <c r="L1116" s="66" t="s">
        <v>4</v>
      </c>
      <c r="M1116" s="65" t="s">
        <v>1</v>
      </c>
      <c r="N1116" s="65">
        <v>0</v>
      </c>
      <c r="O1116" s="65">
        <v>0</v>
      </c>
      <c r="P1116" s="65"/>
      <c r="Q1116" s="49">
        <f t="shared" si="51"/>
        <v>0.5</v>
      </c>
      <c r="R1116" s="49">
        <f t="shared" si="52"/>
        <v>0</v>
      </c>
      <c r="W1116" s="49">
        <f t="shared" si="53"/>
        <v>0</v>
      </c>
    </row>
    <row r="1117" spans="1:23" x14ac:dyDescent="0.25">
      <c r="A1117" s="173" t="s">
        <v>1109</v>
      </c>
      <c r="B1117" s="174" t="s">
        <v>1598</v>
      </c>
      <c r="C1117" s="174">
        <v>1</v>
      </c>
      <c r="D1117" s="175" t="s">
        <v>1508</v>
      </c>
      <c r="E1117" s="65">
        <v>0</v>
      </c>
      <c r="F1117" s="66" t="s">
        <v>4</v>
      </c>
      <c r="G1117" s="65"/>
      <c r="H1117" s="65">
        <v>0</v>
      </c>
      <c r="I1117" s="65">
        <v>0</v>
      </c>
      <c r="J1117" s="65"/>
      <c r="K1117" s="65">
        <v>0</v>
      </c>
      <c r="L1117" s="66" t="s">
        <v>4</v>
      </c>
      <c r="M1117" s="65"/>
      <c r="N1117" s="65">
        <v>0</v>
      </c>
      <c r="O1117" s="65">
        <v>0</v>
      </c>
      <c r="P1117" s="65"/>
      <c r="Q1117" s="49">
        <f t="shared" si="51"/>
        <v>0</v>
      </c>
      <c r="R1117" s="49">
        <f t="shared" si="52"/>
        <v>0</v>
      </c>
      <c r="W1117" s="49">
        <f t="shared" si="53"/>
        <v>0</v>
      </c>
    </row>
    <row r="1118" spans="1:23" x14ac:dyDescent="0.25">
      <c r="A1118" s="173" t="s">
        <v>1110</v>
      </c>
      <c r="B1118" s="174" t="s">
        <v>1598</v>
      </c>
      <c r="C1118" s="174">
        <v>1</v>
      </c>
      <c r="D1118" s="175" t="s">
        <v>1509</v>
      </c>
      <c r="E1118" s="65">
        <v>0</v>
      </c>
      <c r="F1118" s="66" t="s">
        <v>4</v>
      </c>
      <c r="G1118" s="65"/>
      <c r="H1118" s="65">
        <v>0</v>
      </c>
      <c r="I1118" s="65">
        <v>0</v>
      </c>
      <c r="J1118" s="65"/>
      <c r="K1118" s="65">
        <v>0</v>
      </c>
      <c r="L1118" s="66" t="s">
        <v>4</v>
      </c>
      <c r="M1118" s="65"/>
      <c r="N1118" s="65">
        <v>0</v>
      </c>
      <c r="O1118" s="65">
        <v>0</v>
      </c>
      <c r="P1118" s="65"/>
      <c r="Q1118" s="49">
        <f t="shared" ref="Q1118:Q1181" si="54">AVERAGE(E1118,K1118)</f>
        <v>0</v>
      </c>
      <c r="R1118" s="49">
        <f t="shared" si="52"/>
        <v>0</v>
      </c>
      <c r="W1118" s="49">
        <f t="shared" si="53"/>
        <v>0</v>
      </c>
    </row>
    <row r="1119" spans="1:23" x14ac:dyDescent="0.25">
      <c r="A1119" s="173" t="s">
        <v>1111</v>
      </c>
      <c r="B1119" s="174" t="s">
        <v>1598</v>
      </c>
      <c r="C1119" s="174">
        <v>1</v>
      </c>
      <c r="D1119" s="175" t="s">
        <v>1510</v>
      </c>
      <c r="E1119" s="65">
        <v>0</v>
      </c>
      <c r="F1119" s="66" t="s">
        <v>4</v>
      </c>
      <c r="G1119" s="65"/>
      <c r="H1119" s="65">
        <v>0</v>
      </c>
      <c r="I1119" s="65">
        <v>0</v>
      </c>
      <c r="J1119" s="65"/>
      <c r="K1119" s="65">
        <v>0</v>
      </c>
      <c r="L1119" s="66" t="s">
        <v>4</v>
      </c>
      <c r="M1119" s="65"/>
      <c r="N1119" s="65">
        <v>0</v>
      </c>
      <c r="O1119" s="65">
        <v>0</v>
      </c>
      <c r="P1119" s="65"/>
      <c r="Q1119" s="49">
        <f t="shared" si="54"/>
        <v>0</v>
      </c>
      <c r="R1119" s="49">
        <f t="shared" si="52"/>
        <v>0</v>
      </c>
      <c r="W1119" s="49">
        <f t="shared" si="53"/>
        <v>0</v>
      </c>
    </row>
    <row r="1120" spans="1:23" x14ac:dyDescent="0.25">
      <c r="A1120" s="173" t="s">
        <v>1112</v>
      </c>
      <c r="B1120" s="174" t="s">
        <v>1598</v>
      </c>
      <c r="C1120" s="174">
        <v>1</v>
      </c>
      <c r="D1120" s="175" t="s">
        <v>1511</v>
      </c>
      <c r="E1120" s="65">
        <v>0</v>
      </c>
      <c r="F1120" s="66" t="s">
        <v>4</v>
      </c>
      <c r="G1120" s="65"/>
      <c r="H1120" s="65">
        <v>0</v>
      </c>
      <c r="I1120" s="65">
        <v>0</v>
      </c>
      <c r="J1120" s="65"/>
      <c r="K1120" s="65">
        <v>0</v>
      </c>
      <c r="L1120" s="66" t="s">
        <v>4</v>
      </c>
      <c r="M1120" s="65"/>
      <c r="N1120" s="65">
        <v>0</v>
      </c>
      <c r="O1120" s="65">
        <v>0</v>
      </c>
      <c r="P1120" s="65"/>
      <c r="Q1120" s="49">
        <f t="shared" si="54"/>
        <v>0</v>
      </c>
      <c r="R1120" s="49">
        <f t="shared" si="52"/>
        <v>0</v>
      </c>
      <c r="S1120" s="318">
        <f>S1112/S1107</f>
        <v>0.2857142857142857</v>
      </c>
      <c r="T1120" t="s">
        <v>1683</v>
      </c>
      <c r="W1120" s="49">
        <f t="shared" si="53"/>
        <v>0</v>
      </c>
    </row>
    <row r="1121" spans="1:23" x14ac:dyDescent="0.25">
      <c r="A1121" s="173" t="s">
        <v>1113</v>
      </c>
      <c r="B1121" s="174" t="s">
        <v>1598</v>
      </c>
      <c r="C1121" s="174">
        <v>1</v>
      </c>
      <c r="D1121" s="175" t="s">
        <v>1512</v>
      </c>
      <c r="E1121" s="65">
        <v>1</v>
      </c>
      <c r="F1121" s="64">
        <v>0</v>
      </c>
      <c r="G1121" s="65"/>
      <c r="H1121" s="65">
        <v>0</v>
      </c>
      <c r="I1121" s="65">
        <v>0</v>
      </c>
      <c r="J1121" s="65"/>
      <c r="K1121" s="65">
        <v>0</v>
      </c>
      <c r="L1121" s="66" t="s">
        <v>4</v>
      </c>
      <c r="M1121" s="65"/>
      <c r="N1121" s="101" t="s">
        <v>8</v>
      </c>
      <c r="O1121" s="101" t="s">
        <v>8</v>
      </c>
      <c r="P1121" s="65"/>
      <c r="Q1121" s="49">
        <f t="shared" si="54"/>
        <v>0.5</v>
      </c>
      <c r="R1121" s="49">
        <f t="shared" si="52"/>
        <v>0</v>
      </c>
      <c r="S1121" s="317">
        <f>S1112/S1108</f>
        <v>0.45614035087719296</v>
      </c>
      <c r="T1121" t="s">
        <v>1686</v>
      </c>
      <c r="W1121" s="49">
        <f t="shared" si="53"/>
        <v>0</v>
      </c>
    </row>
    <row r="1122" spans="1:23" x14ac:dyDescent="0.25">
      <c r="A1122" s="173" t="s">
        <v>1114</v>
      </c>
      <c r="B1122" s="174" t="s">
        <v>1598</v>
      </c>
      <c r="C1122" s="174">
        <v>1</v>
      </c>
      <c r="D1122" s="175" t="s">
        <v>1513</v>
      </c>
      <c r="E1122" s="101" t="s">
        <v>8</v>
      </c>
      <c r="F1122" s="66" t="s">
        <v>8</v>
      </c>
      <c r="G1122" s="101"/>
      <c r="H1122" s="101" t="s">
        <v>8</v>
      </c>
      <c r="I1122" s="101" t="s">
        <v>8</v>
      </c>
      <c r="J1122" s="65"/>
      <c r="K1122" s="65">
        <v>0</v>
      </c>
      <c r="L1122" s="66" t="s">
        <v>4</v>
      </c>
      <c r="M1122" s="65"/>
      <c r="N1122" s="65">
        <v>0</v>
      </c>
      <c r="O1122" s="65">
        <v>0</v>
      </c>
      <c r="P1122" s="65"/>
      <c r="Q1122" s="49">
        <f t="shared" si="54"/>
        <v>0</v>
      </c>
      <c r="R1122" s="49">
        <f t="shared" si="52"/>
        <v>0</v>
      </c>
      <c r="W1122" s="49">
        <f t="shared" si="53"/>
        <v>0</v>
      </c>
    </row>
    <row r="1123" spans="1:23" x14ac:dyDescent="0.25">
      <c r="A1123" s="173" t="s">
        <v>1115</v>
      </c>
      <c r="B1123" s="174" t="s">
        <v>1598</v>
      </c>
      <c r="C1123" s="174">
        <v>1</v>
      </c>
      <c r="D1123" s="175" t="s">
        <v>1514</v>
      </c>
      <c r="E1123" s="65">
        <v>0</v>
      </c>
      <c r="F1123" s="66" t="s">
        <v>4</v>
      </c>
      <c r="G1123" s="65"/>
      <c r="H1123" s="65">
        <v>0</v>
      </c>
      <c r="I1123" s="65">
        <v>0</v>
      </c>
      <c r="J1123" s="65"/>
      <c r="K1123" s="65">
        <v>0</v>
      </c>
      <c r="L1123" s="66" t="s">
        <v>4</v>
      </c>
      <c r="M1123" s="65"/>
      <c r="N1123" s="65">
        <v>0</v>
      </c>
      <c r="O1123" s="65">
        <v>0</v>
      </c>
      <c r="P1123" s="65"/>
      <c r="Q1123" s="49">
        <f t="shared" si="54"/>
        <v>0</v>
      </c>
      <c r="R1123" s="49">
        <f t="shared" si="52"/>
        <v>0</v>
      </c>
      <c r="W1123" s="49">
        <f t="shared" si="53"/>
        <v>0</v>
      </c>
    </row>
    <row r="1124" spans="1:23" x14ac:dyDescent="0.25">
      <c r="A1124" s="173" t="s">
        <v>1116</v>
      </c>
      <c r="B1124" s="174" t="s">
        <v>1598</v>
      </c>
      <c r="C1124" s="174">
        <v>1</v>
      </c>
      <c r="D1124" s="175" t="s">
        <v>1515</v>
      </c>
      <c r="E1124" s="65">
        <v>0</v>
      </c>
      <c r="F1124" s="66" t="s">
        <v>4</v>
      </c>
      <c r="G1124" s="65"/>
      <c r="H1124" s="65">
        <v>0</v>
      </c>
      <c r="I1124" s="65">
        <v>0</v>
      </c>
      <c r="J1124" s="65"/>
      <c r="K1124" s="65">
        <v>0</v>
      </c>
      <c r="L1124" s="66" t="s">
        <v>4</v>
      </c>
      <c r="M1124" s="65"/>
      <c r="N1124" s="65">
        <v>0</v>
      </c>
      <c r="O1124" s="65">
        <v>33</v>
      </c>
      <c r="P1124" s="65"/>
      <c r="Q1124" s="49">
        <f t="shared" si="54"/>
        <v>0</v>
      </c>
      <c r="R1124" s="49">
        <f t="shared" si="52"/>
        <v>8.25</v>
      </c>
      <c r="W1124" s="49">
        <f t="shared" si="53"/>
        <v>0</v>
      </c>
    </row>
    <row r="1125" spans="1:23" x14ac:dyDescent="0.25">
      <c r="A1125" s="173" t="s">
        <v>1117</v>
      </c>
      <c r="B1125" s="174" t="s">
        <v>1598</v>
      </c>
      <c r="C1125" s="174">
        <v>1</v>
      </c>
      <c r="D1125" s="175" t="s">
        <v>1516</v>
      </c>
      <c r="E1125" s="65">
        <v>18</v>
      </c>
      <c r="F1125" s="64">
        <v>0.66666666666666663</v>
      </c>
      <c r="G1125" s="65" t="s">
        <v>1</v>
      </c>
      <c r="H1125" s="65">
        <v>0</v>
      </c>
      <c r="I1125" s="65">
        <v>0</v>
      </c>
      <c r="J1125" s="65"/>
      <c r="K1125" s="65">
        <v>21</v>
      </c>
      <c r="L1125" s="64">
        <v>0.47619047619047616</v>
      </c>
      <c r="M1125" s="65" t="s">
        <v>1</v>
      </c>
      <c r="N1125" s="65">
        <v>0</v>
      </c>
      <c r="O1125" s="65">
        <v>0</v>
      </c>
      <c r="P1125" s="65"/>
      <c r="Q1125" s="49">
        <f t="shared" si="54"/>
        <v>19.5</v>
      </c>
      <c r="R1125" s="49">
        <f t="shared" si="52"/>
        <v>0</v>
      </c>
      <c r="W1125" s="49">
        <f t="shared" si="53"/>
        <v>0</v>
      </c>
    </row>
    <row r="1126" spans="1:23" x14ac:dyDescent="0.25">
      <c r="A1126" s="173" t="s">
        <v>1118</v>
      </c>
      <c r="B1126" s="174" t="s">
        <v>1598</v>
      </c>
      <c r="C1126" s="174">
        <v>1</v>
      </c>
      <c r="D1126" s="175" t="s">
        <v>1517</v>
      </c>
      <c r="E1126" s="65">
        <v>0</v>
      </c>
      <c r="F1126" s="66" t="s">
        <v>4</v>
      </c>
      <c r="G1126" s="65" t="s">
        <v>1</v>
      </c>
      <c r="H1126" s="65">
        <v>0</v>
      </c>
      <c r="I1126" s="65">
        <v>0</v>
      </c>
      <c r="J1126" s="65"/>
      <c r="K1126" s="65">
        <v>3</v>
      </c>
      <c r="L1126" s="64">
        <v>0.33333333333333331</v>
      </c>
      <c r="M1126" s="65" t="s">
        <v>1</v>
      </c>
      <c r="N1126" s="65">
        <v>0</v>
      </c>
      <c r="O1126" s="65">
        <v>33</v>
      </c>
      <c r="P1126" s="65"/>
      <c r="Q1126" s="49">
        <f t="shared" si="54"/>
        <v>1.5</v>
      </c>
      <c r="R1126" s="49">
        <f t="shared" si="52"/>
        <v>8.25</v>
      </c>
      <c r="W1126" s="49">
        <f t="shared" si="53"/>
        <v>1</v>
      </c>
    </row>
    <row r="1127" spans="1:23" x14ac:dyDescent="0.25">
      <c r="A1127" s="173" t="s">
        <v>1119</v>
      </c>
      <c r="B1127" s="174" t="s">
        <v>1598</v>
      </c>
      <c r="C1127" s="174">
        <v>1</v>
      </c>
      <c r="D1127" s="175" t="s">
        <v>1518</v>
      </c>
      <c r="E1127" s="65">
        <v>0</v>
      </c>
      <c r="F1127" s="66" t="s">
        <v>4</v>
      </c>
      <c r="G1127" s="65"/>
      <c r="H1127" s="65">
        <v>0</v>
      </c>
      <c r="I1127" s="65">
        <v>0</v>
      </c>
      <c r="J1127" s="65"/>
      <c r="K1127" s="65">
        <v>0</v>
      </c>
      <c r="L1127" s="66" t="s">
        <v>4</v>
      </c>
      <c r="M1127" s="65"/>
      <c r="N1127" s="65">
        <v>0</v>
      </c>
      <c r="O1127" s="65">
        <v>0</v>
      </c>
      <c r="P1127" s="65"/>
      <c r="Q1127" s="49">
        <f t="shared" si="54"/>
        <v>0</v>
      </c>
      <c r="R1127" s="49">
        <f t="shared" si="52"/>
        <v>0</v>
      </c>
      <c r="W1127" s="49">
        <f t="shared" si="53"/>
        <v>0</v>
      </c>
    </row>
    <row r="1128" spans="1:23" x14ac:dyDescent="0.25">
      <c r="A1128" s="173" t="s">
        <v>1120</v>
      </c>
      <c r="B1128" s="174" t="s">
        <v>1598</v>
      </c>
      <c r="C1128" s="174">
        <v>1</v>
      </c>
      <c r="D1128" s="175" t="s">
        <v>1519</v>
      </c>
      <c r="E1128" s="65">
        <v>0</v>
      </c>
      <c r="F1128" s="66" t="s">
        <v>4</v>
      </c>
      <c r="G1128" s="65"/>
      <c r="H1128" s="16">
        <v>0</v>
      </c>
      <c r="I1128" s="16">
        <v>0</v>
      </c>
      <c r="J1128" s="16"/>
      <c r="K1128" s="16">
        <v>2</v>
      </c>
      <c r="L1128" s="64">
        <v>0</v>
      </c>
      <c r="M1128" s="65" t="s">
        <v>1</v>
      </c>
      <c r="N1128" s="65">
        <v>0</v>
      </c>
      <c r="O1128" s="65">
        <v>0</v>
      </c>
      <c r="P1128" s="16"/>
      <c r="Q1128" s="49">
        <f t="shared" si="54"/>
        <v>1</v>
      </c>
      <c r="R1128" s="49">
        <f t="shared" si="52"/>
        <v>0</v>
      </c>
      <c r="W1128" s="49">
        <f t="shared" si="53"/>
        <v>0</v>
      </c>
    </row>
    <row r="1129" spans="1:23" x14ac:dyDescent="0.25">
      <c r="A1129" s="173" t="s">
        <v>1121</v>
      </c>
      <c r="B1129" s="174" t="s">
        <v>1598</v>
      </c>
      <c r="C1129" s="174">
        <v>1</v>
      </c>
      <c r="D1129" s="175" t="s">
        <v>1520</v>
      </c>
      <c r="E1129" s="65">
        <v>0</v>
      </c>
      <c r="F1129" s="66" t="s">
        <v>4</v>
      </c>
      <c r="G1129" s="65"/>
      <c r="H1129" s="16">
        <v>0</v>
      </c>
      <c r="I1129" s="16">
        <v>0</v>
      </c>
      <c r="J1129" s="16"/>
      <c r="K1129" s="16">
        <v>1</v>
      </c>
      <c r="L1129" s="64">
        <v>1</v>
      </c>
      <c r="M1129" s="65"/>
      <c r="N1129" s="65">
        <v>0</v>
      </c>
      <c r="O1129" s="65">
        <v>0</v>
      </c>
      <c r="P1129" s="16"/>
      <c r="Q1129" s="49">
        <f t="shared" si="54"/>
        <v>0.5</v>
      </c>
      <c r="R1129" s="49">
        <f t="shared" si="52"/>
        <v>0</v>
      </c>
      <c r="W1129" s="49">
        <f t="shared" si="53"/>
        <v>0</v>
      </c>
    </row>
    <row r="1130" spans="1:23" x14ac:dyDescent="0.25">
      <c r="A1130" s="173" t="s">
        <v>1122</v>
      </c>
      <c r="B1130" s="174" t="s">
        <v>1598</v>
      </c>
      <c r="C1130" s="174">
        <v>1</v>
      </c>
      <c r="D1130" s="175" t="s">
        <v>1521</v>
      </c>
      <c r="E1130" s="65">
        <v>0</v>
      </c>
      <c r="F1130" s="66" t="s">
        <v>4</v>
      </c>
      <c r="G1130" s="65"/>
      <c r="H1130" s="19">
        <v>0</v>
      </c>
      <c r="I1130" s="60">
        <v>0</v>
      </c>
      <c r="J1130" s="19"/>
      <c r="K1130" s="19">
        <v>0</v>
      </c>
      <c r="L1130" s="143" t="s">
        <v>4</v>
      </c>
      <c r="M1130" s="60"/>
      <c r="N1130" s="168" t="s">
        <v>8</v>
      </c>
      <c r="O1130" s="168" t="s">
        <v>8</v>
      </c>
      <c r="P1130" s="19"/>
      <c r="Q1130" s="49">
        <f t="shared" si="54"/>
        <v>0</v>
      </c>
      <c r="R1130" s="49">
        <f t="shared" si="52"/>
        <v>0</v>
      </c>
      <c r="W1130" s="49">
        <f t="shared" si="53"/>
        <v>0</v>
      </c>
    </row>
    <row r="1131" spans="1:23" x14ac:dyDescent="0.25">
      <c r="A1131" s="173" t="s">
        <v>1123</v>
      </c>
      <c r="B1131" s="174" t="s">
        <v>1598</v>
      </c>
      <c r="C1131" s="174">
        <v>1</v>
      </c>
      <c r="D1131" s="175" t="s">
        <v>1522</v>
      </c>
      <c r="E1131" s="65">
        <v>0</v>
      </c>
      <c r="F1131" s="66" t="s">
        <v>4</v>
      </c>
      <c r="G1131" s="65"/>
      <c r="H1131" s="16">
        <v>0</v>
      </c>
      <c r="I1131" s="16">
        <v>0</v>
      </c>
      <c r="J1131" s="16"/>
      <c r="K1131" s="16">
        <v>0</v>
      </c>
      <c r="L1131" s="66" t="s">
        <v>4</v>
      </c>
      <c r="M1131" s="65"/>
      <c r="N1131" s="65">
        <v>0</v>
      </c>
      <c r="O1131" s="65">
        <v>0</v>
      </c>
      <c r="P1131" s="16"/>
      <c r="Q1131" s="49">
        <f t="shared" si="54"/>
        <v>0</v>
      </c>
      <c r="R1131" s="49">
        <f t="shared" si="52"/>
        <v>0</v>
      </c>
      <c r="W1131" s="49">
        <f t="shared" si="53"/>
        <v>0</v>
      </c>
    </row>
    <row r="1132" spans="1:23" x14ac:dyDescent="0.25">
      <c r="A1132" s="173" t="s">
        <v>1124</v>
      </c>
      <c r="B1132" s="174" t="s">
        <v>1598</v>
      </c>
      <c r="C1132" s="174">
        <v>1</v>
      </c>
      <c r="D1132" s="175" t="s">
        <v>1523</v>
      </c>
      <c r="E1132" s="65">
        <v>0</v>
      </c>
      <c r="F1132" s="66" t="s">
        <v>4</v>
      </c>
      <c r="G1132" s="65"/>
      <c r="H1132" s="101" t="s">
        <v>8</v>
      </c>
      <c r="I1132" s="101" t="s">
        <v>8</v>
      </c>
      <c r="J1132" s="16"/>
      <c r="K1132" s="16">
        <v>0</v>
      </c>
      <c r="L1132" s="66" t="s">
        <v>4</v>
      </c>
      <c r="M1132" s="65"/>
      <c r="N1132" s="65">
        <v>0</v>
      </c>
      <c r="O1132" s="65">
        <v>0</v>
      </c>
      <c r="P1132" s="16"/>
      <c r="Q1132" s="49">
        <f t="shared" si="54"/>
        <v>0</v>
      </c>
      <c r="R1132" s="49">
        <f t="shared" si="52"/>
        <v>0</v>
      </c>
      <c r="W1132" s="49">
        <f t="shared" si="53"/>
        <v>0</v>
      </c>
    </row>
    <row r="1133" spans="1:23" x14ac:dyDescent="0.25">
      <c r="A1133" s="173" t="s">
        <v>1125</v>
      </c>
      <c r="B1133" s="174" t="s">
        <v>1598</v>
      </c>
      <c r="C1133" s="174">
        <v>1</v>
      </c>
      <c r="D1133" s="175" t="s">
        <v>1524</v>
      </c>
      <c r="E1133" s="65">
        <v>200</v>
      </c>
      <c r="F1133" s="64">
        <v>0.65</v>
      </c>
      <c r="G1133" s="65" t="s">
        <v>1</v>
      </c>
      <c r="H1133" s="16">
        <v>363</v>
      </c>
      <c r="I1133" s="16">
        <v>198</v>
      </c>
      <c r="J1133" s="16"/>
      <c r="K1133" s="16">
        <v>390</v>
      </c>
      <c r="L1133" s="64">
        <v>0.79487179487179482</v>
      </c>
      <c r="M1133" s="65" t="s">
        <v>1</v>
      </c>
      <c r="N1133" s="65">
        <v>1518</v>
      </c>
      <c r="O1133" s="65">
        <v>1551</v>
      </c>
      <c r="P1133" s="16"/>
      <c r="Q1133" s="49">
        <f t="shared" si="54"/>
        <v>295</v>
      </c>
      <c r="R1133" s="49">
        <f t="shared" si="52"/>
        <v>907.5</v>
      </c>
      <c r="W1133" s="49">
        <f t="shared" si="53"/>
        <v>1</v>
      </c>
    </row>
    <row r="1134" spans="1:23" x14ac:dyDescent="0.25">
      <c r="A1134" s="173" t="s">
        <v>1126</v>
      </c>
      <c r="B1134" s="174" t="s">
        <v>1598</v>
      </c>
      <c r="C1134" s="174">
        <v>1</v>
      </c>
      <c r="D1134" s="175" t="s">
        <v>1525</v>
      </c>
      <c r="E1134" s="65">
        <v>0</v>
      </c>
      <c r="F1134" s="66" t="s">
        <v>4</v>
      </c>
      <c r="G1134" s="65"/>
      <c r="H1134" s="16">
        <v>0</v>
      </c>
      <c r="I1134" s="16">
        <v>0</v>
      </c>
      <c r="J1134" s="16"/>
      <c r="K1134" s="16">
        <v>1</v>
      </c>
      <c r="L1134" s="64">
        <v>1</v>
      </c>
      <c r="M1134" s="65"/>
      <c r="N1134" s="101" t="s">
        <v>8</v>
      </c>
      <c r="O1134" s="101" t="s">
        <v>8</v>
      </c>
      <c r="P1134" s="16"/>
      <c r="Q1134" s="49">
        <f t="shared" si="54"/>
        <v>0.5</v>
      </c>
      <c r="R1134" s="49">
        <f t="shared" si="52"/>
        <v>0</v>
      </c>
      <c r="W1134" s="49">
        <f t="shared" si="53"/>
        <v>0</v>
      </c>
    </row>
    <row r="1135" spans="1:23" x14ac:dyDescent="0.25">
      <c r="A1135" s="173" t="s">
        <v>1127</v>
      </c>
      <c r="B1135" s="174" t="s">
        <v>1598</v>
      </c>
      <c r="C1135" s="174">
        <v>1</v>
      </c>
      <c r="D1135" s="175" t="s">
        <v>1526</v>
      </c>
      <c r="E1135" s="65">
        <v>1</v>
      </c>
      <c r="F1135" s="64">
        <v>0</v>
      </c>
      <c r="G1135" s="65"/>
      <c r="H1135" s="101" t="s">
        <v>8</v>
      </c>
      <c r="I1135" s="101" t="s">
        <v>8</v>
      </c>
      <c r="J1135" s="65"/>
      <c r="K1135" s="65">
        <v>4</v>
      </c>
      <c r="L1135" s="64">
        <v>1</v>
      </c>
      <c r="M1135" s="65"/>
      <c r="N1135" s="101" t="s">
        <v>8</v>
      </c>
      <c r="O1135" s="101" t="s">
        <v>8</v>
      </c>
      <c r="P1135" s="65"/>
      <c r="Q1135" s="49">
        <f t="shared" si="54"/>
        <v>2.5</v>
      </c>
      <c r="W1135" s="49">
        <f t="shared" si="53"/>
        <v>0</v>
      </c>
    </row>
    <row r="1136" spans="1:23" x14ac:dyDescent="0.25">
      <c r="A1136" s="173" t="s">
        <v>1128</v>
      </c>
      <c r="B1136" s="174" t="s">
        <v>1598</v>
      </c>
      <c r="C1136" s="174">
        <v>1</v>
      </c>
      <c r="D1136" s="175" t="s">
        <v>1527</v>
      </c>
      <c r="E1136" s="65">
        <v>320</v>
      </c>
      <c r="F1136" s="64">
        <v>0.84375</v>
      </c>
      <c r="G1136" s="65"/>
      <c r="H1136" s="65">
        <v>1485</v>
      </c>
      <c r="I1136" s="65">
        <v>1089</v>
      </c>
      <c r="J1136" s="65"/>
      <c r="K1136" s="65">
        <v>290</v>
      </c>
      <c r="L1136" s="64">
        <v>0.93103448275862066</v>
      </c>
      <c r="M1136" s="65" t="s">
        <v>1</v>
      </c>
      <c r="N1136" s="65">
        <v>0</v>
      </c>
      <c r="O1136" s="65">
        <v>0</v>
      </c>
      <c r="P1136" s="65"/>
      <c r="Q1136" s="49">
        <f t="shared" si="54"/>
        <v>305</v>
      </c>
      <c r="R1136" s="49">
        <f t="shared" si="52"/>
        <v>643.5</v>
      </c>
      <c r="W1136" s="49">
        <f t="shared" si="53"/>
        <v>1</v>
      </c>
    </row>
    <row r="1137" spans="1:23" x14ac:dyDescent="0.25">
      <c r="A1137" s="173" t="s">
        <v>1129</v>
      </c>
      <c r="B1137" s="174" t="s">
        <v>1598</v>
      </c>
      <c r="C1137" s="174">
        <v>1</v>
      </c>
      <c r="D1137" s="175" t="s">
        <v>1528</v>
      </c>
      <c r="E1137" s="65">
        <v>0</v>
      </c>
      <c r="F1137" s="66" t="s">
        <v>4</v>
      </c>
      <c r="G1137" s="65"/>
      <c r="H1137" s="65">
        <v>0</v>
      </c>
      <c r="I1137" s="65">
        <v>0</v>
      </c>
      <c r="J1137" s="65"/>
      <c r="K1137" s="65">
        <v>2</v>
      </c>
      <c r="L1137" s="64">
        <v>1</v>
      </c>
      <c r="M1137" s="65" t="s">
        <v>1</v>
      </c>
      <c r="N1137" s="65">
        <v>0</v>
      </c>
      <c r="O1137" s="65">
        <v>0</v>
      </c>
      <c r="P1137" s="65"/>
      <c r="Q1137" s="49">
        <f t="shared" si="54"/>
        <v>1</v>
      </c>
      <c r="R1137" s="49">
        <f t="shared" si="52"/>
        <v>0</v>
      </c>
      <c r="W1137" s="49">
        <f t="shared" si="53"/>
        <v>0</v>
      </c>
    </row>
    <row r="1138" spans="1:23" x14ac:dyDescent="0.25">
      <c r="A1138" s="173" t="s">
        <v>1130</v>
      </c>
      <c r="B1138" s="174" t="s">
        <v>1598</v>
      </c>
      <c r="C1138" s="174">
        <v>1</v>
      </c>
      <c r="D1138" s="175" t="s">
        <v>1529</v>
      </c>
      <c r="E1138" s="65">
        <v>0</v>
      </c>
      <c r="F1138" s="66" t="s">
        <v>4</v>
      </c>
      <c r="G1138" s="65"/>
      <c r="H1138" s="65">
        <v>0</v>
      </c>
      <c r="I1138" s="65">
        <v>0</v>
      </c>
      <c r="J1138" s="65"/>
      <c r="K1138" s="65">
        <v>4</v>
      </c>
      <c r="L1138" s="64">
        <v>1</v>
      </c>
      <c r="M1138" s="65"/>
      <c r="N1138" s="65">
        <v>0</v>
      </c>
      <c r="O1138" s="65">
        <v>0</v>
      </c>
      <c r="P1138" s="65"/>
      <c r="Q1138" s="49">
        <f t="shared" si="54"/>
        <v>2</v>
      </c>
      <c r="R1138" s="49">
        <f t="shared" si="52"/>
        <v>0</v>
      </c>
      <c r="W1138" s="49">
        <f t="shared" si="53"/>
        <v>0</v>
      </c>
    </row>
    <row r="1139" spans="1:23" x14ac:dyDescent="0.25">
      <c r="A1139" s="173" t="s">
        <v>1131</v>
      </c>
      <c r="B1139" s="174" t="s">
        <v>1598</v>
      </c>
      <c r="C1139" s="174">
        <v>1</v>
      </c>
      <c r="D1139" s="175" t="s">
        <v>1530</v>
      </c>
      <c r="E1139" s="65">
        <v>11</v>
      </c>
      <c r="F1139" s="64">
        <v>0.27272727272727271</v>
      </c>
      <c r="G1139" s="65"/>
      <c r="H1139" s="65">
        <v>0</v>
      </c>
      <c r="I1139" s="65">
        <v>0</v>
      </c>
      <c r="J1139" s="70"/>
      <c r="K1139" s="70">
        <v>17</v>
      </c>
      <c r="L1139" s="69">
        <v>0.29411764705882354</v>
      </c>
      <c r="M1139" s="70"/>
      <c r="N1139" s="70">
        <v>0</v>
      </c>
      <c r="O1139" s="70">
        <v>0</v>
      </c>
      <c r="P1139" s="70"/>
      <c r="Q1139" s="49">
        <f t="shared" si="54"/>
        <v>14</v>
      </c>
      <c r="R1139" s="49">
        <f t="shared" si="52"/>
        <v>0</v>
      </c>
      <c r="W1139" s="49">
        <f t="shared" si="53"/>
        <v>0</v>
      </c>
    </row>
    <row r="1140" spans="1:23" x14ac:dyDescent="0.25">
      <c r="A1140" s="173" t="s">
        <v>1132</v>
      </c>
      <c r="B1140" s="174" t="s">
        <v>1598</v>
      </c>
      <c r="C1140" s="174">
        <v>1</v>
      </c>
      <c r="D1140" s="175" t="s">
        <v>1531</v>
      </c>
      <c r="E1140" s="65">
        <v>0</v>
      </c>
      <c r="F1140" s="66" t="s">
        <v>4</v>
      </c>
      <c r="G1140" s="65"/>
      <c r="H1140" s="65">
        <v>0</v>
      </c>
      <c r="I1140" s="65">
        <v>0</v>
      </c>
      <c r="J1140" s="65"/>
      <c r="K1140" s="65">
        <v>0</v>
      </c>
      <c r="L1140" s="66" t="s">
        <v>4</v>
      </c>
      <c r="M1140" s="65"/>
      <c r="N1140" s="65">
        <v>0</v>
      </c>
      <c r="O1140" s="65">
        <v>0</v>
      </c>
      <c r="P1140" s="65"/>
      <c r="Q1140" s="49">
        <f t="shared" si="54"/>
        <v>0</v>
      </c>
      <c r="R1140" s="49">
        <f t="shared" si="52"/>
        <v>0</v>
      </c>
      <c r="W1140" s="49">
        <f t="shared" si="53"/>
        <v>0</v>
      </c>
    </row>
    <row r="1141" spans="1:23" x14ac:dyDescent="0.25">
      <c r="A1141" s="173" t="s">
        <v>1133</v>
      </c>
      <c r="B1141" s="174" t="s">
        <v>1598</v>
      </c>
      <c r="C1141" s="174">
        <v>1</v>
      </c>
      <c r="D1141" s="175" t="s">
        <v>1532</v>
      </c>
      <c r="E1141" s="65">
        <v>0</v>
      </c>
      <c r="F1141" s="66" t="s">
        <v>4</v>
      </c>
      <c r="G1141" s="65"/>
      <c r="H1141" s="65">
        <v>0</v>
      </c>
      <c r="I1141" s="65">
        <v>0</v>
      </c>
      <c r="J1141" s="65"/>
      <c r="K1141" s="65">
        <v>2</v>
      </c>
      <c r="L1141" s="64">
        <v>0.5</v>
      </c>
      <c r="M1141" s="65"/>
      <c r="N1141" s="65">
        <v>0</v>
      </c>
      <c r="O1141" s="65">
        <v>0</v>
      </c>
      <c r="P1141" s="65"/>
      <c r="Q1141" s="49">
        <f t="shared" si="54"/>
        <v>1</v>
      </c>
      <c r="R1141" s="49">
        <f t="shared" si="52"/>
        <v>0</v>
      </c>
      <c r="W1141" s="49">
        <f t="shared" si="53"/>
        <v>0</v>
      </c>
    </row>
    <row r="1142" spans="1:23" x14ac:dyDescent="0.25">
      <c r="A1142" s="173" t="s">
        <v>1134</v>
      </c>
      <c r="B1142" s="174" t="s">
        <v>1598</v>
      </c>
      <c r="C1142" s="174">
        <v>1</v>
      </c>
      <c r="D1142" s="175" t="s">
        <v>1533</v>
      </c>
      <c r="E1142" s="65">
        <v>139</v>
      </c>
      <c r="F1142" s="64">
        <v>0.86330935251798557</v>
      </c>
      <c r="G1142" s="65" t="s">
        <v>1</v>
      </c>
      <c r="H1142" s="65">
        <v>66</v>
      </c>
      <c r="I1142" s="65">
        <v>0</v>
      </c>
      <c r="J1142" s="65"/>
      <c r="K1142" s="65">
        <v>199</v>
      </c>
      <c r="L1142" s="64">
        <v>0.95477386934673369</v>
      </c>
      <c r="M1142" s="65"/>
      <c r="N1142" s="65">
        <v>0</v>
      </c>
      <c r="O1142" s="65">
        <v>0</v>
      </c>
      <c r="P1142" s="65"/>
      <c r="Q1142" s="49">
        <f t="shared" si="54"/>
        <v>169</v>
      </c>
      <c r="R1142" s="49">
        <f t="shared" si="52"/>
        <v>16.5</v>
      </c>
      <c r="W1142" s="49">
        <f t="shared" si="53"/>
        <v>1</v>
      </c>
    </row>
    <row r="1143" spans="1:23" x14ac:dyDescent="0.25">
      <c r="A1143" s="173" t="s">
        <v>1135</v>
      </c>
      <c r="B1143" s="174" t="s">
        <v>1598</v>
      </c>
      <c r="C1143" s="174">
        <v>1</v>
      </c>
      <c r="D1143" s="175" t="s">
        <v>1572</v>
      </c>
      <c r="E1143" s="65">
        <v>55</v>
      </c>
      <c r="F1143" s="64">
        <v>0.92727272727272725</v>
      </c>
      <c r="G1143" s="65" t="s">
        <v>1</v>
      </c>
      <c r="H1143" s="101" t="s">
        <v>8</v>
      </c>
      <c r="I1143" s="101" t="s">
        <v>8</v>
      </c>
      <c r="J1143" s="65"/>
      <c r="K1143" s="65">
        <v>84</v>
      </c>
      <c r="L1143" s="64">
        <v>0.79761904761904767</v>
      </c>
      <c r="M1143" s="65" t="s">
        <v>1</v>
      </c>
      <c r="N1143" s="65">
        <v>0</v>
      </c>
      <c r="O1143" s="65">
        <v>0</v>
      </c>
      <c r="P1143" s="65"/>
      <c r="Q1143" s="49">
        <f t="shared" si="54"/>
        <v>69.5</v>
      </c>
      <c r="R1143" s="49">
        <f t="shared" si="52"/>
        <v>0</v>
      </c>
      <c r="W1143" s="49">
        <f t="shared" si="53"/>
        <v>0</v>
      </c>
    </row>
    <row r="1144" spans="1:23" x14ac:dyDescent="0.25">
      <c r="A1144" s="173" t="s">
        <v>1136</v>
      </c>
      <c r="B1144" s="174" t="s">
        <v>1598</v>
      </c>
      <c r="C1144" s="174">
        <v>1</v>
      </c>
      <c r="D1144" s="175" t="s">
        <v>1536</v>
      </c>
      <c r="E1144" s="65">
        <v>1</v>
      </c>
      <c r="F1144" s="64">
        <v>1</v>
      </c>
      <c r="G1144" s="65"/>
      <c r="H1144" s="65">
        <v>0</v>
      </c>
      <c r="I1144" s="65">
        <v>0</v>
      </c>
      <c r="J1144" s="65"/>
      <c r="K1144" s="65">
        <v>4</v>
      </c>
      <c r="L1144" s="64">
        <v>1</v>
      </c>
      <c r="M1144" s="65"/>
      <c r="N1144" s="65">
        <v>0</v>
      </c>
      <c r="O1144" s="65">
        <v>0</v>
      </c>
      <c r="P1144" s="65"/>
      <c r="Q1144" s="49">
        <f t="shared" si="54"/>
        <v>2.5</v>
      </c>
      <c r="R1144" s="49">
        <f t="shared" si="52"/>
        <v>0</v>
      </c>
      <c r="W1144" s="49">
        <f t="shared" si="53"/>
        <v>0</v>
      </c>
    </row>
    <row r="1145" spans="1:23" x14ac:dyDescent="0.25">
      <c r="A1145" s="173" t="s">
        <v>1137</v>
      </c>
      <c r="B1145" s="174" t="s">
        <v>1598</v>
      </c>
      <c r="C1145" s="174">
        <v>1</v>
      </c>
      <c r="D1145" s="175" t="s">
        <v>1573</v>
      </c>
      <c r="E1145" s="65">
        <v>1</v>
      </c>
      <c r="F1145" s="64">
        <v>1</v>
      </c>
      <c r="G1145" s="65"/>
      <c r="H1145" s="101" t="s">
        <v>8</v>
      </c>
      <c r="I1145" s="101" t="s">
        <v>8</v>
      </c>
      <c r="J1145" s="65"/>
      <c r="K1145" s="65">
        <v>1</v>
      </c>
      <c r="L1145" s="64">
        <v>1</v>
      </c>
      <c r="M1145" s="65" t="s">
        <v>1</v>
      </c>
      <c r="N1145" s="65">
        <v>0</v>
      </c>
      <c r="O1145" s="65">
        <v>0</v>
      </c>
      <c r="P1145" s="65"/>
      <c r="Q1145" s="49">
        <f t="shared" si="54"/>
        <v>1</v>
      </c>
      <c r="R1145" s="49">
        <f t="shared" si="52"/>
        <v>0</v>
      </c>
      <c r="W1145" s="49">
        <f t="shared" si="53"/>
        <v>0</v>
      </c>
    </row>
    <row r="1146" spans="1:23" x14ac:dyDescent="0.25">
      <c r="A1146" s="173" t="s">
        <v>1138</v>
      </c>
      <c r="B1146" s="174" t="s">
        <v>1598</v>
      </c>
      <c r="C1146" s="174">
        <v>1</v>
      </c>
      <c r="D1146" s="175" t="s">
        <v>1574</v>
      </c>
      <c r="E1146" s="65">
        <v>0</v>
      </c>
      <c r="F1146" s="66" t="s">
        <v>4</v>
      </c>
      <c r="G1146" s="65"/>
      <c r="H1146" s="65">
        <v>0</v>
      </c>
      <c r="I1146" s="65">
        <v>0</v>
      </c>
      <c r="J1146" s="65"/>
      <c r="K1146" s="65">
        <v>1</v>
      </c>
      <c r="L1146" s="64">
        <v>1</v>
      </c>
      <c r="M1146" s="65"/>
      <c r="N1146" s="65">
        <v>0</v>
      </c>
      <c r="O1146" s="65">
        <v>0</v>
      </c>
      <c r="P1146" s="65"/>
      <c r="Q1146" s="49">
        <f t="shared" si="54"/>
        <v>0.5</v>
      </c>
      <c r="R1146" s="49">
        <f t="shared" si="52"/>
        <v>0</v>
      </c>
      <c r="W1146" s="49">
        <f t="shared" si="53"/>
        <v>0</v>
      </c>
    </row>
    <row r="1147" spans="1:23" x14ac:dyDescent="0.25">
      <c r="A1147" s="173" t="s">
        <v>1139</v>
      </c>
      <c r="B1147" s="174" t="s">
        <v>1598</v>
      </c>
      <c r="C1147" s="174">
        <v>1</v>
      </c>
      <c r="D1147" s="175" t="s">
        <v>1575</v>
      </c>
      <c r="E1147" s="65">
        <v>2</v>
      </c>
      <c r="F1147" s="64">
        <v>0.5</v>
      </c>
      <c r="G1147" s="65"/>
      <c r="H1147" s="65">
        <v>0</v>
      </c>
      <c r="I1147" s="65">
        <v>0</v>
      </c>
      <c r="J1147" s="65"/>
      <c r="K1147" s="65">
        <v>10</v>
      </c>
      <c r="L1147" s="64">
        <v>0.9</v>
      </c>
      <c r="M1147" s="65"/>
      <c r="N1147" s="65">
        <v>0</v>
      </c>
      <c r="O1147" s="65">
        <v>0</v>
      </c>
      <c r="P1147" s="65"/>
      <c r="Q1147" s="49">
        <f t="shared" si="54"/>
        <v>6</v>
      </c>
      <c r="R1147" s="49">
        <f t="shared" si="52"/>
        <v>0</v>
      </c>
      <c r="W1147" s="49">
        <f t="shared" si="53"/>
        <v>0</v>
      </c>
    </row>
    <row r="1148" spans="1:23" x14ac:dyDescent="0.25">
      <c r="A1148" s="173" t="s">
        <v>1140</v>
      </c>
      <c r="B1148" s="174" t="s">
        <v>1598</v>
      </c>
      <c r="C1148" s="174">
        <v>1</v>
      </c>
      <c r="D1148" s="175" t="s">
        <v>1576</v>
      </c>
      <c r="E1148" s="65">
        <v>3</v>
      </c>
      <c r="F1148" s="64">
        <v>1</v>
      </c>
      <c r="G1148" s="65"/>
      <c r="H1148" s="101" t="s">
        <v>8</v>
      </c>
      <c r="I1148" s="101" t="s">
        <v>8</v>
      </c>
      <c r="J1148" s="65"/>
      <c r="K1148" s="65">
        <v>0</v>
      </c>
      <c r="L1148" s="66" t="s">
        <v>4</v>
      </c>
      <c r="M1148" s="65"/>
      <c r="N1148" s="45" t="s">
        <v>8</v>
      </c>
      <c r="O1148" s="45" t="s">
        <v>8</v>
      </c>
      <c r="P1148" s="65"/>
      <c r="Q1148" s="49">
        <f t="shared" si="54"/>
        <v>1.5</v>
      </c>
      <c r="W1148" s="49">
        <f t="shared" si="53"/>
        <v>0</v>
      </c>
    </row>
    <row r="1149" spans="1:23" x14ac:dyDescent="0.25">
      <c r="A1149" s="173" t="s">
        <v>1141</v>
      </c>
      <c r="B1149" s="174" t="s">
        <v>1598</v>
      </c>
      <c r="C1149" s="174">
        <v>1</v>
      </c>
      <c r="D1149" s="175" t="s">
        <v>1577</v>
      </c>
      <c r="E1149" s="65">
        <v>790</v>
      </c>
      <c r="F1149" s="64">
        <v>0.55696202531645567</v>
      </c>
      <c r="G1149" s="65" t="s">
        <v>1</v>
      </c>
      <c r="H1149" s="101" t="s">
        <v>8</v>
      </c>
      <c r="I1149" s="101" t="s">
        <v>8</v>
      </c>
      <c r="J1149" s="65"/>
      <c r="K1149" s="65">
        <v>670</v>
      </c>
      <c r="L1149" s="64">
        <v>0.95522388059701491</v>
      </c>
      <c r="M1149" s="65" t="s">
        <v>1</v>
      </c>
      <c r="N1149" s="65">
        <v>33</v>
      </c>
      <c r="O1149" s="65">
        <v>0</v>
      </c>
      <c r="P1149" s="65"/>
      <c r="Q1149" s="49">
        <f t="shared" si="54"/>
        <v>730</v>
      </c>
      <c r="R1149" s="49">
        <f t="shared" si="52"/>
        <v>16.5</v>
      </c>
      <c r="W1149" s="49">
        <f t="shared" si="53"/>
        <v>1</v>
      </c>
    </row>
    <row r="1150" spans="1:23" x14ac:dyDescent="0.25">
      <c r="A1150" s="173" t="s">
        <v>1142</v>
      </c>
      <c r="B1150" s="174" t="s">
        <v>1598</v>
      </c>
      <c r="C1150" s="174">
        <v>1</v>
      </c>
      <c r="D1150" s="175" t="s">
        <v>1578</v>
      </c>
      <c r="E1150" s="65">
        <v>3</v>
      </c>
      <c r="F1150" s="64">
        <v>0.33333333333333331</v>
      </c>
      <c r="G1150" s="65"/>
      <c r="H1150" s="65">
        <v>0</v>
      </c>
      <c r="I1150" s="65">
        <v>0</v>
      </c>
      <c r="J1150" s="65"/>
      <c r="K1150" s="101" t="s">
        <v>8</v>
      </c>
      <c r="L1150" s="66" t="s">
        <v>8</v>
      </c>
      <c r="M1150" s="65"/>
      <c r="N1150" s="45" t="s">
        <v>8</v>
      </c>
      <c r="O1150" s="45" t="s">
        <v>8</v>
      </c>
      <c r="P1150" s="65"/>
      <c r="Q1150" s="49">
        <f t="shared" si="54"/>
        <v>3</v>
      </c>
      <c r="R1150" s="49">
        <f t="shared" si="52"/>
        <v>0</v>
      </c>
      <c r="W1150" s="49">
        <f t="shared" si="53"/>
        <v>0</v>
      </c>
    </row>
    <row r="1151" spans="1:23" x14ac:dyDescent="0.25">
      <c r="A1151" s="173" t="s">
        <v>1143</v>
      </c>
      <c r="B1151" s="174" t="s">
        <v>1598</v>
      </c>
      <c r="C1151" s="174">
        <v>1</v>
      </c>
      <c r="D1151" s="175" t="s">
        <v>1579</v>
      </c>
      <c r="E1151" s="65">
        <v>13</v>
      </c>
      <c r="F1151" s="64">
        <v>0.76923076923076927</v>
      </c>
      <c r="G1151" s="65" t="s">
        <v>1</v>
      </c>
      <c r="H1151" s="65">
        <v>33</v>
      </c>
      <c r="I1151" s="65">
        <v>165</v>
      </c>
      <c r="J1151" s="65"/>
      <c r="K1151" s="65">
        <v>42</v>
      </c>
      <c r="L1151" s="64">
        <v>0.9285714285714286</v>
      </c>
      <c r="M1151" s="65" t="s">
        <v>1</v>
      </c>
      <c r="N1151" s="65">
        <v>33</v>
      </c>
      <c r="O1151" s="65">
        <v>66</v>
      </c>
      <c r="P1151" s="65"/>
      <c r="Q1151" s="49">
        <f t="shared" si="54"/>
        <v>27.5</v>
      </c>
      <c r="R1151" s="49">
        <f t="shared" si="52"/>
        <v>74.25</v>
      </c>
      <c r="W1151" s="49">
        <f t="shared" si="53"/>
        <v>1</v>
      </c>
    </row>
    <row r="1152" spans="1:23" x14ac:dyDescent="0.25">
      <c r="A1152" s="176" t="s">
        <v>1144</v>
      </c>
      <c r="B1152" s="174" t="s">
        <v>1598</v>
      </c>
      <c r="C1152" s="177">
        <v>2</v>
      </c>
      <c r="D1152" s="178" t="s">
        <v>1491</v>
      </c>
      <c r="E1152" s="65">
        <v>0</v>
      </c>
      <c r="F1152" s="66" t="s">
        <v>4</v>
      </c>
      <c r="G1152" s="65"/>
      <c r="H1152" s="65">
        <v>0</v>
      </c>
      <c r="I1152" s="65">
        <v>0</v>
      </c>
      <c r="J1152" s="60"/>
      <c r="K1152" s="60">
        <v>0</v>
      </c>
      <c r="L1152" s="179" t="s">
        <v>4</v>
      </c>
      <c r="M1152" s="60"/>
      <c r="N1152" s="60">
        <v>0</v>
      </c>
      <c r="O1152" s="60">
        <v>0</v>
      </c>
      <c r="P1152" s="60"/>
      <c r="Q1152" s="49">
        <f t="shared" si="54"/>
        <v>0</v>
      </c>
      <c r="R1152" s="49">
        <f t="shared" si="52"/>
        <v>0</v>
      </c>
      <c r="W1152" s="49">
        <f t="shared" si="53"/>
        <v>0</v>
      </c>
    </row>
    <row r="1153" spans="1:23" x14ac:dyDescent="0.25">
      <c r="A1153" s="176" t="s">
        <v>1145</v>
      </c>
      <c r="B1153" s="174" t="s">
        <v>1598</v>
      </c>
      <c r="C1153" s="177">
        <v>2</v>
      </c>
      <c r="D1153" s="178" t="s">
        <v>1492</v>
      </c>
      <c r="E1153" s="65">
        <v>0</v>
      </c>
      <c r="F1153" s="66" t="s">
        <v>4</v>
      </c>
      <c r="G1153" s="65"/>
      <c r="H1153" s="65">
        <v>33</v>
      </c>
      <c r="I1153" s="65">
        <v>0</v>
      </c>
      <c r="J1153" s="65"/>
      <c r="K1153" s="65">
        <v>0</v>
      </c>
      <c r="L1153" s="50" t="s">
        <v>4</v>
      </c>
      <c r="M1153" s="65"/>
      <c r="N1153" s="65">
        <v>33</v>
      </c>
      <c r="O1153" s="65">
        <v>66</v>
      </c>
      <c r="P1153" s="65"/>
      <c r="Q1153" s="49">
        <f t="shared" si="54"/>
        <v>0</v>
      </c>
      <c r="R1153" s="49">
        <f t="shared" si="52"/>
        <v>33</v>
      </c>
      <c r="W1153" s="49">
        <f t="shared" si="53"/>
        <v>0</v>
      </c>
    </row>
    <row r="1154" spans="1:23" x14ac:dyDescent="0.25">
      <c r="A1154" s="176" t="s">
        <v>1146</v>
      </c>
      <c r="B1154" s="174" t="s">
        <v>1598</v>
      </c>
      <c r="C1154" s="177">
        <v>2</v>
      </c>
      <c r="D1154" s="178" t="s">
        <v>1493</v>
      </c>
      <c r="E1154" s="65">
        <v>9</v>
      </c>
      <c r="F1154" s="64">
        <v>1</v>
      </c>
      <c r="G1154" s="65"/>
      <c r="H1154" s="65">
        <v>0</v>
      </c>
      <c r="I1154" s="65">
        <v>0</v>
      </c>
      <c r="J1154" s="65"/>
      <c r="K1154" s="65">
        <v>1</v>
      </c>
      <c r="L1154" s="64">
        <v>1</v>
      </c>
      <c r="M1154" s="65"/>
      <c r="N1154" s="65">
        <v>0</v>
      </c>
      <c r="O1154" s="65">
        <v>0</v>
      </c>
      <c r="P1154" s="65"/>
      <c r="Q1154" s="49">
        <f t="shared" si="54"/>
        <v>5</v>
      </c>
      <c r="R1154" s="49">
        <f t="shared" si="52"/>
        <v>0</v>
      </c>
      <c r="W1154" s="49">
        <f t="shared" si="53"/>
        <v>0</v>
      </c>
    </row>
    <row r="1155" spans="1:23" x14ac:dyDescent="0.25">
      <c r="A1155" s="176" t="s">
        <v>1147</v>
      </c>
      <c r="B1155" s="174" t="s">
        <v>1598</v>
      </c>
      <c r="C1155" s="177">
        <v>2</v>
      </c>
      <c r="D1155" s="178" t="s">
        <v>1494</v>
      </c>
      <c r="E1155" s="65">
        <v>0</v>
      </c>
      <c r="F1155" s="66" t="s">
        <v>4</v>
      </c>
      <c r="G1155" s="65"/>
      <c r="H1155" s="65">
        <v>0</v>
      </c>
      <c r="I1155" s="65">
        <v>0</v>
      </c>
      <c r="J1155" s="65"/>
      <c r="K1155" s="65">
        <v>0</v>
      </c>
      <c r="L1155" s="50" t="s">
        <v>4</v>
      </c>
      <c r="M1155" s="65"/>
      <c r="N1155" s="65">
        <v>0</v>
      </c>
      <c r="O1155" s="65">
        <v>0</v>
      </c>
      <c r="P1155" s="65"/>
      <c r="Q1155" s="49">
        <f t="shared" si="54"/>
        <v>0</v>
      </c>
      <c r="R1155" s="49">
        <f t="shared" ref="R1155:R1218" si="55">AVERAGE(H1155:I1155,N1155:O1155)</f>
        <v>0</v>
      </c>
      <c r="W1155" s="49">
        <f t="shared" ref="W1155:W1218" si="56">(Q1155&gt;0)*(R1155&gt;0)</f>
        <v>0</v>
      </c>
    </row>
    <row r="1156" spans="1:23" x14ac:dyDescent="0.25">
      <c r="A1156" s="176" t="s">
        <v>1148</v>
      </c>
      <c r="B1156" s="174" t="s">
        <v>1598</v>
      </c>
      <c r="C1156" s="177">
        <v>2</v>
      </c>
      <c r="D1156" s="178" t="s">
        <v>1495</v>
      </c>
      <c r="E1156" s="65">
        <v>0</v>
      </c>
      <c r="F1156" s="66" t="s">
        <v>4</v>
      </c>
      <c r="G1156" s="65"/>
      <c r="H1156" s="65">
        <v>0</v>
      </c>
      <c r="I1156" s="65">
        <v>0</v>
      </c>
      <c r="J1156" s="65"/>
      <c r="K1156" s="65">
        <v>0</v>
      </c>
      <c r="L1156" s="50" t="s">
        <v>4</v>
      </c>
      <c r="M1156" s="65"/>
      <c r="N1156" s="65">
        <v>0</v>
      </c>
      <c r="O1156" s="65">
        <v>0</v>
      </c>
      <c r="P1156" s="65"/>
      <c r="Q1156" s="49">
        <f t="shared" si="54"/>
        <v>0</v>
      </c>
      <c r="R1156" s="49">
        <f t="shared" si="55"/>
        <v>0</v>
      </c>
      <c r="W1156" s="49">
        <f t="shared" si="56"/>
        <v>0</v>
      </c>
    </row>
    <row r="1157" spans="1:23" x14ac:dyDescent="0.25">
      <c r="A1157" s="176" t="s">
        <v>1149</v>
      </c>
      <c r="B1157" s="174" t="s">
        <v>1598</v>
      </c>
      <c r="C1157" s="177">
        <v>2</v>
      </c>
      <c r="D1157" s="178" t="s">
        <v>1496</v>
      </c>
      <c r="E1157" s="65">
        <v>1</v>
      </c>
      <c r="F1157" s="64">
        <v>1</v>
      </c>
      <c r="G1157" s="65"/>
      <c r="H1157" s="65">
        <v>66</v>
      </c>
      <c r="I1157" s="65">
        <v>66</v>
      </c>
      <c r="J1157" s="65"/>
      <c r="K1157" s="65">
        <v>1</v>
      </c>
      <c r="L1157" s="64">
        <v>0</v>
      </c>
      <c r="M1157" s="65"/>
      <c r="N1157" s="65">
        <v>33</v>
      </c>
      <c r="O1157" s="65">
        <v>0</v>
      </c>
      <c r="P1157" s="65"/>
      <c r="Q1157" s="49">
        <f t="shared" si="54"/>
        <v>1</v>
      </c>
      <c r="R1157" s="49">
        <f t="shared" si="55"/>
        <v>41.25</v>
      </c>
      <c r="W1157" s="49">
        <f t="shared" si="56"/>
        <v>1</v>
      </c>
    </row>
    <row r="1158" spans="1:23" x14ac:dyDescent="0.25">
      <c r="A1158" s="176" t="s">
        <v>1150</v>
      </c>
      <c r="B1158" s="174" t="s">
        <v>1598</v>
      </c>
      <c r="C1158" s="177">
        <v>2</v>
      </c>
      <c r="D1158" s="178" t="s">
        <v>1497</v>
      </c>
      <c r="E1158" s="65">
        <v>0</v>
      </c>
      <c r="F1158" s="66" t="s">
        <v>4</v>
      </c>
      <c r="G1158" s="65"/>
      <c r="H1158" s="65">
        <v>33</v>
      </c>
      <c r="I1158" s="65">
        <v>99</v>
      </c>
      <c r="J1158" s="65"/>
      <c r="K1158" s="65">
        <v>0</v>
      </c>
      <c r="L1158" s="50" t="s">
        <v>4</v>
      </c>
      <c r="M1158" s="65"/>
      <c r="N1158" s="65">
        <v>0</v>
      </c>
      <c r="O1158" s="65">
        <v>0</v>
      </c>
      <c r="P1158" s="65"/>
      <c r="Q1158" s="49">
        <f t="shared" si="54"/>
        <v>0</v>
      </c>
      <c r="R1158" s="49">
        <f t="shared" si="55"/>
        <v>33</v>
      </c>
      <c r="W1158" s="49">
        <f t="shared" si="56"/>
        <v>0</v>
      </c>
    </row>
    <row r="1159" spans="1:23" x14ac:dyDescent="0.25">
      <c r="A1159" s="176" t="s">
        <v>1151</v>
      </c>
      <c r="B1159" s="174" t="s">
        <v>1598</v>
      </c>
      <c r="C1159" s="177">
        <v>2</v>
      </c>
      <c r="D1159" s="178" t="s">
        <v>1498</v>
      </c>
      <c r="E1159" s="65">
        <v>7</v>
      </c>
      <c r="F1159" s="64">
        <v>1</v>
      </c>
      <c r="G1159" s="65" t="s">
        <v>1</v>
      </c>
      <c r="H1159" s="65">
        <v>0</v>
      </c>
      <c r="I1159" s="65">
        <v>0</v>
      </c>
      <c r="J1159" s="65"/>
      <c r="K1159" s="65">
        <v>0</v>
      </c>
      <c r="L1159" s="50" t="s">
        <v>4</v>
      </c>
      <c r="M1159" s="65"/>
      <c r="N1159" s="65">
        <v>33</v>
      </c>
      <c r="O1159" s="65">
        <v>0</v>
      </c>
      <c r="P1159" s="65"/>
      <c r="Q1159" s="49">
        <f t="shared" si="54"/>
        <v>3.5</v>
      </c>
      <c r="R1159" s="49">
        <f t="shared" si="55"/>
        <v>8.25</v>
      </c>
      <c r="W1159" s="49">
        <f t="shared" si="56"/>
        <v>1</v>
      </c>
    </row>
    <row r="1160" spans="1:23" x14ac:dyDescent="0.25">
      <c r="A1160" s="176" t="s">
        <v>1152</v>
      </c>
      <c r="B1160" s="174" t="s">
        <v>1598</v>
      </c>
      <c r="C1160" s="177">
        <v>2</v>
      </c>
      <c r="D1160" s="178" t="s">
        <v>1499</v>
      </c>
      <c r="E1160" s="65">
        <v>36</v>
      </c>
      <c r="F1160" s="64">
        <v>0.94736842105263153</v>
      </c>
      <c r="G1160" s="65"/>
      <c r="H1160" s="65">
        <v>132</v>
      </c>
      <c r="I1160" s="65">
        <v>297</v>
      </c>
      <c r="J1160" s="65"/>
      <c r="K1160" s="65">
        <v>30</v>
      </c>
      <c r="L1160" s="64">
        <v>0.93333333333333335</v>
      </c>
      <c r="M1160" s="65" t="s">
        <v>1</v>
      </c>
      <c r="N1160" s="65">
        <v>165</v>
      </c>
      <c r="O1160" s="65">
        <v>99</v>
      </c>
      <c r="P1160" s="65"/>
      <c r="Q1160" s="49">
        <f t="shared" si="54"/>
        <v>33</v>
      </c>
      <c r="R1160" s="49">
        <f t="shared" si="55"/>
        <v>173.25</v>
      </c>
      <c r="W1160" s="49">
        <f t="shared" si="56"/>
        <v>1</v>
      </c>
    </row>
    <row r="1161" spans="1:23" x14ac:dyDescent="0.25">
      <c r="A1161" s="176" t="s">
        <v>1153</v>
      </c>
      <c r="B1161" s="174" t="s">
        <v>1598</v>
      </c>
      <c r="C1161" s="177">
        <v>2</v>
      </c>
      <c r="D1161" s="178" t="s">
        <v>1500</v>
      </c>
      <c r="E1161" s="65">
        <v>32</v>
      </c>
      <c r="F1161" s="64">
        <v>0.88888888888888884</v>
      </c>
      <c r="G1161" s="65"/>
      <c r="H1161" s="65">
        <v>231</v>
      </c>
      <c r="I1161" s="65">
        <v>231</v>
      </c>
      <c r="J1161" s="70"/>
      <c r="K1161" s="70">
        <v>12</v>
      </c>
      <c r="L1161" s="69">
        <v>0.83333333333333337</v>
      </c>
      <c r="M1161" s="70" t="s">
        <v>1</v>
      </c>
      <c r="N1161" s="70">
        <v>99</v>
      </c>
      <c r="O1161" s="70">
        <v>66</v>
      </c>
      <c r="P1161" s="70"/>
      <c r="Q1161" s="49">
        <f t="shared" si="54"/>
        <v>22</v>
      </c>
      <c r="R1161" s="49">
        <f t="shared" si="55"/>
        <v>156.75</v>
      </c>
      <c r="W1161" s="49">
        <f t="shared" si="56"/>
        <v>1</v>
      </c>
    </row>
    <row r="1162" spans="1:23" x14ac:dyDescent="0.25">
      <c r="A1162" s="176" t="s">
        <v>1154</v>
      </c>
      <c r="B1162" s="174" t="s">
        <v>1598</v>
      </c>
      <c r="C1162" s="177">
        <v>2</v>
      </c>
      <c r="D1162" s="178" t="s">
        <v>1501</v>
      </c>
      <c r="E1162" s="65">
        <v>0</v>
      </c>
      <c r="F1162" s="66" t="s">
        <v>4</v>
      </c>
      <c r="G1162" s="65"/>
      <c r="H1162" s="65">
        <v>0</v>
      </c>
      <c r="I1162" s="65">
        <v>0</v>
      </c>
      <c r="J1162" s="65"/>
      <c r="K1162" s="65">
        <v>0</v>
      </c>
      <c r="L1162" s="50" t="s">
        <v>4</v>
      </c>
      <c r="M1162" s="65"/>
      <c r="N1162" s="65">
        <v>0</v>
      </c>
      <c r="O1162" s="65">
        <v>0</v>
      </c>
      <c r="P1162" s="65"/>
      <c r="Q1162" s="49">
        <f t="shared" si="54"/>
        <v>0</v>
      </c>
      <c r="R1162" s="49">
        <f t="shared" si="55"/>
        <v>0</v>
      </c>
      <c r="W1162" s="49">
        <f t="shared" si="56"/>
        <v>0</v>
      </c>
    </row>
    <row r="1163" spans="1:23" x14ac:dyDescent="0.25">
      <c r="A1163" s="176" t="s">
        <v>1155</v>
      </c>
      <c r="B1163" s="174" t="s">
        <v>1598</v>
      </c>
      <c r="C1163" s="177">
        <v>2</v>
      </c>
      <c r="D1163" s="178" t="s">
        <v>1502</v>
      </c>
      <c r="E1163" s="65">
        <v>0</v>
      </c>
      <c r="F1163" s="64">
        <v>0</v>
      </c>
      <c r="G1163" s="65"/>
      <c r="H1163" s="65">
        <v>0</v>
      </c>
      <c r="I1163" s="65">
        <v>0</v>
      </c>
      <c r="J1163" s="65"/>
      <c r="K1163" s="65">
        <v>2</v>
      </c>
      <c r="L1163" s="64">
        <v>1</v>
      </c>
      <c r="M1163" s="65" t="s">
        <v>1</v>
      </c>
      <c r="N1163" s="65">
        <v>0</v>
      </c>
      <c r="O1163" s="107">
        <v>0</v>
      </c>
      <c r="P1163" s="65"/>
      <c r="Q1163" s="49">
        <f t="shared" si="54"/>
        <v>1</v>
      </c>
      <c r="R1163" s="49">
        <f t="shared" si="55"/>
        <v>0</v>
      </c>
      <c r="W1163" s="49">
        <f t="shared" si="56"/>
        <v>0</v>
      </c>
    </row>
    <row r="1164" spans="1:23" x14ac:dyDescent="0.25">
      <c r="A1164" s="176" t="s">
        <v>1156</v>
      </c>
      <c r="B1164" s="174" t="s">
        <v>1598</v>
      </c>
      <c r="C1164" s="177">
        <v>2</v>
      </c>
      <c r="D1164" s="178" t="s">
        <v>1503</v>
      </c>
      <c r="E1164" s="65">
        <v>53</v>
      </c>
      <c r="F1164" s="64">
        <v>0.96363636363636362</v>
      </c>
      <c r="G1164" s="65"/>
      <c r="H1164" s="65">
        <v>0</v>
      </c>
      <c r="I1164" s="65">
        <v>33</v>
      </c>
      <c r="J1164" s="65"/>
      <c r="K1164" s="65">
        <v>71</v>
      </c>
      <c r="L1164" s="64">
        <v>0.91549295774647887</v>
      </c>
      <c r="M1164" s="65"/>
      <c r="N1164" s="65">
        <v>264</v>
      </c>
      <c r="O1164" s="65">
        <v>231</v>
      </c>
      <c r="P1164" s="65"/>
      <c r="Q1164" s="49">
        <f t="shared" si="54"/>
        <v>62</v>
      </c>
      <c r="R1164" s="49">
        <f t="shared" si="55"/>
        <v>132</v>
      </c>
      <c r="W1164" s="49">
        <f t="shared" si="56"/>
        <v>1</v>
      </c>
    </row>
    <row r="1165" spans="1:23" x14ac:dyDescent="0.25">
      <c r="A1165" s="176" t="s">
        <v>1157</v>
      </c>
      <c r="B1165" s="174" t="s">
        <v>1598</v>
      </c>
      <c r="C1165" s="177">
        <v>2</v>
      </c>
      <c r="D1165" s="178" t="s">
        <v>1504</v>
      </c>
      <c r="E1165" s="65">
        <v>7</v>
      </c>
      <c r="F1165" s="64">
        <v>1</v>
      </c>
      <c r="G1165" s="65" t="s">
        <v>1</v>
      </c>
      <c r="H1165" s="65">
        <v>66</v>
      </c>
      <c r="I1165" s="65">
        <v>66</v>
      </c>
      <c r="J1165" s="65"/>
      <c r="K1165" s="65">
        <v>19</v>
      </c>
      <c r="L1165" s="64">
        <v>0.84210526315789469</v>
      </c>
      <c r="M1165" s="65" t="s">
        <v>1</v>
      </c>
      <c r="N1165" s="65">
        <v>0</v>
      </c>
      <c r="O1165" s="65">
        <v>0</v>
      </c>
      <c r="P1165" s="65"/>
      <c r="Q1165" s="49">
        <f t="shared" si="54"/>
        <v>13</v>
      </c>
      <c r="R1165" s="49">
        <f t="shared" si="55"/>
        <v>33</v>
      </c>
      <c r="W1165" s="49">
        <f t="shared" si="56"/>
        <v>1</v>
      </c>
    </row>
    <row r="1166" spans="1:23" x14ac:dyDescent="0.25">
      <c r="A1166" s="176" t="s">
        <v>1158</v>
      </c>
      <c r="B1166" s="174" t="s">
        <v>1598</v>
      </c>
      <c r="C1166" s="177">
        <v>2</v>
      </c>
      <c r="D1166" s="178" t="s">
        <v>1505</v>
      </c>
      <c r="E1166" s="65">
        <v>138</v>
      </c>
      <c r="F1166" s="64">
        <v>0.89032258064516134</v>
      </c>
      <c r="G1166" s="65" t="s">
        <v>757</v>
      </c>
      <c r="H1166" s="65">
        <v>0</v>
      </c>
      <c r="I1166" s="65">
        <v>0</v>
      </c>
      <c r="J1166" s="65"/>
      <c r="K1166" s="65">
        <v>2</v>
      </c>
      <c r="L1166" s="64">
        <v>1</v>
      </c>
      <c r="M1166" s="65"/>
      <c r="N1166" s="65">
        <v>165</v>
      </c>
      <c r="O1166" s="65">
        <v>231</v>
      </c>
      <c r="P1166" s="65"/>
      <c r="Q1166" s="49">
        <f t="shared" si="54"/>
        <v>70</v>
      </c>
      <c r="R1166" s="49">
        <f t="shared" si="55"/>
        <v>99</v>
      </c>
      <c r="W1166" s="49">
        <f t="shared" si="56"/>
        <v>1</v>
      </c>
    </row>
    <row r="1167" spans="1:23" x14ac:dyDescent="0.25">
      <c r="A1167" s="176" t="s">
        <v>1159</v>
      </c>
      <c r="B1167" s="174" t="s">
        <v>1598</v>
      </c>
      <c r="C1167" s="177">
        <v>2</v>
      </c>
      <c r="D1167" s="178" t="s">
        <v>1506</v>
      </c>
      <c r="E1167" s="65">
        <v>0</v>
      </c>
      <c r="F1167" s="66" t="s">
        <v>4</v>
      </c>
      <c r="G1167" s="65"/>
      <c r="H1167" s="65">
        <v>0</v>
      </c>
      <c r="I1167" s="65">
        <v>0</v>
      </c>
      <c r="J1167" s="65"/>
      <c r="K1167" s="65">
        <v>2</v>
      </c>
      <c r="L1167" s="64">
        <v>0.5</v>
      </c>
      <c r="M1167" s="65"/>
      <c r="N1167" s="65">
        <v>0</v>
      </c>
      <c r="O1167" s="65">
        <v>0</v>
      </c>
      <c r="P1167" s="65"/>
      <c r="Q1167" s="49">
        <f t="shared" si="54"/>
        <v>1</v>
      </c>
      <c r="R1167" s="49">
        <f t="shared" si="55"/>
        <v>0</v>
      </c>
      <c r="W1167" s="49">
        <f t="shared" si="56"/>
        <v>0</v>
      </c>
    </row>
    <row r="1168" spans="1:23" x14ac:dyDescent="0.25">
      <c r="A1168" s="176" t="s">
        <v>1160</v>
      </c>
      <c r="B1168" s="174" t="s">
        <v>1598</v>
      </c>
      <c r="C1168" s="177">
        <v>2</v>
      </c>
      <c r="D1168" s="178" t="s">
        <v>1507</v>
      </c>
      <c r="E1168" s="65">
        <v>0</v>
      </c>
      <c r="F1168" s="66" t="s">
        <v>4</v>
      </c>
      <c r="G1168" s="65"/>
      <c r="H1168" s="65">
        <v>198</v>
      </c>
      <c r="I1168" s="65">
        <v>198</v>
      </c>
      <c r="J1168" s="65"/>
      <c r="K1168" s="65">
        <v>3</v>
      </c>
      <c r="L1168" s="64">
        <v>1</v>
      </c>
      <c r="M1168" s="65"/>
      <c r="N1168" s="65">
        <v>132</v>
      </c>
      <c r="O1168" s="65">
        <v>66</v>
      </c>
      <c r="P1168" s="65"/>
      <c r="Q1168" s="49">
        <f t="shared" si="54"/>
        <v>1.5</v>
      </c>
      <c r="R1168" s="49">
        <f t="shared" si="55"/>
        <v>148.5</v>
      </c>
      <c r="W1168" s="49">
        <f t="shared" si="56"/>
        <v>1</v>
      </c>
    </row>
    <row r="1169" spans="1:23" x14ac:dyDescent="0.25">
      <c r="A1169" s="176" t="s">
        <v>1161</v>
      </c>
      <c r="B1169" s="174" t="s">
        <v>1598</v>
      </c>
      <c r="C1169" s="177">
        <v>2</v>
      </c>
      <c r="D1169" s="178" t="s">
        <v>1508</v>
      </c>
      <c r="E1169" s="65">
        <v>65</v>
      </c>
      <c r="F1169" s="64">
        <v>0.97014925373134331</v>
      </c>
      <c r="G1169" s="65" t="s">
        <v>1</v>
      </c>
      <c r="H1169" s="65">
        <v>0</v>
      </c>
      <c r="I1169" s="65">
        <v>0</v>
      </c>
      <c r="J1169" s="65"/>
      <c r="K1169" s="65">
        <v>3</v>
      </c>
      <c r="L1169" s="64">
        <v>0.33333333333333331</v>
      </c>
      <c r="M1169" s="65" t="s">
        <v>1</v>
      </c>
      <c r="N1169" s="65">
        <v>99</v>
      </c>
      <c r="O1169" s="65">
        <v>33</v>
      </c>
      <c r="P1169" s="65"/>
      <c r="Q1169" s="49">
        <f t="shared" si="54"/>
        <v>34</v>
      </c>
      <c r="R1169" s="49">
        <f t="shared" si="55"/>
        <v>33</v>
      </c>
      <c r="W1169" s="49">
        <f t="shared" si="56"/>
        <v>1</v>
      </c>
    </row>
    <row r="1170" spans="1:23" x14ac:dyDescent="0.25">
      <c r="A1170" s="176" t="s">
        <v>1162</v>
      </c>
      <c r="B1170" s="174" t="s">
        <v>1598</v>
      </c>
      <c r="C1170" s="177">
        <v>2</v>
      </c>
      <c r="D1170" s="178" t="s">
        <v>1509</v>
      </c>
      <c r="E1170" s="65">
        <v>48</v>
      </c>
      <c r="F1170" s="64">
        <v>1</v>
      </c>
      <c r="G1170" s="65"/>
      <c r="H1170" s="65">
        <v>0</v>
      </c>
      <c r="I1170" s="65">
        <v>0</v>
      </c>
      <c r="J1170" s="65"/>
      <c r="K1170" s="65">
        <v>0</v>
      </c>
      <c r="L1170" s="50" t="s">
        <v>4</v>
      </c>
      <c r="M1170" s="65"/>
      <c r="N1170" s="65">
        <v>0</v>
      </c>
      <c r="O1170" s="65">
        <v>0</v>
      </c>
      <c r="P1170" s="65"/>
      <c r="Q1170" s="49">
        <f t="shared" si="54"/>
        <v>24</v>
      </c>
      <c r="R1170" s="49">
        <f t="shared" si="55"/>
        <v>0</v>
      </c>
      <c r="W1170" s="49">
        <f t="shared" si="56"/>
        <v>0</v>
      </c>
    </row>
    <row r="1171" spans="1:23" x14ac:dyDescent="0.25">
      <c r="A1171" s="176" t="s">
        <v>1163</v>
      </c>
      <c r="B1171" s="174" t="s">
        <v>1598</v>
      </c>
      <c r="C1171" s="177">
        <v>2</v>
      </c>
      <c r="D1171" s="178" t="s">
        <v>1510</v>
      </c>
      <c r="E1171" s="65">
        <v>0</v>
      </c>
      <c r="F1171" s="66" t="s">
        <v>4</v>
      </c>
      <c r="G1171" s="65"/>
      <c r="H1171" s="65">
        <v>66</v>
      </c>
      <c r="I1171" s="65">
        <v>0</v>
      </c>
      <c r="J1171" s="65"/>
      <c r="K1171" s="65">
        <v>1</v>
      </c>
      <c r="L1171" s="64">
        <v>0</v>
      </c>
      <c r="M1171" s="65"/>
      <c r="N1171" s="65">
        <v>165</v>
      </c>
      <c r="O1171" s="65">
        <v>0</v>
      </c>
      <c r="P1171" s="65"/>
      <c r="Q1171" s="49">
        <f t="shared" si="54"/>
        <v>0.5</v>
      </c>
      <c r="R1171" s="49">
        <f t="shared" si="55"/>
        <v>57.75</v>
      </c>
      <c r="W1171" s="49">
        <f t="shared" si="56"/>
        <v>1</v>
      </c>
    </row>
    <row r="1172" spans="1:23" x14ac:dyDescent="0.25">
      <c r="A1172" s="176" t="s">
        <v>1164</v>
      </c>
      <c r="B1172" s="174" t="s">
        <v>1598</v>
      </c>
      <c r="C1172" s="177">
        <v>2</v>
      </c>
      <c r="D1172" s="178" t="s">
        <v>1511</v>
      </c>
      <c r="E1172" s="65">
        <v>22</v>
      </c>
      <c r="F1172" s="64">
        <v>1</v>
      </c>
      <c r="G1172" s="65"/>
      <c r="H1172" s="65">
        <v>231</v>
      </c>
      <c r="I1172" s="65">
        <v>66</v>
      </c>
      <c r="J1172" s="65"/>
      <c r="K1172" s="65">
        <v>19</v>
      </c>
      <c r="L1172" s="64">
        <v>0.89473684210526316</v>
      </c>
      <c r="M1172" s="65"/>
      <c r="N1172" s="65">
        <v>33</v>
      </c>
      <c r="O1172" s="65">
        <v>33</v>
      </c>
      <c r="P1172" s="65"/>
      <c r="Q1172" s="49">
        <f t="shared" si="54"/>
        <v>20.5</v>
      </c>
      <c r="R1172" s="49">
        <f t="shared" si="55"/>
        <v>90.75</v>
      </c>
      <c r="W1172" s="49">
        <f t="shared" si="56"/>
        <v>1</v>
      </c>
    </row>
    <row r="1173" spans="1:23" x14ac:dyDescent="0.25">
      <c r="A1173" s="176" t="s">
        <v>1165</v>
      </c>
      <c r="B1173" s="174" t="s">
        <v>1598</v>
      </c>
      <c r="C1173" s="177">
        <v>2</v>
      </c>
      <c r="D1173" s="178" t="s">
        <v>1512</v>
      </c>
      <c r="E1173" s="65">
        <v>0</v>
      </c>
      <c r="F1173" s="66" t="s">
        <v>4</v>
      </c>
      <c r="G1173" s="65"/>
      <c r="H1173" s="65">
        <v>0</v>
      </c>
      <c r="I1173" s="65">
        <v>0</v>
      </c>
      <c r="J1173" s="65"/>
      <c r="K1173" s="65">
        <v>1</v>
      </c>
      <c r="L1173" s="64">
        <v>0</v>
      </c>
      <c r="M1173" s="65"/>
      <c r="N1173" s="65">
        <v>0</v>
      </c>
      <c r="O1173" s="65">
        <v>0</v>
      </c>
      <c r="P1173" s="65"/>
      <c r="Q1173" s="49">
        <f t="shared" si="54"/>
        <v>0.5</v>
      </c>
      <c r="R1173" s="49">
        <f t="shared" si="55"/>
        <v>0</v>
      </c>
      <c r="W1173" s="49">
        <f t="shared" si="56"/>
        <v>0</v>
      </c>
    </row>
    <row r="1174" spans="1:23" x14ac:dyDescent="0.25">
      <c r="A1174" s="176" t="s">
        <v>1166</v>
      </c>
      <c r="B1174" s="174" t="s">
        <v>1598</v>
      </c>
      <c r="C1174" s="177">
        <v>2</v>
      </c>
      <c r="D1174" s="178" t="s">
        <v>1513</v>
      </c>
      <c r="E1174" s="65">
        <v>930</v>
      </c>
      <c r="F1174" s="64">
        <v>0.95876288659793818</v>
      </c>
      <c r="G1174" s="65" t="s">
        <v>1</v>
      </c>
      <c r="H1174" s="65">
        <v>66</v>
      </c>
      <c r="I1174" s="65">
        <v>0</v>
      </c>
      <c r="J1174" s="65"/>
      <c r="K1174" s="65">
        <v>80</v>
      </c>
      <c r="L1174" s="64">
        <v>0.8</v>
      </c>
      <c r="M1174" s="65" t="s">
        <v>1</v>
      </c>
      <c r="N1174" s="65">
        <v>33</v>
      </c>
      <c r="O1174" s="65">
        <v>0</v>
      </c>
      <c r="P1174" s="65"/>
      <c r="Q1174" s="49">
        <f t="shared" si="54"/>
        <v>505</v>
      </c>
      <c r="R1174" s="49">
        <f t="shared" si="55"/>
        <v>24.75</v>
      </c>
      <c r="W1174" s="49">
        <f t="shared" si="56"/>
        <v>1</v>
      </c>
    </row>
    <row r="1175" spans="1:23" x14ac:dyDescent="0.25">
      <c r="A1175" s="176" t="s">
        <v>1167</v>
      </c>
      <c r="B1175" s="174" t="s">
        <v>1598</v>
      </c>
      <c r="C1175" s="177">
        <v>2</v>
      </c>
      <c r="D1175" s="178" t="s">
        <v>1514</v>
      </c>
      <c r="E1175" s="65">
        <v>0</v>
      </c>
      <c r="F1175" s="66" t="s">
        <v>4</v>
      </c>
      <c r="G1175" s="65"/>
      <c r="H1175" s="65">
        <v>0</v>
      </c>
      <c r="I1175" s="65">
        <v>0</v>
      </c>
      <c r="J1175" s="65"/>
      <c r="K1175" s="65">
        <v>1</v>
      </c>
      <c r="L1175" s="64">
        <v>1</v>
      </c>
      <c r="M1175" s="65"/>
      <c r="N1175" s="65">
        <v>0</v>
      </c>
      <c r="O1175" s="65">
        <v>0</v>
      </c>
      <c r="P1175" s="65"/>
      <c r="Q1175" s="49">
        <f t="shared" si="54"/>
        <v>0.5</v>
      </c>
      <c r="R1175" s="49">
        <f t="shared" si="55"/>
        <v>0</v>
      </c>
      <c r="W1175" s="49">
        <f t="shared" si="56"/>
        <v>0</v>
      </c>
    </row>
    <row r="1176" spans="1:23" x14ac:dyDescent="0.25">
      <c r="A1176" s="176" t="s">
        <v>1168</v>
      </c>
      <c r="B1176" s="174" t="s">
        <v>1598</v>
      </c>
      <c r="C1176" s="177">
        <v>2</v>
      </c>
      <c r="D1176" s="178" t="s">
        <v>1515</v>
      </c>
      <c r="E1176" s="65">
        <v>0</v>
      </c>
      <c r="F1176" s="66" t="s">
        <v>4</v>
      </c>
      <c r="G1176" s="65"/>
      <c r="H1176" s="65">
        <v>0</v>
      </c>
      <c r="I1176" s="65">
        <v>0</v>
      </c>
      <c r="J1176" s="65"/>
      <c r="K1176" s="65">
        <v>0</v>
      </c>
      <c r="L1176" s="50" t="s">
        <v>4</v>
      </c>
      <c r="M1176" s="65"/>
      <c r="N1176" s="65">
        <v>0</v>
      </c>
      <c r="O1176" s="65">
        <v>0</v>
      </c>
      <c r="P1176" s="65"/>
      <c r="Q1176" s="49">
        <f t="shared" si="54"/>
        <v>0</v>
      </c>
      <c r="R1176" s="49">
        <f t="shared" si="55"/>
        <v>0</v>
      </c>
      <c r="W1176" s="49">
        <f t="shared" si="56"/>
        <v>0</v>
      </c>
    </row>
    <row r="1177" spans="1:23" x14ac:dyDescent="0.25">
      <c r="A1177" s="176" t="s">
        <v>1169</v>
      </c>
      <c r="B1177" s="174" t="s">
        <v>1598</v>
      </c>
      <c r="C1177" s="177">
        <v>2</v>
      </c>
      <c r="D1177" s="178" t="s">
        <v>1516</v>
      </c>
      <c r="E1177" s="65">
        <v>0</v>
      </c>
      <c r="F1177" s="66" t="s">
        <v>4</v>
      </c>
      <c r="G1177" s="65"/>
      <c r="H1177" s="65">
        <v>0</v>
      </c>
      <c r="I1177" s="65">
        <v>0</v>
      </c>
      <c r="J1177" s="65"/>
      <c r="K1177" s="65">
        <v>0</v>
      </c>
      <c r="L1177" s="50" t="s">
        <v>4</v>
      </c>
      <c r="M1177" s="65"/>
      <c r="N1177" s="65">
        <v>0</v>
      </c>
      <c r="O1177" s="65">
        <v>0</v>
      </c>
      <c r="P1177" s="65"/>
      <c r="Q1177" s="49">
        <f t="shared" si="54"/>
        <v>0</v>
      </c>
      <c r="R1177" s="49">
        <f t="shared" si="55"/>
        <v>0</v>
      </c>
      <c r="W1177" s="49">
        <f t="shared" si="56"/>
        <v>0</v>
      </c>
    </row>
    <row r="1178" spans="1:23" x14ac:dyDescent="0.25">
      <c r="A1178" s="176" t="s">
        <v>1170</v>
      </c>
      <c r="B1178" s="174" t="s">
        <v>1598</v>
      </c>
      <c r="C1178" s="177">
        <v>2</v>
      </c>
      <c r="D1178" s="178" t="s">
        <v>1517</v>
      </c>
      <c r="E1178" s="65">
        <v>24</v>
      </c>
      <c r="F1178" s="64">
        <v>0.96</v>
      </c>
      <c r="G1178" s="65"/>
      <c r="H1178" s="65">
        <v>495</v>
      </c>
      <c r="I1178" s="65">
        <v>561</v>
      </c>
      <c r="J1178" s="65"/>
      <c r="K1178" s="65">
        <v>122</v>
      </c>
      <c r="L1178" s="64">
        <v>0.86885245901639341</v>
      </c>
      <c r="M1178" s="65"/>
      <c r="N1178" s="65">
        <v>99</v>
      </c>
      <c r="O1178" s="65">
        <v>99</v>
      </c>
      <c r="P1178" s="65"/>
      <c r="Q1178" s="49">
        <f t="shared" si="54"/>
        <v>73</v>
      </c>
      <c r="R1178" s="49">
        <f t="shared" si="55"/>
        <v>313.5</v>
      </c>
      <c r="W1178" s="49">
        <f t="shared" si="56"/>
        <v>1</v>
      </c>
    </row>
    <row r="1179" spans="1:23" x14ac:dyDescent="0.25">
      <c r="A1179" s="176" t="s">
        <v>1171</v>
      </c>
      <c r="B1179" s="174" t="s">
        <v>1598</v>
      </c>
      <c r="C1179" s="177">
        <v>2</v>
      </c>
      <c r="D1179" s="178" t="s">
        <v>1518</v>
      </c>
      <c r="E1179" s="65">
        <v>1</v>
      </c>
      <c r="F1179" s="64">
        <v>1</v>
      </c>
      <c r="G1179" s="65"/>
      <c r="H1179" s="65">
        <v>0</v>
      </c>
      <c r="I1179" s="65">
        <v>0</v>
      </c>
      <c r="J1179" s="65"/>
      <c r="K1179" s="65">
        <v>2</v>
      </c>
      <c r="L1179" s="64">
        <v>1</v>
      </c>
      <c r="M1179" s="65" t="s">
        <v>1</v>
      </c>
      <c r="N1179" s="65">
        <v>99</v>
      </c>
      <c r="O1179" s="65">
        <v>33</v>
      </c>
      <c r="P1179" s="65"/>
      <c r="Q1179" s="49">
        <f t="shared" si="54"/>
        <v>1.5</v>
      </c>
      <c r="R1179" s="49">
        <f t="shared" si="55"/>
        <v>33</v>
      </c>
      <c r="W1179" s="49">
        <f t="shared" si="56"/>
        <v>1</v>
      </c>
    </row>
    <row r="1180" spans="1:23" x14ac:dyDescent="0.25">
      <c r="A1180" s="176" t="s">
        <v>1172</v>
      </c>
      <c r="B1180" s="174" t="s">
        <v>1598</v>
      </c>
      <c r="C1180" s="177">
        <v>2</v>
      </c>
      <c r="D1180" s="178" t="s">
        <v>1519</v>
      </c>
      <c r="E1180" s="65">
        <v>2</v>
      </c>
      <c r="F1180" s="64">
        <v>0.66666666666666663</v>
      </c>
      <c r="G1180" s="65" t="s">
        <v>1</v>
      </c>
      <c r="H1180" s="65">
        <v>198</v>
      </c>
      <c r="I1180" s="65">
        <v>198</v>
      </c>
      <c r="J1180" s="65"/>
      <c r="K1180" s="65">
        <v>48</v>
      </c>
      <c r="L1180" s="64">
        <v>0.875</v>
      </c>
      <c r="M1180" s="65" t="s">
        <v>1</v>
      </c>
      <c r="N1180" s="65">
        <v>726</v>
      </c>
      <c r="O1180" s="65">
        <v>858</v>
      </c>
      <c r="P1180" s="65"/>
      <c r="Q1180" s="49">
        <f t="shared" si="54"/>
        <v>25</v>
      </c>
      <c r="R1180" s="49">
        <f t="shared" si="55"/>
        <v>495</v>
      </c>
      <c r="W1180" s="49">
        <f t="shared" si="56"/>
        <v>1</v>
      </c>
    </row>
    <row r="1181" spans="1:23" x14ac:dyDescent="0.25">
      <c r="A1181" s="176" t="s">
        <v>1173</v>
      </c>
      <c r="B1181" s="174" t="s">
        <v>1598</v>
      </c>
      <c r="C1181" s="177">
        <v>2</v>
      </c>
      <c r="D1181" s="178" t="s">
        <v>1520</v>
      </c>
      <c r="E1181" s="65">
        <v>0</v>
      </c>
      <c r="F1181" s="66" t="s">
        <v>4</v>
      </c>
      <c r="G1181" s="65"/>
      <c r="H1181" s="65">
        <v>0</v>
      </c>
      <c r="I1181" s="65">
        <v>0</v>
      </c>
      <c r="J1181" s="65"/>
      <c r="K1181" s="65">
        <v>1</v>
      </c>
      <c r="L1181" s="64">
        <v>1</v>
      </c>
      <c r="M1181" s="65"/>
      <c r="N1181" s="65">
        <v>0</v>
      </c>
      <c r="O1181" s="65">
        <v>0</v>
      </c>
      <c r="P1181" s="65"/>
      <c r="Q1181" s="49">
        <f t="shared" si="54"/>
        <v>0.5</v>
      </c>
      <c r="R1181" s="49">
        <f t="shared" si="55"/>
        <v>0</v>
      </c>
      <c r="W1181" s="49">
        <f t="shared" si="56"/>
        <v>0</v>
      </c>
    </row>
    <row r="1182" spans="1:23" x14ac:dyDescent="0.25">
      <c r="A1182" s="176" t="s">
        <v>1174</v>
      </c>
      <c r="B1182" s="174" t="s">
        <v>1598</v>
      </c>
      <c r="C1182" s="177">
        <v>2</v>
      </c>
      <c r="D1182" s="178" t="s">
        <v>1521</v>
      </c>
      <c r="E1182" s="65">
        <v>0</v>
      </c>
      <c r="F1182" s="66" t="s">
        <v>4</v>
      </c>
      <c r="G1182" s="65"/>
      <c r="H1182" s="65">
        <v>0</v>
      </c>
      <c r="I1182" s="65">
        <v>0</v>
      </c>
      <c r="J1182" s="60"/>
      <c r="K1182" s="60">
        <v>0</v>
      </c>
      <c r="L1182" s="179" t="s">
        <v>4</v>
      </c>
      <c r="M1182" s="60"/>
      <c r="N1182" s="60">
        <v>0</v>
      </c>
      <c r="O1182" s="60">
        <v>0</v>
      </c>
      <c r="P1182" s="60"/>
      <c r="Q1182" s="49">
        <f t="shared" ref="Q1182:Q1245" si="57">AVERAGE(E1182,K1182)</f>
        <v>0</v>
      </c>
      <c r="R1182" s="49">
        <f t="shared" si="55"/>
        <v>0</v>
      </c>
      <c r="W1182" s="49">
        <f t="shared" si="56"/>
        <v>0</v>
      </c>
    </row>
    <row r="1183" spans="1:23" x14ac:dyDescent="0.25">
      <c r="A1183" s="176" t="s">
        <v>1175</v>
      </c>
      <c r="B1183" s="174" t="s">
        <v>1598</v>
      </c>
      <c r="C1183" s="177">
        <v>2</v>
      </c>
      <c r="D1183" s="178" t="s">
        <v>1522</v>
      </c>
      <c r="E1183" s="65">
        <v>0</v>
      </c>
      <c r="F1183" s="66" t="s">
        <v>4</v>
      </c>
      <c r="G1183" s="65"/>
      <c r="H1183" s="65">
        <v>0</v>
      </c>
      <c r="I1183" s="65">
        <v>0</v>
      </c>
      <c r="J1183" s="65"/>
      <c r="K1183" s="65">
        <v>1</v>
      </c>
      <c r="L1183" s="64">
        <v>1</v>
      </c>
      <c r="M1183" s="65"/>
      <c r="N1183" s="65">
        <v>0</v>
      </c>
      <c r="O1183" s="107">
        <v>132</v>
      </c>
      <c r="P1183" s="65"/>
      <c r="Q1183" s="49">
        <f t="shared" si="57"/>
        <v>0.5</v>
      </c>
      <c r="R1183" s="49">
        <f t="shared" si="55"/>
        <v>33</v>
      </c>
      <c r="W1183" s="49">
        <f t="shared" si="56"/>
        <v>1</v>
      </c>
    </row>
    <row r="1184" spans="1:23" x14ac:dyDescent="0.25">
      <c r="A1184" s="176" t="s">
        <v>1176</v>
      </c>
      <c r="B1184" s="174" t="s">
        <v>1598</v>
      </c>
      <c r="C1184" s="177">
        <v>2</v>
      </c>
      <c r="D1184" s="178" t="s">
        <v>1523</v>
      </c>
      <c r="E1184" s="65">
        <v>0</v>
      </c>
      <c r="F1184" s="66" t="s">
        <v>4</v>
      </c>
      <c r="G1184" s="65"/>
      <c r="H1184" s="65">
        <v>0</v>
      </c>
      <c r="I1184" s="65">
        <v>0</v>
      </c>
      <c r="J1184" s="65"/>
      <c r="K1184" s="65">
        <v>0</v>
      </c>
      <c r="L1184" s="50" t="s">
        <v>4</v>
      </c>
      <c r="M1184" s="65"/>
      <c r="N1184" s="65">
        <v>0</v>
      </c>
      <c r="O1184" s="65">
        <v>0</v>
      </c>
      <c r="P1184" s="65"/>
      <c r="Q1184" s="49">
        <f t="shared" si="57"/>
        <v>0</v>
      </c>
      <c r="R1184" s="49">
        <f t="shared" si="55"/>
        <v>0</v>
      </c>
      <c r="W1184" s="49">
        <f t="shared" si="56"/>
        <v>0</v>
      </c>
    </row>
    <row r="1185" spans="1:23" x14ac:dyDescent="0.25">
      <c r="A1185" s="176" t="s">
        <v>1177</v>
      </c>
      <c r="B1185" s="174" t="s">
        <v>1598</v>
      </c>
      <c r="C1185" s="177">
        <v>2</v>
      </c>
      <c r="D1185" s="178" t="s">
        <v>1524</v>
      </c>
      <c r="E1185" s="65">
        <v>0</v>
      </c>
      <c r="F1185" s="66" t="s">
        <v>4</v>
      </c>
      <c r="G1185" s="65"/>
      <c r="H1185" s="65">
        <v>0</v>
      </c>
      <c r="I1185" s="65">
        <v>0</v>
      </c>
      <c r="J1185" s="65"/>
      <c r="K1185" s="65">
        <v>0</v>
      </c>
      <c r="L1185" s="50" t="s">
        <v>4</v>
      </c>
      <c r="M1185" s="65"/>
      <c r="N1185" s="65">
        <v>33</v>
      </c>
      <c r="O1185" s="65">
        <v>0</v>
      </c>
      <c r="P1185" s="65"/>
      <c r="Q1185" s="49">
        <f t="shared" si="57"/>
        <v>0</v>
      </c>
      <c r="R1185" s="49">
        <f t="shared" si="55"/>
        <v>8.25</v>
      </c>
      <c r="W1185" s="49">
        <f t="shared" si="56"/>
        <v>0</v>
      </c>
    </row>
    <row r="1186" spans="1:23" x14ac:dyDescent="0.25">
      <c r="A1186" s="176" t="s">
        <v>1178</v>
      </c>
      <c r="B1186" s="174" t="s">
        <v>1598</v>
      </c>
      <c r="C1186" s="177">
        <v>2</v>
      </c>
      <c r="D1186" s="178" t="s">
        <v>1525</v>
      </c>
      <c r="E1186" s="65">
        <v>0</v>
      </c>
      <c r="F1186" s="66" t="s">
        <v>4</v>
      </c>
      <c r="G1186" s="65"/>
      <c r="H1186" s="65">
        <v>0</v>
      </c>
      <c r="I1186" s="65">
        <v>0</v>
      </c>
      <c r="J1186" s="65"/>
      <c r="K1186" s="65">
        <v>0</v>
      </c>
      <c r="L1186" s="50" t="s">
        <v>4</v>
      </c>
      <c r="M1186" s="65"/>
      <c r="N1186" s="65">
        <v>0</v>
      </c>
      <c r="O1186" s="65">
        <v>0</v>
      </c>
      <c r="P1186" s="65"/>
      <c r="Q1186" s="49">
        <f t="shared" si="57"/>
        <v>0</v>
      </c>
      <c r="R1186" s="49">
        <f t="shared" si="55"/>
        <v>0</v>
      </c>
      <c r="W1186" s="49">
        <f t="shared" si="56"/>
        <v>0</v>
      </c>
    </row>
    <row r="1187" spans="1:23" x14ac:dyDescent="0.25">
      <c r="A1187" s="176" t="s">
        <v>1179</v>
      </c>
      <c r="B1187" s="174" t="s">
        <v>1598</v>
      </c>
      <c r="C1187" s="177">
        <v>2</v>
      </c>
      <c r="D1187" s="178" t="s">
        <v>1526</v>
      </c>
      <c r="E1187" s="65">
        <v>0</v>
      </c>
      <c r="F1187" s="64">
        <v>0</v>
      </c>
      <c r="G1187" s="65" t="s">
        <v>1</v>
      </c>
      <c r="H1187" s="65">
        <v>0</v>
      </c>
      <c r="I1187" s="65">
        <v>0</v>
      </c>
      <c r="J1187" s="65"/>
      <c r="K1187" s="65">
        <v>1</v>
      </c>
      <c r="L1187" s="64">
        <v>1</v>
      </c>
      <c r="M1187" s="65"/>
      <c r="N1187" s="65">
        <v>0</v>
      </c>
      <c r="O1187" s="65">
        <v>0</v>
      </c>
      <c r="P1187" s="65"/>
      <c r="Q1187" s="49">
        <f t="shared" si="57"/>
        <v>0.5</v>
      </c>
      <c r="R1187" s="49">
        <f t="shared" si="55"/>
        <v>0</v>
      </c>
      <c r="W1187" s="49">
        <f t="shared" si="56"/>
        <v>0</v>
      </c>
    </row>
    <row r="1188" spans="1:23" x14ac:dyDescent="0.25">
      <c r="A1188" s="176" t="s">
        <v>1180</v>
      </c>
      <c r="B1188" s="174" t="s">
        <v>1598</v>
      </c>
      <c r="C1188" s="177">
        <v>2</v>
      </c>
      <c r="D1188" s="178" t="s">
        <v>1527</v>
      </c>
      <c r="E1188" s="65">
        <v>0</v>
      </c>
      <c r="F1188" s="66" t="s">
        <v>4</v>
      </c>
      <c r="G1188" s="65"/>
      <c r="H1188" s="65">
        <v>99</v>
      </c>
      <c r="I1188" s="65">
        <v>33</v>
      </c>
      <c r="J1188" s="65"/>
      <c r="K1188" s="65">
        <v>0</v>
      </c>
      <c r="L1188" s="50" t="s">
        <v>4</v>
      </c>
      <c r="M1188" s="65"/>
      <c r="N1188" s="65">
        <v>0</v>
      </c>
      <c r="O1188" s="65">
        <v>0</v>
      </c>
      <c r="P1188" s="65"/>
      <c r="Q1188" s="49">
        <f t="shared" si="57"/>
        <v>0</v>
      </c>
      <c r="R1188" s="49">
        <f t="shared" si="55"/>
        <v>33</v>
      </c>
      <c r="W1188" s="49">
        <f t="shared" si="56"/>
        <v>0</v>
      </c>
    </row>
    <row r="1189" spans="1:23" x14ac:dyDescent="0.25">
      <c r="A1189" s="176" t="s">
        <v>1181</v>
      </c>
      <c r="B1189" s="174" t="s">
        <v>1598</v>
      </c>
      <c r="C1189" s="177">
        <v>2</v>
      </c>
      <c r="D1189" s="178" t="s">
        <v>1528</v>
      </c>
      <c r="E1189" s="65">
        <v>290</v>
      </c>
      <c r="F1189" s="64">
        <v>0.96666666666666667</v>
      </c>
      <c r="G1189" s="65" t="s">
        <v>1</v>
      </c>
      <c r="H1189" s="65">
        <v>0</v>
      </c>
      <c r="I1189" s="65">
        <v>33</v>
      </c>
      <c r="J1189" s="65"/>
      <c r="K1189" s="65">
        <v>64</v>
      </c>
      <c r="L1189" s="64">
        <v>0.921875</v>
      </c>
      <c r="M1189" s="65" t="s">
        <v>1</v>
      </c>
      <c r="N1189" s="65">
        <v>66</v>
      </c>
      <c r="O1189" s="65">
        <v>165</v>
      </c>
      <c r="P1189" s="65"/>
      <c r="Q1189" s="49">
        <f t="shared" si="57"/>
        <v>177</v>
      </c>
      <c r="R1189" s="49">
        <f t="shared" si="55"/>
        <v>66</v>
      </c>
      <c r="W1189" s="49">
        <f t="shared" si="56"/>
        <v>1</v>
      </c>
    </row>
    <row r="1190" spans="1:23" x14ac:dyDescent="0.25">
      <c r="A1190" s="176" t="s">
        <v>1182</v>
      </c>
      <c r="B1190" s="174" t="s">
        <v>1598</v>
      </c>
      <c r="C1190" s="177">
        <v>2</v>
      </c>
      <c r="D1190" s="178" t="s">
        <v>1529</v>
      </c>
      <c r="E1190" s="65">
        <v>990</v>
      </c>
      <c r="F1190" s="64">
        <v>0.93396226415094341</v>
      </c>
      <c r="G1190" s="65" t="s">
        <v>1</v>
      </c>
      <c r="H1190" s="65">
        <v>198</v>
      </c>
      <c r="I1190" s="65">
        <v>297</v>
      </c>
      <c r="J1190" s="65"/>
      <c r="K1190" s="65">
        <v>1030</v>
      </c>
      <c r="L1190" s="64">
        <v>0.74757281553398058</v>
      </c>
      <c r="M1190" s="65" t="s">
        <v>1</v>
      </c>
      <c r="N1190" s="65">
        <v>99</v>
      </c>
      <c r="O1190" s="65">
        <v>99</v>
      </c>
      <c r="P1190" s="65"/>
      <c r="Q1190" s="49">
        <f t="shared" si="57"/>
        <v>1010</v>
      </c>
      <c r="R1190" s="49">
        <f t="shared" si="55"/>
        <v>173.25</v>
      </c>
      <c r="W1190" s="49">
        <f t="shared" si="56"/>
        <v>1</v>
      </c>
    </row>
    <row r="1191" spans="1:23" ht="16.5" thickBot="1" x14ac:dyDescent="0.3">
      <c r="A1191" s="180" t="s">
        <v>1183</v>
      </c>
      <c r="B1191" s="181" t="s">
        <v>1598</v>
      </c>
      <c r="C1191" s="182">
        <v>2</v>
      </c>
      <c r="D1191" s="183" t="s">
        <v>1530</v>
      </c>
      <c r="E1191" s="89">
        <v>0</v>
      </c>
      <c r="F1191" s="146" t="s">
        <v>4</v>
      </c>
      <c r="G1191" s="89"/>
      <c r="H1191" s="89">
        <v>0</v>
      </c>
      <c r="I1191" s="89">
        <v>0</v>
      </c>
      <c r="J1191" s="89"/>
      <c r="K1191" s="89">
        <v>14</v>
      </c>
      <c r="L1191" s="79">
        <v>0.8571428571428571</v>
      </c>
      <c r="M1191" s="89"/>
      <c r="N1191" s="89">
        <v>33</v>
      </c>
      <c r="O1191" s="89">
        <v>66</v>
      </c>
      <c r="P1191" s="89"/>
      <c r="Q1191" s="49">
        <f t="shared" si="57"/>
        <v>7</v>
      </c>
      <c r="R1191" s="49">
        <f t="shared" si="55"/>
        <v>24.75</v>
      </c>
      <c r="W1191" s="49">
        <f t="shared" si="56"/>
        <v>1</v>
      </c>
    </row>
    <row r="1192" spans="1:23" s="229" customFormat="1" ht="16.5" thickBot="1" x14ac:dyDescent="0.3">
      <c r="B1192" s="230"/>
      <c r="C1192" s="230"/>
      <c r="D1192" s="231"/>
      <c r="E1192" s="230"/>
      <c r="F1192" s="230"/>
      <c r="G1192" s="230"/>
      <c r="H1192" s="230"/>
      <c r="I1192" s="230"/>
      <c r="J1192" s="230"/>
      <c r="K1192" s="230"/>
      <c r="L1192" s="230"/>
      <c r="M1192" s="230"/>
      <c r="N1192" s="230"/>
      <c r="O1192" s="230"/>
      <c r="P1192" s="230"/>
    </row>
    <row r="1193" spans="1:23" x14ac:dyDescent="0.25">
      <c r="A1193" s="184" t="s">
        <v>1184</v>
      </c>
      <c r="B1193" s="185" t="s">
        <v>1599</v>
      </c>
      <c r="C1193" s="185">
        <v>1</v>
      </c>
      <c r="D1193" s="186" t="s">
        <v>1491</v>
      </c>
      <c r="E1193" s="83">
        <v>0</v>
      </c>
      <c r="F1193" s="105" t="s">
        <v>4</v>
      </c>
      <c r="G1193" s="85"/>
      <c r="H1193" s="83">
        <v>0</v>
      </c>
      <c r="I1193" s="83">
        <v>0</v>
      </c>
      <c r="J1193" s="85"/>
      <c r="K1193" s="83">
        <v>0</v>
      </c>
      <c r="L1193" s="66" t="s">
        <v>4</v>
      </c>
      <c r="M1193" s="85"/>
      <c r="N1193" s="83">
        <v>0</v>
      </c>
      <c r="O1193" s="83">
        <v>0</v>
      </c>
      <c r="P1193" s="85"/>
      <c r="Q1193" s="49">
        <f t="shared" si="57"/>
        <v>0</v>
      </c>
      <c r="R1193" s="49">
        <f t="shared" si="55"/>
        <v>0</v>
      </c>
      <c r="S1193" s="226">
        <f>AVERAGE(Q1193:Q1288)-1</f>
        <v>83.088541666666671</v>
      </c>
      <c r="T1193" s="226">
        <f>AVERAGE(R1193:R1288)</f>
        <v>16.847368421052632</v>
      </c>
      <c r="U1193" t="s">
        <v>1638</v>
      </c>
      <c r="W1193" s="49">
        <f t="shared" si="56"/>
        <v>0</v>
      </c>
    </row>
    <row r="1194" spans="1:23" x14ac:dyDescent="0.25">
      <c r="A1194" s="187" t="s">
        <v>1185</v>
      </c>
      <c r="B1194" s="188" t="s">
        <v>1599</v>
      </c>
      <c r="C1194" s="188">
        <v>1</v>
      </c>
      <c r="D1194" s="189" t="s">
        <v>1492</v>
      </c>
      <c r="E1194" s="63">
        <v>0</v>
      </c>
      <c r="F1194" s="66" t="s">
        <v>4</v>
      </c>
      <c r="G1194" s="65"/>
      <c r="H1194" s="63">
        <v>0</v>
      </c>
      <c r="I1194" s="63">
        <v>0</v>
      </c>
      <c r="J1194" s="65"/>
      <c r="K1194" s="63">
        <v>0</v>
      </c>
      <c r="L1194" s="66" t="s">
        <v>4</v>
      </c>
      <c r="M1194" s="65"/>
      <c r="N1194" s="63">
        <v>0</v>
      </c>
      <c r="O1194" s="63">
        <v>0</v>
      </c>
      <c r="P1194" s="65"/>
      <c r="Q1194" s="49">
        <f t="shared" si="57"/>
        <v>0</v>
      </c>
      <c r="R1194" s="49">
        <f t="shared" si="55"/>
        <v>0</v>
      </c>
      <c r="S1194" s="49">
        <f>MEDIAN(Q1193:Q1288)</f>
        <v>28.25</v>
      </c>
      <c r="T1194" s="49">
        <f>MEDIAN(R1193:R1288)</f>
        <v>0</v>
      </c>
      <c r="U1194" t="s">
        <v>1647</v>
      </c>
      <c r="W1194" s="49">
        <f t="shared" si="56"/>
        <v>0</v>
      </c>
    </row>
    <row r="1195" spans="1:23" x14ac:dyDescent="0.25">
      <c r="A1195" s="187" t="s">
        <v>1186</v>
      </c>
      <c r="B1195" s="188" t="s">
        <v>1599</v>
      </c>
      <c r="C1195" s="188">
        <v>1</v>
      </c>
      <c r="D1195" s="189" t="s">
        <v>1493</v>
      </c>
      <c r="E1195" s="63">
        <v>520</v>
      </c>
      <c r="F1195" s="64">
        <v>0.92307692307692313</v>
      </c>
      <c r="G1195" s="65" t="s">
        <v>1</v>
      </c>
      <c r="H1195" s="63">
        <v>165</v>
      </c>
      <c r="I1195" s="63">
        <v>198</v>
      </c>
      <c r="J1195" s="65"/>
      <c r="K1195" s="63">
        <v>300</v>
      </c>
      <c r="L1195" s="64">
        <v>0.9</v>
      </c>
      <c r="M1195" s="65"/>
      <c r="N1195" s="63">
        <v>1188</v>
      </c>
      <c r="O1195" s="63">
        <v>429</v>
      </c>
      <c r="P1195" s="65"/>
      <c r="Q1195" s="49">
        <f t="shared" si="57"/>
        <v>410</v>
      </c>
      <c r="R1195" s="49">
        <f t="shared" si="55"/>
        <v>495</v>
      </c>
      <c r="S1195" s="226">
        <f>VAR(Q1193:Q1288)</f>
        <v>17075.489446271931</v>
      </c>
      <c r="T1195" s="226">
        <f>VAR(R1193:R1288)</f>
        <v>3597.0535834266516</v>
      </c>
      <c r="U1195" t="s">
        <v>1639</v>
      </c>
      <c r="W1195" s="49">
        <f t="shared" si="56"/>
        <v>1</v>
      </c>
    </row>
    <row r="1196" spans="1:23" x14ac:dyDescent="0.25">
      <c r="A1196" s="187" t="s">
        <v>1187</v>
      </c>
      <c r="B1196" s="188" t="s">
        <v>1599</v>
      </c>
      <c r="C1196" s="188">
        <v>1</v>
      </c>
      <c r="D1196" s="189" t="s">
        <v>1496</v>
      </c>
      <c r="E1196" s="63">
        <v>17</v>
      </c>
      <c r="F1196" s="64">
        <v>0.76470588235294112</v>
      </c>
      <c r="G1196" s="65"/>
      <c r="H1196" s="63">
        <v>0</v>
      </c>
      <c r="I1196" s="63">
        <v>0</v>
      </c>
      <c r="J1196" s="65"/>
      <c r="K1196" s="63">
        <v>47</v>
      </c>
      <c r="L1196" s="64">
        <v>0.93617021276595747</v>
      </c>
      <c r="M1196" s="65"/>
      <c r="N1196" s="63">
        <v>66</v>
      </c>
      <c r="O1196" s="63">
        <v>33</v>
      </c>
      <c r="P1196" s="65"/>
      <c r="Q1196" s="49">
        <f t="shared" si="57"/>
        <v>32</v>
      </c>
      <c r="R1196" s="49">
        <f t="shared" si="55"/>
        <v>24.75</v>
      </c>
      <c r="S1196" s="226">
        <f>STDEV(Q1193:Q1288)</f>
        <v>130.67321625441051</v>
      </c>
      <c r="T1196" s="226">
        <f>STDEV(R1193:R1288)</f>
        <v>59.975441502557125</v>
      </c>
      <c r="U1196" t="s">
        <v>1640</v>
      </c>
      <c r="W1196" s="49">
        <f t="shared" si="56"/>
        <v>1</v>
      </c>
    </row>
    <row r="1197" spans="1:23" x14ac:dyDescent="0.25">
      <c r="A1197" s="187" t="s">
        <v>1188</v>
      </c>
      <c r="B1197" s="188" t="s">
        <v>1599</v>
      </c>
      <c r="C1197" s="188">
        <v>1</v>
      </c>
      <c r="D1197" s="189" t="s">
        <v>1497</v>
      </c>
      <c r="E1197" s="63">
        <v>0</v>
      </c>
      <c r="F1197" s="66" t="s">
        <v>4</v>
      </c>
      <c r="G1197" s="65"/>
      <c r="H1197" s="63">
        <v>0</v>
      </c>
      <c r="I1197" s="63">
        <v>0</v>
      </c>
      <c r="J1197" s="65"/>
      <c r="K1197" s="63">
        <v>0</v>
      </c>
      <c r="L1197" s="66" t="s">
        <v>4</v>
      </c>
      <c r="M1197" s="65"/>
      <c r="N1197" s="63">
        <v>0</v>
      </c>
      <c r="O1197" s="63">
        <v>0</v>
      </c>
      <c r="P1197" s="65"/>
      <c r="Q1197" s="49">
        <f t="shared" si="57"/>
        <v>0</v>
      </c>
      <c r="R1197" s="49">
        <f t="shared" si="55"/>
        <v>0</v>
      </c>
      <c r="S1197" s="49">
        <f>MIN(Q1193:Q1288)</f>
        <v>0</v>
      </c>
      <c r="T1197" s="49">
        <f>MIN(R1193:R1288)</f>
        <v>0</v>
      </c>
      <c r="U1197" t="s">
        <v>1641</v>
      </c>
      <c r="W1197" s="49">
        <f t="shared" si="56"/>
        <v>0</v>
      </c>
    </row>
    <row r="1198" spans="1:23" x14ac:dyDescent="0.25">
      <c r="A1198" s="187" t="s">
        <v>1189</v>
      </c>
      <c r="B1198" s="188" t="s">
        <v>1599</v>
      </c>
      <c r="C1198" s="188">
        <v>1</v>
      </c>
      <c r="D1198" s="189" t="s">
        <v>1498</v>
      </c>
      <c r="E1198" s="63">
        <v>7</v>
      </c>
      <c r="F1198" s="64">
        <v>0.7142857142857143</v>
      </c>
      <c r="G1198" s="65"/>
      <c r="H1198" s="63">
        <v>0</v>
      </c>
      <c r="I1198" s="63">
        <v>33</v>
      </c>
      <c r="J1198" s="65"/>
      <c r="K1198" s="63">
        <v>68</v>
      </c>
      <c r="L1198" s="64">
        <v>0.97058823529411764</v>
      </c>
      <c r="M1198" s="65" t="s">
        <v>1190</v>
      </c>
      <c r="N1198" s="63">
        <v>0</v>
      </c>
      <c r="O1198" s="63">
        <v>33</v>
      </c>
      <c r="P1198" s="65"/>
      <c r="Q1198" s="49">
        <f t="shared" si="57"/>
        <v>37.5</v>
      </c>
      <c r="R1198" s="49">
        <f t="shared" si="55"/>
        <v>16.5</v>
      </c>
      <c r="S1198" s="49">
        <f>MAX(Q1193:Q1288)</f>
        <v>525</v>
      </c>
      <c r="T1198" s="49">
        <f>MAX(R1193:R1288)</f>
        <v>495</v>
      </c>
      <c r="U1198" t="s">
        <v>1642</v>
      </c>
      <c r="W1198" s="49">
        <f t="shared" si="56"/>
        <v>1</v>
      </c>
    </row>
    <row r="1199" spans="1:23" x14ac:dyDescent="0.25">
      <c r="A1199" s="187" t="s">
        <v>1191</v>
      </c>
      <c r="B1199" s="188" t="s">
        <v>1599</v>
      </c>
      <c r="C1199" s="188">
        <v>1</v>
      </c>
      <c r="D1199" s="189" t="s">
        <v>1499</v>
      </c>
      <c r="E1199" s="63">
        <v>33</v>
      </c>
      <c r="F1199" s="64">
        <v>0.75757575757575757</v>
      </c>
      <c r="G1199" s="65" t="s">
        <v>1</v>
      </c>
      <c r="H1199" s="63" t="s">
        <v>8</v>
      </c>
      <c r="I1199" s="63" t="s">
        <v>8</v>
      </c>
      <c r="J1199" s="65"/>
      <c r="K1199" s="63">
        <v>33</v>
      </c>
      <c r="L1199" s="64">
        <v>0.54545454545454541</v>
      </c>
      <c r="M1199" s="65" t="s">
        <v>1190</v>
      </c>
      <c r="N1199" s="63">
        <v>0</v>
      </c>
      <c r="O1199" s="63">
        <v>0</v>
      </c>
      <c r="P1199" s="65"/>
      <c r="Q1199" s="49">
        <f t="shared" si="57"/>
        <v>33</v>
      </c>
      <c r="R1199" s="49">
        <f t="shared" si="55"/>
        <v>0</v>
      </c>
      <c r="S1199" s="49">
        <f>COUNT(Q1193:Q1288)</f>
        <v>96</v>
      </c>
      <c r="T1199" s="49">
        <f>COUNT(R1193:R1288)</f>
        <v>95</v>
      </c>
      <c r="U1199" t="s">
        <v>1643</v>
      </c>
      <c r="W1199" s="49">
        <f t="shared" si="56"/>
        <v>0</v>
      </c>
    </row>
    <row r="1200" spans="1:23" x14ac:dyDescent="0.25">
      <c r="A1200" s="187" t="s">
        <v>1192</v>
      </c>
      <c r="B1200" s="188" t="s">
        <v>1599</v>
      </c>
      <c r="C1200" s="188">
        <v>1</v>
      </c>
      <c r="D1200" s="189" t="s">
        <v>1500</v>
      </c>
      <c r="E1200" s="68">
        <v>90</v>
      </c>
      <c r="F1200" s="69">
        <v>0.91111111111111109</v>
      </c>
      <c r="G1200" s="70"/>
      <c r="H1200" s="68">
        <v>0</v>
      </c>
      <c r="I1200" s="68">
        <v>0</v>
      </c>
      <c r="J1200" s="70"/>
      <c r="K1200" s="68">
        <v>40</v>
      </c>
      <c r="L1200" s="64">
        <v>0.9</v>
      </c>
      <c r="M1200" s="65"/>
      <c r="N1200" s="63">
        <v>0</v>
      </c>
      <c r="O1200" s="63">
        <v>0</v>
      </c>
      <c r="P1200" s="70"/>
      <c r="Q1200" s="49">
        <f t="shared" si="57"/>
        <v>65</v>
      </c>
      <c r="R1200" s="49">
        <f t="shared" si="55"/>
        <v>0</v>
      </c>
      <c r="S1200" s="49">
        <f>COUNTIF(Q1193:Q1288,"&gt;0")</f>
        <v>85</v>
      </c>
      <c r="T1200" s="49">
        <f>COUNTIF(R1193:R1288,"&gt;0")</f>
        <v>31</v>
      </c>
      <c r="U1200" t="s">
        <v>1645</v>
      </c>
      <c r="W1200" s="49">
        <f t="shared" si="56"/>
        <v>0</v>
      </c>
    </row>
    <row r="1201" spans="1:23" x14ac:dyDescent="0.25">
      <c r="A1201" s="187" t="s">
        <v>1193</v>
      </c>
      <c r="B1201" s="188" t="s">
        <v>1599</v>
      </c>
      <c r="C1201" s="188">
        <v>1</v>
      </c>
      <c r="D1201" s="189" t="s">
        <v>1501</v>
      </c>
      <c r="E1201" s="63">
        <v>390</v>
      </c>
      <c r="F1201" s="64">
        <v>0.84615384615384615</v>
      </c>
      <c r="G1201" s="65" t="s">
        <v>1</v>
      </c>
      <c r="H1201" s="63">
        <v>0</v>
      </c>
      <c r="I1201" s="63">
        <v>33</v>
      </c>
      <c r="J1201" s="65"/>
      <c r="K1201" s="63">
        <v>69</v>
      </c>
      <c r="L1201" s="64">
        <v>1</v>
      </c>
      <c r="M1201" s="65"/>
      <c r="N1201" s="63">
        <v>0</v>
      </c>
      <c r="O1201" s="63">
        <v>33</v>
      </c>
      <c r="P1201" s="65"/>
      <c r="Q1201" s="49">
        <f t="shared" si="57"/>
        <v>229.5</v>
      </c>
      <c r="R1201" s="49">
        <f t="shared" si="55"/>
        <v>16.5</v>
      </c>
      <c r="S1201" s="49">
        <f>COUNTIF(Q1193:Q1288,"=0")</f>
        <v>11</v>
      </c>
      <c r="T1201" s="49">
        <f>COUNTIF(R1193:R1288,"=0")</f>
        <v>64</v>
      </c>
      <c r="U1201" t="s">
        <v>1644</v>
      </c>
      <c r="W1201" s="49">
        <f t="shared" si="56"/>
        <v>1</v>
      </c>
    </row>
    <row r="1202" spans="1:23" x14ac:dyDescent="0.25">
      <c r="A1202" s="187" t="s">
        <v>1194</v>
      </c>
      <c r="B1202" s="188" t="s">
        <v>1599</v>
      </c>
      <c r="C1202" s="188">
        <v>1</v>
      </c>
      <c r="D1202" s="189" t="s">
        <v>1502</v>
      </c>
      <c r="E1202" s="63">
        <v>20</v>
      </c>
      <c r="F1202" s="64">
        <v>0.8</v>
      </c>
      <c r="G1202" s="65"/>
      <c r="H1202" s="63">
        <v>33</v>
      </c>
      <c r="I1202" s="63">
        <v>0</v>
      </c>
      <c r="J1202" s="65"/>
      <c r="K1202" s="63">
        <v>490</v>
      </c>
      <c r="L1202" s="64">
        <v>0.89795918367346939</v>
      </c>
      <c r="M1202" s="65"/>
      <c r="N1202" s="63">
        <v>0</v>
      </c>
      <c r="O1202" s="107">
        <v>0</v>
      </c>
      <c r="P1202" s="65"/>
      <c r="Q1202" s="49">
        <f t="shared" si="57"/>
        <v>255</v>
      </c>
      <c r="R1202" s="49">
        <f t="shared" si="55"/>
        <v>8.25</v>
      </c>
      <c r="S1202" s="227">
        <f>S1200/S1199</f>
        <v>0.88541666666666663</v>
      </c>
      <c r="T1202" s="227">
        <f>T1200/T1199</f>
        <v>0.32631578947368423</v>
      </c>
      <c r="U1202" t="s">
        <v>1646</v>
      </c>
      <c r="W1202" s="49">
        <f t="shared" si="56"/>
        <v>1</v>
      </c>
    </row>
    <row r="1203" spans="1:23" x14ac:dyDescent="0.25">
      <c r="A1203" s="187" t="s">
        <v>1195</v>
      </c>
      <c r="B1203" s="188" t="s">
        <v>1599</v>
      </c>
      <c r="C1203" s="188">
        <v>1</v>
      </c>
      <c r="D1203" s="189" t="s">
        <v>1503</v>
      </c>
      <c r="E1203" s="63">
        <v>4</v>
      </c>
      <c r="F1203" s="64">
        <v>1</v>
      </c>
      <c r="G1203" s="65"/>
      <c r="H1203" s="63">
        <v>0</v>
      </c>
      <c r="I1203" s="63">
        <v>0</v>
      </c>
      <c r="J1203" s="65"/>
      <c r="K1203" s="63">
        <v>4</v>
      </c>
      <c r="L1203" s="64">
        <v>1</v>
      </c>
      <c r="M1203" s="65"/>
      <c r="N1203" s="63">
        <v>0</v>
      </c>
      <c r="O1203" s="63">
        <v>0</v>
      </c>
      <c r="P1203" s="65"/>
      <c r="Q1203" s="49">
        <f t="shared" si="57"/>
        <v>4</v>
      </c>
      <c r="R1203" s="49">
        <f t="shared" si="55"/>
        <v>0</v>
      </c>
      <c r="S1203" s="228">
        <f>S1193*S1193/(S1195-S1193)</f>
        <v>0.40628194891649289</v>
      </c>
      <c r="T1203" s="228">
        <f>T1193*T1193/(T1195-T1193)</f>
        <v>7.927862409853885E-2</v>
      </c>
      <c r="U1203" t="s">
        <v>1648</v>
      </c>
      <c r="W1203" s="49">
        <f t="shared" si="56"/>
        <v>0</v>
      </c>
    </row>
    <row r="1204" spans="1:23" x14ac:dyDescent="0.25">
      <c r="A1204" s="187" t="s">
        <v>1196</v>
      </c>
      <c r="B1204" s="188" t="s">
        <v>1599</v>
      </c>
      <c r="C1204" s="188">
        <v>1</v>
      </c>
      <c r="D1204" s="189" t="s">
        <v>1504</v>
      </c>
      <c r="E1204" s="63">
        <v>1</v>
      </c>
      <c r="F1204" s="64">
        <v>0</v>
      </c>
      <c r="G1204" s="65"/>
      <c r="H1204" s="63">
        <v>0</v>
      </c>
      <c r="I1204" s="63">
        <v>0</v>
      </c>
      <c r="J1204" s="65"/>
      <c r="K1204" s="63">
        <v>0</v>
      </c>
      <c r="L1204" s="66" t="s">
        <v>4</v>
      </c>
      <c r="M1204" s="65"/>
      <c r="N1204" s="63">
        <v>0</v>
      </c>
      <c r="O1204" s="64">
        <v>0</v>
      </c>
      <c r="P1204" s="65"/>
      <c r="Q1204" s="49">
        <f t="shared" si="57"/>
        <v>0.5</v>
      </c>
      <c r="R1204" s="49">
        <f t="shared" si="55"/>
        <v>0</v>
      </c>
      <c r="S1204" s="49">
        <f>COUNTIF(W1193:W1288,"&gt;0")</f>
        <v>30</v>
      </c>
      <c r="T1204" t="s">
        <v>1685</v>
      </c>
      <c r="W1204" s="49">
        <f t="shared" si="56"/>
        <v>0</v>
      </c>
    </row>
    <row r="1205" spans="1:23" x14ac:dyDescent="0.25">
      <c r="A1205" s="187" t="s">
        <v>1197</v>
      </c>
      <c r="B1205" s="188" t="s">
        <v>1599</v>
      </c>
      <c r="C1205" s="188">
        <v>1</v>
      </c>
      <c r="D1205" s="189" t="s">
        <v>1505</v>
      </c>
      <c r="E1205" s="63">
        <v>158</v>
      </c>
      <c r="F1205" s="64">
        <v>0.92405063291139244</v>
      </c>
      <c r="G1205" s="65"/>
      <c r="H1205" s="63">
        <v>0</v>
      </c>
      <c r="I1205" s="63">
        <v>0</v>
      </c>
      <c r="J1205" s="65"/>
      <c r="K1205" s="63">
        <v>870</v>
      </c>
      <c r="L1205" s="64">
        <v>0.95402298850574707</v>
      </c>
      <c r="M1205" s="65"/>
      <c r="N1205" s="63">
        <v>33</v>
      </c>
      <c r="O1205" s="63">
        <v>165</v>
      </c>
      <c r="P1205" s="65"/>
      <c r="Q1205" s="49">
        <f t="shared" si="57"/>
        <v>514</v>
      </c>
      <c r="R1205" s="49">
        <f t="shared" si="55"/>
        <v>49.5</v>
      </c>
      <c r="W1205" s="49">
        <f t="shared" si="56"/>
        <v>1</v>
      </c>
    </row>
    <row r="1206" spans="1:23" x14ac:dyDescent="0.25">
      <c r="A1206" s="187" t="s">
        <v>1198</v>
      </c>
      <c r="B1206" s="188" t="s">
        <v>1599</v>
      </c>
      <c r="C1206" s="188">
        <v>1</v>
      </c>
      <c r="D1206" s="189" t="s">
        <v>1506</v>
      </c>
      <c r="E1206" s="63">
        <v>1</v>
      </c>
      <c r="F1206" s="64">
        <v>1</v>
      </c>
      <c r="G1206" s="65"/>
      <c r="H1206" s="63">
        <v>0</v>
      </c>
      <c r="I1206" s="63">
        <v>0</v>
      </c>
      <c r="J1206" s="65"/>
      <c r="K1206" s="63">
        <v>0</v>
      </c>
      <c r="L1206" s="66" t="s">
        <v>4</v>
      </c>
      <c r="M1206" s="65"/>
      <c r="N1206" s="63">
        <v>0</v>
      </c>
      <c r="O1206" s="63">
        <v>0</v>
      </c>
      <c r="P1206" s="65"/>
      <c r="Q1206" s="49">
        <f t="shared" si="57"/>
        <v>0.5</v>
      </c>
      <c r="R1206" s="49">
        <f t="shared" si="55"/>
        <v>0</v>
      </c>
      <c r="W1206" s="49">
        <f t="shared" si="56"/>
        <v>0</v>
      </c>
    </row>
    <row r="1207" spans="1:23" x14ac:dyDescent="0.25">
      <c r="A1207" s="187" t="s">
        <v>1199</v>
      </c>
      <c r="B1207" s="188" t="s">
        <v>1599</v>
      </c>
      <c r="C1207" s="188">
        <v>1</v>
      </c>
      <c r="D1207" s="189" t="s">
        <v>1507</v>
      </c>
      <c r="E1207" s="63">
        <v>26</v>
      </c>
      <c r="F1207" s="64">
        <v>0.65384615384615385</v>
      </c>
      <c r="G1207" s="65"/>
      <c r="H1207" s="63">
        <v>0</v>
      </c>
      <c r="I1207" s="63">
        <v>0</v>
      </c>
      <c r="J1207" s="65"/>
      <c r="K1207" s="63">
        <v>75</v>
      </c>
      <c r="L1207" s="64">
        <v>0.8666666666666667</v>
      </c>
      <c r="M1207" s="65"/>
      <c r="N1207" s="13">
        <v>0</v>
      </c>
      <c r="O1207" s="13">
        <v>0</v>
      </c>
      <c r="P1207" s="65" t="s">
        <v>1</v>
      </c>
      <c r="Q1207" s="49">
        <f t="shared" si="57"/>
        <v>50.5</v>
      </c>
      <c r="R1207" s="49">
        <f t="shared" si="55"/>
        <v>0</v>
      </c>
      <c r="W1207" s="49">
        <f t="shared" si="56"/>
        <v>0</v>
      </c>
    </row>
    <row r="1208" spans="1:23" x14ac:dyDescent="0.25">
      <c r="A1208" s="187" t="s">
        <v>1200</v>
      </c>
      <c r="B1208" s="188" t="s">
        <v>1599</v>
      </c>
      <c r="C1208" s="188">
        <v>1</v>
      </c>
      <c r="D1208" s="189" t="s">
        <v>1508</v>
      </c>
      <c r="E1208" s="63">
        <v>3</v>
      </c>
      <c r="F1208" s="64">
        <v>0.66666666666666663</v>
      </c>
      <c r="G1208" s="65"/>
      <c r="H1208" s="63">
        <v>0</v>
      </c>
      <c r="I1208" s="63">
        <v>0</v>
      </c>
      <c r="J1208" s="65"/>
      <c r="K1208" s="63">
        <v>4</v>
      </c>
      <c r="L1208" s="64">
        <v>0.75</v>
      </c>
      <c r="M1208" s="65"/>
      <c r="N1208" s="63">
        <v>0</v>
      </c>
      <c r="O1208" s="63">
        <v>0</v>
      </c>
      <c r="P1208" s="65"/>
      <c r="Q1208" s="49">
        <f t="shared" si="57"/>
        <v>3.5</v>
      </c>
      <c r="R1208" s="49">
        <f t="shared" si="55"/>
        <v>0</v>
      </c>
      <c r="W1208" s="49">
        <f t="shared" si="56"/>
        <v>0</v>
      </c>
    </row>
    <row r="1209" spans="1:23" x14ac:dyDescent="0.25">
      <c r="A1209" s="187" t="s">
        <v>1201</v>
      </c>
      <c r="B1209" s="188" t="s">
        <v>1599</v>
      </c>
      <c r="C1209" s="188">
        <v>1</v>
      </c>
      <c r="D1209" s="189" t="s">
        <v>1509</v>
      </c>
      <c r="E1209" s="63">
        <v>13</v>
      </c>
      <c r="F1209" s="64">
        <v>0.53846153846153844</v>
      </c>
      <c r="G1209" s="65"/>
      <c r="H1209" s="63">
        <v>0</v>
      </c>
      <c r="I1209" s="107">
        <v>0</v>
      </c>
      <c r="J1209" s="65"/>
      <c r="K1209" s="63">
        <v>16</v>
      </c>
      <c r="L1209" s="64">
        <v>0.875</v>
      </c>
      <c r="M1209" s="65"/>
      <c r="N1209" s="63">
        <v>0</v>
      </c>
      <c r="O1209" s="63">
        <v>0</v>
      </c>
      <c r="P1209" s="65"/>
      <c r="Q1209" s="49">
        <f t="shared" si="57"/>
        <v>14.5</v>
      </c>
      <c r="R1209" s="49">
        <f t="shared" si="55"/>
        <v>0</v>
      </c>
      <c r="W1209" s="49">
        <f t="shared" si="56"/>
        <v>0</v>
      </c>
    </row>
    <row r="1210" spans="1:23" x14ac:dyDescent="0.25">
      <c r="A1210" s="187" t="s">
        <v>1202</v>
      </c>
      <c r="B1210" s="188" t="s">
        <v>1599</v>
      </c>
      <c r="C1210" s="188">
        <v>1</v>
      </c>
      <c r="D1210" s="189" t="s">
        <v>1510</v>
      </c>
      <c r="E1210" s="63">
        <v>360</v>
      </c>
      <c r="F1210" s="64">
        <v>0.86111111111111116</v>
      </c>
      <c r="G1210" s="65" t="s">
        <v>1</v>
      </c>
      <c r="H1210" s="63">
        <v>0</v>
      </c>
      <c r="I1210" s="63">
        <v>66</v>
      </c>
      <c r="J1210" s="65"/>
      <c r="K1210" s="63">
        <v>620</v>
      </c>
      <c r="L1210" s="64">
        <v>0.85483870967741937</v>
      </c>
      <c r="M1210" s="65"/>
      <c r="N1210" s="63">
        <v>0</v>
      </c>
      <c r="O1210" s="63">
        <v>0</v>
      </c>
      <c r="P1210" s="65"/>
      <c r="Q1210" s="49">
        <f t="shared" si="57"/>
        <v>490</v>
      </c>
      <c r="R1210" s="49">
        <f t="shared" si="55"/>
        <v>16.5</v>
      </c>
      <c r="W1210" s="49">
        <f t="shared" si="56"/>
        <v>1</v>
      </c>
    </row>
    <row r="1211" spans="1:23" x14ac:dyDescent="0.25">
      <c r="A1211" s="187" t="s">
        <v>1203</v>
      </c>
      <c r="B1211" s="188" t="s">
        <v>1599</v>
      </c>
      <c r="C1211" s="188">
        <v>1</v>
      </c>
      <c r="D1211" s="189" t="s">
        <v>1511</v>
      </c>
      <c r="E1211" s="63">
        <v>3</v>
      </c>
      <c r="F1211" s="64">
        <v>0.66666666666666663</v>
      </c>
      <c r="G1211" s="65"/>
      <c r="H1211" s="63">
        <v>33</v>
      </c>
      <c r="I1211" s="63">
        <v>0</v>
      </c>
      <c r="J1211" s="65"/>
      <c r="K1211" s="63">
        <v>3</v>
      </c>
      <c r="L1211" s="64">
        <v>1</v>
      </c>
      <c r="M1211" s="65"/>
      <c r="N1211" s="63">
        <v>0</v>
      </c>
      <c r="O1211" s="63">
        <v>0</v>
      </c>
      <c r="P1211" s="65"/>
      <c r="Q1211" s="49">
        <f t="shared" si="57"/>
        <v>3</v>
      </c>
      <c r="R1211" s="49">
        <f t="shared" si="55"/>
        <v>8.25</v>
      </c>
      <c r="W1211" s="49">
        <f t="shared" si="56"/>
        <v>1</v>
      </c>
    </row>
    <row r="1212" spans="1:23" x14ac:dyDescent="0.25">
      <c r="A1212" s="187" t="s">
        <v>1204</v>
      </c>
      <c r="B1212" s="188" t="s">
        <v>1599</v>
      </c>
      <c r="C1212" s="188">
        <v>1</v>
      </c>
      <c r="D1212" s="189" t="s">
        <v>1512</v>
      </c>
      <c r="E1212" s="63">
        <v>4</v>
      </c>
      <c r="F1212" s="64">
        <v>0.25</v>
      </c>
      <c r="G1212" s="65"/>
      <c r="H1212" s="63">
        <v>0</v>
      </c>
      <c r="I1212" s="63">
        <v>0</v>
      </c>
      <c r="J1212" s="65"/>
      <c r="K1212" s="63">
        <v>31</v>
      </c>
      <c r="L1212" s="64">
        <v>9.6774193548387094E-2</v>
      </c>
      <c r="M1212" s="65"/>
      <c r="N1212" s="63">
        <v>0</v>
      </c>
      <c r="O1212" s="63">
        <v>33</v>
      </c>
      <c r="P1212" s="65"/>
      <c r="Q1212" s="49">
        <f t="shared" si="57"/>
        <v>17.5</v>
      </c>
      <c r="R1212" s="49">
        <f t="shared" si="55"/>
        <v>8.25</v>
      </c>
      <c r="S1212" s="318">
        <f>S1204/S1199</f>
        <v>0.3125</v>
      </c>
      <c r="T1212" t="s">
        <v>1683</v>
      </c>
      <c r="W1212" s="49">
        <f t="shared" si="56"/>
        <v>1</v>
      </c>
    </row>
    <row r="1213" spans="1:23" x14ac:dyDescent="0.25">
      <c r="A1213" s="187" t="s">
        <v>1205</v>
      </c>
      <c r="B1213" s="188" t="s">
        <v>1599</v>
      </c>
      <c r="C1213" s="188">
        <v>1</v>
      </c>
      <c r="D1213" s="189" t="s">
        <v>1513</v>
      </c>
      <c r="E1213" s="63">
        <v>6</v>
      </c>
      <c r="F1213" s="64">
        <v>0.66666666666666663</v>
      </c>
      <c r="G1213" s="65"/>
      <c r="H1213" s="63">
        <v>0</v>
      </c>
      <c r="I1213" s="63">
        <v>0</v>
      </c>
      <c r="J1213" s="65"/>
      <c r="K1213" s="63">
        <v>101</v>
      </c>
      <c r="L1213" s="64">
        <v>0.92079207920792083</v>
      </c>
      <c r="M1213" s="65"/>
      <c r="N1213" s="63">
        <v>0</v>
      </c>
      <c r="O1213" s="63">
        <v>33</v>
      </c>
      <c r="P1213" s="65"/>
      <c r="Q1213" s="49">
        <f t="shared" si="57"/>
        <v>53.5</v>
      </c>
      <c r="R1213" s="49">
        <f t="shared" si="55"/>
        <v>8.25</v>
      </c>
      <c r="S1213" s="317">
        <f>S1204/S1200</f>
        <v>0.35294117647058826</v>
      </c>
      <c r="T1213" t="s">
        <v>1686</v>
      </c>
      <c r="W1213" s="49">
        <f t="shared" si="56"/>
        <v>1</v>
      </c>
    </row>
    <row r="1214" spans="1:23" x14ac:dyDescent="0.25">
      <c r="A1214" s="187" t="s">
        <v>1206</v>
      </c>
      <c r="B1214" s="188" t="s">
        <v>1599</v>
      </c>
      <c r="C1214" s="188">
        <v>1</v>
      </c>
      <c r="D1214" s="189" t="s">
        <v>1516</v>
      </c>
      <c r="E1214" s="63">
        <v>1</v>
      </c>
      <c r="F1214" s="64">
        <v>1</v>
      </c>
      <c r="G1214" s="65"/>
      <c r="H1214" s="63">
        <v>0</v>
      </c>
      <c r="I1214" s="63">
        <v>0</v>
      </c>
      <c r="J1214" s="65"/>
      <c r="K1214" s="63">
        <v>0</v>
      </c>
      <c r="L1214" s="66" t="s">
        <v>4</v>
      </c>
      <c r="M1214" s="65"/>
      <c r="N1214" s="63">
        <v>0</v>
      </c>
      <c r="O1214" s="63">
        <v>0</v>
      </c>
      <c r="P1214" s="65"/>
      <c r="Q1214" s="49">
        <f t="shared" si="57"/>
        <v>0.5</v>
      </c>
      <c r="R1214" s="49">
        <f t="shared" si="55"/>
        <v>0</v>
      </c>
      <c r="W1214" s="49">
        <f t="shared" si="56"/>
        <v>0</v>
      </c>
    </row>
    <row r="1215" spans="1:23" x14ac:dyDescent="0.25">
      <c r="A1215" s="187" t="s">
        <v>1207</v>
      </c>
      <c r="B1215" s="188" t="s">
        <v>1599</v>
      </c>
      <c r="C1215" s="188">
        <v>1</v>
      </c>
      <c r="D1215" s="189" t="s">
        <v>1517</v>
      </c>
      <c r="E1215" s="63">
        <v>41</v>
      </c>
      <c r="F1215" s="64">
        <v>0.63414634146341464</v>
      </c>
      <c r="G1215" s="65"/>
      <c r="H1215" s="63">
        <v>0</v>
      </c>
      <c r="I1215" s="63">
        <v>0</v>
      </c>
      <c r="J1215" s="65"/>
      <c r="K1215" s="63">
        <v>540</v>
      </c>
      <c r="L1215" s="64">
        <v>0.92592592592592593</v>
      </c>
      <c r="M1215" s="65"/>
      <c r="N1215" s="63">
        <v>33</v>
      </c>
      <c r="O1215" s="63">
        <v>33</v>
      </c>
      <c r="P1215" s="65"/>
      <c r="Q1215" s="49">
        <f t="shared" si="57"/>
        <v>290.5</v>
      </c>
      <c r="R1215" s="49">
        <f t="shared" si="55"/>
        <v>16.5</v>
      </c>
      <c r="W1215" s="49">
        <f t="shared" si="56"/>
        <v>1</v>
      </c>
    </row>
    <row r="1216" spans="1:23" x14ac:dyDescent="0.25">
      <c r="A1216" s="187" t="s">
        <v>1208</v>
      </c>
      <c r="B1216" s="188" t="s">
        <v>1599</v>
      </c>
      <c r="C1216" s="188">
        <v>1</v>
      </c>
      <c r="D1216" s="189" t="s">
        <v>1518</v>
      </c>
      <c r="E1216" s="63">
        <v>0</v>
      </c>
      <c r="F1216" s="66" t="s">
        <v>4</v>
      </c>
      <c r="G1216" s="65"/>
      <c r="H1216" s="63">
        <v>0</v>
      </c>
      <c r="I1216" s="63">
        <v>0</v>
      </c>
      <c r="J1216" s="65"/>
      <c r="K1216" s="13" t="s">
        <v>8</v>
      </c>
      <c r="L1216" s="50" t="s">
        <v>8</v>
      </c>
      <c r="M1216" s="16"/>
      <c r="N1216" s="13" t="s">
        <v>8</v>
      </c>
      <c r="O1216" s="13" t="s">
        <v>8</v>
      </c>
      <c r="P1216" s="65"/>
      <c r="Q1216" s="49">
        <f t="shared" si="57"/>
        <v>0</v>
      </c>
      <c r="R1216" s="49">
        <f t="shared" si="55"/>
        <v>0</v>
      </c>
      <c r="W1216" s="49">
        <f t="shared" si="56"/>
        <v>0</v>
      </c>
    </row>
    <row r="1217" spans="1:23" x14ac:dyDescent="0.25">
      <c r="A1217" s="190" t="s">
        <v>1209</v>
      </c>
      <c r="B1217" s="188" t="s">
        <v>1599</v>
      </c>
      <c r="C1217" s="191">
        <v>2</v>
      </c>
      <c r="D1217" s="192" t="s">
        <v>1491</v>
      </c>
      <c r="E1217" s="58">
        <v>15</v>
      </c>
      <c r="F1217" s="193">
        <v>0.8</v>
      </c>
      <c r="G1217" s="60"/>
      <c r="H1217" s="20">
        <v>0</v>
      </c>
      <c r="I1217" s="20">
        <v>0</v>
      </c>
      <c r="J1217" s="60"/>
      <c r="K1217" s="58">
        <v>19</v>
      </c>
      <c r="L1217" s="74">
        <v>0.89473684210526316</v>
      </c>
      <c r="M1217" s="65"/>
      <c r="N1217" s="63">
        <v>264</v>
      </c>
      <c r="O1217" s="63">
        <v>330</v>
      </c>
      <c r="P1217" s="19"/>
      <c r="Q1217" s="49">
        <f t="shared" si="57"/>
        <v>17</v>
      </c>
      <c r="R1217" s="49">
        <f t="shared" si="55"/>
        <v>148.5</v>
      </c>
      <c r="W1217" s="49">
        <f t="shared" si="56"/>
        <v>1</v>
      </c>
    </row>
    <row r="1218" spans="1:23" x14ac:dyDescent="0.25">
      <c r="A1218" s="190" t="s">
        <v>1210</v>
      </c>
      <c r="B1218" s="188" t="s">
        <v>1599</v>
      </c>
      <c r="C1218" s="191">
        <v>2</v>
      </c>
      <c r="D1218" s="192" t="s">
        <v>1493</v>
      </c>
      <c r="E1218" s="63">
        <v>75</v>
      </c>
      <c r="F1218" s="74">
        <v>0.70666666666666667</v>
      </c>
      <c r="G1218" s="65" t="s">
        <v>1</v>
      </c>
      <c r="H1218" s="13">
        <v>0</v>
      </c>
      <c r="I1218" s="107">
        <v>0</v>
      </c>
      <c r="J1218" s="65"/>
      <c r="K1218" s="63">
        <v>19</v>
      </c>
      <c r="L1218" s="74">
        <v>0.78947368421052633</v>
      </c>
      <c r="M1218" s="65"/>
      <c r="N1218" s="63">
        <v>0</v>
      </c>
      <c r="O1218" s="107">
        <v>0</v>
      </c>
      <c r="P1218" s="16"/>
      <c r="Q1218" s="49">
        <f t="shared" si="57"/>
        <v>47</v>
      </c>
      <c r="R1218" s="49">
        <f t="shared" si="55"/>
        <v>0</v>
      </c>
      <c r="W1218" s="49">
        <f t="shared" si="56"/>
        <v>0</v>
      </c>
    </row>
    <row r="1219" spans="1:23" x14ac:dyDescent="0.25">
      <c r="A1219" s="190" t="s">
        <v>1211</v>
      </c>
      <c r="B1219" s="188" t="s">
        <v>1599</v>
      </c>
      <c r="C1219" s="191">
        <v>2</v>
      </c>
      <c r="D1219" s="192" t="s">
        <v>1494</v>
      </c>
      <c r="E1219" s="63">
        <v>171</v>
      </c>
      <c r="F1219" s="74">
        <v>0.91812865497076024</v>
      </c>
      <c r="G1219" s="65"/>
      <c r="H1219" s="63" t="s">
        <v>8</v>
      </c>
      <c r="I1219" s="63" t="s">
        <v>8</v>
      </c>
      <c r="J1219" s="65"/>
      <c r="K1219" s="63">
        <v>210</v>
      </c>
      <c r="L1219" s="74">
        <v>0.8571428571428571</v>
      </c>
      <c r="M1219" s="65" t="s">
        <v>1</v>
      </c>
      <c r="N1219" s="63">
        <v>0</v>
      </c>
      <c r="O1219" s="63">
        <v>0</v>
      </c>
      <c r="P1219" s="16"/>
      <c r="Q1219" s="49">
        <f t="shared" si="57"/>
        <v>190.5</v>
      </c>
      <c r="R1219" s="49">
        <f t="shared" ref="R1219:R1282" si="58">AVERAGE(H1219:I1219,N1219:O1219)</f>
        <v>0</v>
      </c>
      <c r="W1219" s="49">
        <f t="shared" ref="W1219:W1282" si="59">(Q1219&gt;0)*(R1219&gt;0)</f>
        <v>0</v>
      </c>
    </row>
    <row r="1220" spans="1:23" x14ac:dyDescent="0.25">
      <c r="A1220" s="190" t="s">
        <v>1212</v>
      </c>
      <c r="B1220" s="188" t="s">
        <v>1599</v>
      </c>
      <c r="C1220" s="191">
        <v>2</v>
      </c>
      <c r="D1220" s="192" t="s">
        <v>1495</v>
      </c>
      <c r="E1220" s="63">
        <v>38</v>
      </c>
      <c r="F1220" s="74">
        <v>0.81578947368421051</v>
      </c>
      <c r="G1220" s="65"/>
      <c r="H1220" s="13">
        <v>0</v>
      </c>
      <c r="I1220" s="13">
        <v>0</v>
      </c>
      <c r="J1220" s="65" t="s">
        <v>1</v>
      </c>
      <c r="K1220" s="63">
        <v>97</v>
      </c>
      <c r="L1220" s="74">
        <v>0.84536082474226804</v>
      </c>
      <c r="M1220" s="65"/>
      <c r="N1220" s="63">
        <v>33</v>
      </c>
      <c r="O1220" s="63">
        <v>33</v>
      </c>
      <c r="P1220" s="16"/>
      <c r="Q1220" s="49">
        <f t="shared" si="57"/>
        <v>67.5</v>
      </c>
      <c r="R1220" s="49">
        <f t="shared" si="58"/>
        <v>16.5</v>
      </c>
      <c r="W1220" s="49">
        <f t="shared" si="59"/>
        <v>1</v>
      </c>
    </row>
    <row r="1221" spans="1:23" x14ac:dyDescent="0.25">
      <c r="A1221" s="190" t="s">
        <v>1213</v>
      </c>
      <c r="B1221" s="188" t="s">
        <v>1599</v>
      </c>
      <c r="C1221" s="191">
        <v>2</v>
      </c>
      <c r="D1221" s="192" t="s">
        <v>1496</v>
      </c>
      <c r="E1221" s="63">
        <v>198</v>
      </c>
      <c r="F1221" s="74">
        <v>0.80808080808080807</v>
      </c>
      <c r="G1221" s="65" t="s">
        <v>1</v>
      </c>
      <c r="H1221" s="13">
        <v>0</v>
      </c>
      <c r="I1221" s="13">
        <v>33</v>
      </c>
      <c r="J1221" s="65"/>
      <c r="K1221" s="63">
        <v>690</v>
      </c>
      <c r="L1221" s="74">
        <v>0.73913043478260865</v>
      </c>
      <c r="M1221" s="65" t="s">
        <v>1</v>
      </c>
      <c r="N1221" s="63">
        <v>0</v>
      </c>
      <c r="O1221" s="63">
        <v>0</v>
      </c>
      <c r="P1221" s="16"/>
      <c r="Q1221" s="49">
        <f t="shared" si="57"/>
        <v>444</v>
      </c>
      <c r="R1221" s="49">
        <f t="shared" si="58"/>
        <v>8.25</v>
      </c>
      <c r="W1221" s="49">
        <f t="shared" si="59"/>
        <v>1</v>
      </c>
    </row>
    <row r="1222" spans="1:23" x14ac:dyDescent="0.25">
      <c r="A1222" s="190" t="s">
        <v>1214</v>
      </c>
      <c r="B1222" s="188" t="s">
        <v>1599</v>
      </c>
      <c r="C1222" s="191">
        <v>2</v>
      </c>
      <c r="D1222" s="192" t="s">
        <v>1497</v>
      </c>
      <c r="E1222" s="63">
        <v>14</v>
      </c>
      <c r="F1222" s="74">
        <v>1</v>
      </c>
      <c r="G1222" s="65"/>
      <c r="H1222" s="13">
        <v>0</v>
      </c>
      <c r="I1222" s="13">
        <v>0</v>
      </c>
      <c r="J1222" s="65"/>
      <c r="K1222" s="63">
        <v>11</v>
      </c>
      <c r="L1222" s="74">
        <v>0.81818181818181823</v>
      </c>
      <c r="M1222" s="65"/>
      <c r="N1222" s="63">
        <v>0</v>
      </c>
      <c r="O1222" s="63">
        <v>0</v>
      </c>
      <c r="P1222" s="16"/>
      <c r="Q1222" s="49">
        <f t="shared" si="57"/>
        <v>12.5</v>
      </c>
      <c r="R1222" s="49">
        <f t="shared" si="58"/>
        <v>0</v>
      </c>
      <c r="W1222" s="49">
        <f t="shared" si="59"/>
        <v>0</v>
      </c>
    </row>
    <row r="1223" spans="1:23" x14ac:dyDescent="0.25">
      <c r="A1223" s="190" t="s">
        <v>1215</v>
      </c>
      <c r="B1223" s="188" t="s">
        <v>1599</v>
      </c>
      <c r="C1223" s="191">
        <v>2</v>
      </c>
      <c r="D1223" s="192" t="s">
        <v>1498</v>
      </c>
      <c r="E1223" s="63">
        <v>1</v>
      </c>
      <c r="F1223" s="74">
        <v>1</v>
      </c>
      <c r="G1223" s="65"/>
      <c r="H1223" s="13">
        <v>0</v>
      </c>
      <c r="I1223" s="13">
        <v>0</v>
      </c>
      <c r="J1223" s="65"/>
      <c r="K1223" s="63">
        <v>11</v>
      </c>
      <c r="L1223" s="74">
        <v>0.72727272727272729</v>
      </c>
      <c r="M1223" s="65"/>
      <c r="N1223" s="13">
        <v>0</v>
      </c>
      <c r="O1223" s="13">
        <v>0</v>
      </c>
      <c r="P1223" s="13"/>
      <c r="Q1223" s="49">
        <f t="shared" si="57"/>
        <v>6</v>
      </c>
      <c r="R1223" s="49">
        <f t="shared" si="58"/>
        <v>0</v>
      </c>
      <c r="W1223" s="49">
        <f t="shared" si="59"/>
        <v>0</v>
      </c>
    </row>
    <row r="1224" spans="1:23" x14ac:dyDescent="0.25">
      <c r="A1224" s="190" t="s">
        <v>1216</v>
      </c>
      <c r="B1224" s="188" t="s">
        <v>1599</v>
      </c>
      <c r="C1224" s="191">
        <v>2</v>
      </c>
      <c r="D1224" s="192" t="s">
        <v>1499</v>
      </c>
      <c r="E1224" s="63">
        <v>50</v>
      </c>
      <c r="F1224" s="74">
        <v>0.76</v>
      </c>
      <c r="G1224" s="65"/>
      <c r="H1224" s="13">
        <v>0</v>
      </c>
      <c r="I1224" s="13">
        <v>0</v>
      </c>
      <c r="J1224" s="65"/>
      <c r="K1224" s="63">
        <v>13</v>
      </c>
      <c r="L1224" s="74">
        <v>0.92307692307692313</v>
      </c>
      <c r="M1224" s="65"/>
      <c r="N1224" s="13">
        <v>0</v>
      </c>
      <c r="O1224" s="13">
        <v>0</v>
      </c>
      <c r="P1224" s="13"/>
      <c r="Q1224" s="49">
        <f t="shared" si="57"/>
        <v>31.5</v>
      </c>
      <c r="R1224" s="49">
        <f t="shared" si="58"/>
        <v>0</v>
      </c>
      <c r="W1224" s="49">
        <f t="shared" si="59"/>
        <v>0</v>
      </c>
    </row>
    <row r="1225" spans="1:23" x14ac:dyDescent="0.25">
      <c r="A1225" s="190" t="s">
        <v>1217</v>
      </c>
      <c r="B1225" s="188" t="s">
        <v>1599</v>
      </c>
      <c r="C1225" s="191">
        <v>2</v>
      </c>
      <c r="D1225" s="192" t="s">
        <v>1500</v>
      </c>
      <c r="E1225" s="63">
        <v>4</v>
      </c>
      <c r="F1225" s="74">
        <v>0.75</v>
      </c>
      <c r="G1225" s="65"/>
      <c r="H1225" s="13">
        <v>0</v>
      </c>
      <c r="I1225" s="13">
        <v>0</v>
      </c>
      <c r="J1225" s="65"/>
      <c r="K1225" s="63">
        <v>1</v>
      </c>
      <c r="L1225" s="74">
        <v>0</v>
      </c>
      <c r="M1225" s="65"/>
      <c r="N1225" s="13">
        <v>0</v>
      </c>
      <c r="O1225" s="13">
        <v>0</v>
      </c>
      <c r="P1225" s="13"/>
      <c r="Q1225" s="49">
        <f t="shared" si="57"/>
        <v>2.5</v>
      </c>
      <c r="R1225" s="49">
        <f t="shared" si="58"/>
        <v>0</v>
      </c>
      <c r="W1225" s="49">
        <f t="shared" si="59"/>
        <v>0</v>
      </c>
    </row>
    <row r="1226" spans="1:23" x14ac:dyDescent="0.25">
      <c r="A1226" s="190" t="s">
        <v>1218</v>
      </c>
      <c r="B1226" s="188" t="s">
        <v>1599</v>
      </c>
      <c r="C1226" s="191">
        <v>2</v>
      </c>
      <c r="D1226" s="192" t="s">
        <v>1501</v>
      </c>
      <c r="E1226" s="63">
        <v>31</v>
      </c>
      <c r="F1226" s="74">
        <v>0.83870967741935487</v>
      </c>
      <c r="G1226" s="65"/>
      <c r="H1226" s="13">
        <v>0</v>
      </c>
      <c r="I1226" s="13">
        <v>0</v>
      </c>
      <c r="J1226" s="65"/>
      <c r="K1226" s="63">
        <v>28</v>
      </c>
      <c r="L1226" s="74">
        <v>0.6071428571428571</v>
      </c>
      <c r="M1226" s="65"/>
      <c r="N1226" s="13">
        <v>0</v>
      </c>
      <c r="O1226" s="13">
        <v>0</v>
      </c>
      <c r="P1226" s="13"/>
      <c r="Q1226" s="49">
        <f t="shared" si="57"/>
        <v>29.5</v>
      </c>
      <c r="R1226" s="49">
        <f t="shared" si="58"/>
        <v>0</v>
      </c>
      <c r="W1226" s="49">
        <f t="shared" si="59"/>
        <v>0</v>
      </c>
    </row>
    <row r="1227" spans="1:23" x14ac:dyDescent="0.25">
      <c r="A1227" s="190" t="s">
        <v>1219</v>
      </c>
      <c r="B1227" s="188" t="s">
        <v>1599</v>
      </c>
      <c r="C1227" s="191">
        <v>2</v>
      </c>
      <c r="D1227" s="192" t="s">
        <v>1502</v>
      </c>
      <c r="E1227" s="63">
        <v>370</v>
      </c>
      <c r="F1227" s="74">
        <v>0.72972972972972971</v>
      </c>
      <c r="G1227" s="65"/>
      <c r="H1227" s="13">
        <v>33</v>
      </c>
      <c r="I1227" s="13">
        <v>198</v>
      </c>
      <c r="J1227" s="65"/>
      <c r="K1227" s="63">
        <v>240</v>
      </c>
      <c r="L1227" s="74">
        <v>0.79166666666666663</v>
      </c>
      <c r="M1227" s="65" t="s">
        <v>1</v>
      </c>
      <c r="N1227" s="13">
        <v>33</v>
      </c>
      <c r="O1227" s="13">
        <v>33</v>
      </c>
      <c r="P1227" s="13"/>
      <c r="Q1227" s="49">
        <f t="shared" si="57"/>
        <v>305</v>
      </c>
      <c r="R1227" s="49">
        <f t="shared" si="58"/>
        <v>74.25</v>
      </c>
      <c r="W1227" s="49">
        <f t="shared" si="59"/>
        <v>1</v>
      </c>
    </row>
    <row r="1228" spans="1:23" x14ac:dyDescent="0.25">
      <c r="A1228" s="190" t="s">
        <v>1220</v>
      </c>
      <c r="B1228" s="188" t="s">
        <v>1599</v>
      </c>
      <c r="C1228" s="191">
        <v>2</v>
      </c>
      <c r="D1228" s="192" t="s">
        <v>1503</v>
      </c>
      <c r="E1228" s="63">
        <v>360</v>
      </c>
      <c r="F1228" s="74">
        <v>0.94444444444444442</v>
      </c>
      <c r="G1228" s="65"/>
      <c r="H1228" s="13">
        <v>0</v>
      </c>
      <c r="I1228" s="13">
        <v>0</v>
      </c>
      <c r="J1228" s="65"/>
      <c r="K1228" s="63">
        <v>340</v>
      </c>
      <c r="L1228" s="74">
        <v>0.88235294117647056</v>
      </c>
      <c r="M1228" s="65"/>
      <c r="N1228" s="13">
        <v>0</v>
      </c>
      <c r="O1228" s="13">
        <v>0</v>
      </c>
      <c r="P1228" s="13"/>
      <c r="Q1228" s="49">
        <f t="shared" si="57"/>
        <v>350</v>
      </c>
      <c r="R1228" s="49">
        <f t="shared" si="58"/>
        <v>0</v>
      </c>
      <c r="W1228" s="49">
        <f t="shared" si="59"/>
        <v>0</v>
      </c>
    </row>
    <row r="1229" spans="1:23" x14ac:dyDescent="0.25">
      <c r="A1229" s="190" t="s">
        <v>1221</v>
      </c>
      <c r="B1229" s="188" t="s">
        <v>1599</v>
      </c>
      <c r="C1229" s="191">
        <v>2</v>
      </c>
      <c r="D1229" s="192" t="s">
        <v>1504</v>
      </c>
      <c r="E1229" s="63">
        <v>71</v>
      </c>
      <c r="F1229" s="74">
        <v>0.88732394366197187</v>
      </c>
      <c r="G1229" s="65"/>
      <c r="H1229" s="13">
        <v>66</v>
      </c>
      <c r="I1229" s="13">
        <v>0</v>
      </c>
      <c r="J1229" s="65"/>
      <c r="K1229" s="63">
        <v>0</v>
      </c>
      <c r="L1229" s="66" t="s">
        <v>4</v>
      </c>
      <c r="M1229" s="65"/>
      <c r="N1229" s="13">
        <v>0</v>
      </c>
      <c r="O1229" s="13">
        <v>0</v>
      </c>
      <c r="P1229" s="13"/>
      <c r="Q1229" s="49">
        <f t="shared" si="57"/>
        <v>35.5</v>
      </c>
      <c r="R1229" s="49">
        <f t="shared" si="58"/>
        <v>16.5</v>
      </c>
      <c r="W1229" s="49">
        <f t="shared" si="59"/>
        <v>1</v>
      </c>
    </row>
    <row r="1230" spans="1:23" x14ac:dyDescent="0.25">
      <c r="A1230" s="190" t="s">
        <v>1222</v>
      </c>
      <c r="B1230" s="188" t="s">
        <v>1599</v>
      </c>
      <c r="C1230" s="191">
        <v>2</v>
      </c>
      <c r="D1230" s="192" t="s">
        <v>1505</v>
      </c>
      <c r="E1230" s="63">
        <v>3</v>
      </c>
      <c r="F1230" s="74">
        <v>0.66666666666666663</v>
      </c>
      <c r="G1230" s="65"/>
      <c r="H1230" s="13">
        <v>0</v>
      </c>
      <c r="I1230" s="13">
        <v>0</v>
      </c>
      <c r="J1230" s="65"/>
      <c r="K1230" s="63">
        <v>37</v>
      </c>
      <c r="L1230" s="74">
        <v>0.94594594594594594</v>
      </c>
      <c r="M1230" s="65"/>
      <c r="N1230" s="13">
        <v>33</v>
      </c>
      <c r="O1230" s="13">
        <v>33</v>
      </c>
      <c r="P1230" s="13"/>
      <c r="Q1230" s="49">
        <f t="shared" si="57"/>
        <v>20</v>
      </c>
      <c r="R1230" s="49">
        <f t="shared" si="58"/>
        <v>16.5</v>
      </c>
      <c r="W1230" s="49">
        <f t="shared" si="59"/>
        <v>1</v>
      </c>
    </row>
    <row r="1231" spans="1:23" x14ac:dyDescent="0.25">
      <c r="A1231" s="190" t="s">
        <v>1223</v>
      </c>
      <c r="B1231" s="188" t="s">
        <v>1599</v>
      </c>
      <c r="C1231" s="191">
        <v>2</v>
      </c>
      <c r="D1231" s="192" t="s">
        <v>1506</v>
      </c>
      <c r="E1231" s="63">
        <v>7</v>
      </c>
      <c r="F1231" s="74">
        <v>1</v>
      </c>
      <c r="G1231" s="65"/>
      <c r="H1231" s="13">
        <v>0</v>
      </c>
      <c r="I1231" s="13">
        <v>0</v>
      </c>
      <c r="J1231" s="65"/>
      <c r="K1231" s="63">
        <v>4</v>
      </c>
      <c r="L1231" s="74">
        <v>0.5</v>
      </c>
      <c r="M1231" s="65"/>
      <c r="N1231" s="13">
        <v>0</v>
      </c>
      <c r="O1231" s="13">
        <v>0</v>
      </c>
      <c r="P1231" s="13"/>
      <c r="Q1231" s="49">
        <f t="shared" si="57"/>
        <v>5.5</v>
      </c>
      <c r="R1231" s="49">
        <f t="shared" si="58"/>
        <v>0</v>
      </c>
      <c r="W1231" s="49">
        <f t="shared" si="59"/>
        <v>0</v>
      </c>
    </row>
    <row r="1232" spans="1:23" x14ac:dyDescent="0.25">
      <c r="A1232" s="190" t="s">
        <v>1224</v>
      </c>
      <c r="B1232" s="188" t="s">
        <v>1599</v>
      </c>
      <c r="C1232" s="191">
        <v>2</v>
      </c>
      <c r="D1232" s="192" t="s">
        <v>1507</v>
      </c>
      <c r="E1232" s="63">
        <v>4</v>
      </c>
      <c r="F1232" s="74">
        <v>0.75</v>
      </c>
      <c r="G1232" s="65"/>
      <c r="H1232" s="13">
        <v>0</v>
      </c>
      <c r="I1232" s="13">
        <v>0</v>
      </c>
      <c r="J1232" s="65"/>
      <c r="K1232" s="63">
        <v>0</v>
      </c>
      <c r="L1232" s="66" t="s">
        <v>4</v>
      </c>
      <c r="M1232" s="65"/>
      <c r="N1232" s="13">
        <v>0</v>
      </c>
      <c r="O1232" s="13">
        <v>0</v>
      </c>
      <c r="P1232" s="13"/>
      <c r="Q1232" s="49">
        <f t="shared" si="57"/>
        <v>2</v>
      </c>
      <c r="R1232" s="49">
        <f t="shared" si="58"/>
        <v>0</v>
      </c>
      <c r="W1232" s="49">
        <f t="shared" si="59"/>
        <v>0</v>
      </c>
    </row>
    <row r="1233" spans="1:23" x14ac:dyDescent="0.25">
      <c r="A1233" s="190" t="s">
        <v>1225</v>
      </c>
      <c r="B1233" s="188" t="s">
        <v>1599</v>
      </c>
      <c r="C1233" s="191">
        <v>2</v>
      </c>
      <c r="D1233" s="192" t="s">
        <v>1508</v>
      </c>
      <c r="E1233" s="63">
        <v>105</v>
      </c>
      <c r="F1233" s="74">
        <v>0.87619047619047619</v>
      </c>
      <c r="G1233" s="65"/>
      <c r="H1233" s="13">
        <v>0</v>
      </c>
      <c r="I1233" s="13">
        <v>0</v>
      </c>
      <c r="J1233" s="65"/>
      <c r="K1233" s="63">
        <v>54</v>
      </c>
      <c r="L1233" s="74">
        <v>0.83333333333333337</v>
      </c>
      <c r="M1233" s="65"/>
      <c r="N1233" s="13">
        <v>0</v>
      </c>
      <c r="O1233" s="13">
        <v>0</v>
      </c>
      <c r="P1233" s="13"/>
      <c r="Q1233" s="49">
        <f t="shared" si="57"/>
        <v>79.5</v>
      </c>
      <c r="R1233" s="49">
        <f t="shared" si="58"/>
        <v>0</v>
      </c>
      <c r="W1233" s="49">
        <f t="shared" si="59"/>
        <v>0</v>
      </c>
    </row>
    <row r="1234" spans="1:23" x14ac:dyDescent="0.25">
      <c r="A1234" s="190" t="s">
        <v>1226</v>
      </c>
      <c r="B1234" s="188" t="s">
        <v>1599</v>
      </c>
      <c r="C1234" s="191">
        <v>2</v>
      </c>
      <c r="D1234" s="192" t="s">
        <v>1509</v>
      </c>
      <c r="E1234" s="63">
        <v>66</v>
      </c>
      <c r="F1234" s="74">
        <v>0.87878787878787878</v>
      </c>
      <c r="G1234" s="65"/>
      <c r="H1234" s="13">
        <v>0</v>
      </c>
      <c r="I1234" s="13">
        <v>0</v>
      </c>
      <c r="J1234" s="65"/>
      <c r="K1234" s="63">
        <v>7</v>
      </c>
      <c r="L1234" s="74">
        <v>0.42857142857142855</v>
      </c>
      <c r="M1234" s="65"/>
      <c r="N1234" s="13">
        <v>0</v>
      </c>
      <c r="O1234" s="13">
        <v>0</v>
      </c>
      <c r="P1234" s="13"/>
      <c r="Q1234" s="49">
        <f t="shared" si="57"/>
        <v>36.5</v>
      </c>
      <c r="R1234" s="49">
        <f t="shared" si="58"/>
        <v>0</v>
      </c>
      <c r="W1234" s="49">
        <f t="shared" si="59"/>
        <v>0</v>
      </c>
    </row>
    <row r="1235" spans="1:23" x14ac:dyDescent="0.25">
      <c r="A1235" s="190" t="s">
        <v>1227</v>
      </c>
      <c r="B1235" s="188" t="s">
        <v>1599</v>
      </c>
      <c r="C1235" s="191">
        <v>2</v>
      </c>
      <c r="D1235" s="192" t="s">
        <v>1510</v>
      </c>
      <c r="E1235" s="63">
        <v>370</v>
      </c>
      <c r="F1235" s="74">
        <v>0.83783783783783783</v>
      </c>
      <c r="G1235" s="65"/>
      <c r="H1235" s="13">
        <v>0</v>
      </c>
      <c r="I1235" s="13">
        <v>0</v>
      </c>
      <c r="J1235" s="65"/>
      <c r="K1235" s="63">
        <v>118</v>
      </c>
      <c r="L1235" s="74">
        <v>0.83050847457627119</v>
      </c>
      <c r="M1235" s="65"/>
      <c r="N1235" s="13">
        <v>0</v>
      </c>
      <c r="O1235" s="13">
        <v>0</v>
      </c>
      <c r="P1235" s="13"/>
      <c r="Q1235" s="49">
        <f t="shared" si="57"/>
        <v>244</v>
      </c>
      <c r="R1235" s="49">
        <f t="shared" si="58"/>
        <v>0</v>
      </c>
      <c r="W1235" s="49">
        <f t="shared" si="59"/>
        <v>0</v>
      </c>
    </row>
    <row r="1236" spans="1:23" x14ac:dyDescent="0.25">
      <c r="A1236" s="190" t="s">
        <v>1228</v>
      </c>
      <c r="B1236" s="188" t="s">
        <v>1599</v>
      </c>
      <c r="C1236" s="191">
        <v>2</v>
      </c>
      <c r="D1236" s="192" t="s">
        <v>1511</v>
      </c>
      <c r="E1236" s="63">
        <v>23</v>
      </c>
      <c r="F1236" s="74">
        <v>0.65217391304347827</v>
      </c>
      <c r="G1236" s="65"/>
      <c r="H1236" s="13">
        <v>0</v>
      </c>
      <c r="I1236" s="13">
        <v>0</v>
      </c>
      <c r="J1236" s="65"/>
      <c r="K1236" s="63">
        <v>108</v>
      </c>
      <c r="L1236" s="74">
        <v>0.88888888888888884</v>
      </c>
      <c r="M1236" s="65" t="s">
        <v>1</v>
      </c>
      <c r="N1236" s="13">
        <v>0</v>
      </c>
      <c r="O1236" s="13">
        <v>0</v>
      </c>
      <c r="P1236" s="13"/>
      <c r="Q1236" s="49">
        <f t="shared" si="57"/>
        <v>65.5</v>
      </c>
      <c r="R1236" s="49">
        <f t="shared" si="58"/>
        <v>0</v>
      </c>
      <c r="W1236" s="49">
        <f t="shared" si="59"/>
        <v>0</v>
      </c>
    </row>
    <row r="1237" spans="1:23" x14ac:dyDescent="0.25">
      <c r="A1237" s="190" t="s">
        <v>1229</v>
      </c>
      <c r="B1237" s="188" t="s">
        <v>1599</v>
      </c>
      <c r="C1237" s="191">
        <v>2</v>
      </c>
      <c r="D1237" s="192" t="s">
        <v>1512</v>
      </c>
      <c r="E1237" s="63">
        <v>55</v>
      </c>
      <c r="F1237" s="74">
        <v>0.72727272727272729</v>
      </c>
      <c r="G1237" s="65" t="s">
        <v>1</v>
      </c>
      <c r="H1237" s="13">
        <v>0</v>
      </c>
      <c r="I1237" s="13">
        <v>0</v>
      </c>
      <c r="J1237" s="65"/>
      <c r="K1237" s="63">
        <v>26</v>
      </c>
      <c r="L1237" s="74">
        <v>0.84615384615384615</v>
      </c>
      <c r="M1237" s="65"/>
      <c r="N1237" s="13">
        <v>0</v>
      </c>
      <c r="O1237" s="13">
        <v>0</v>
      </c>
      <c r="P1237" s="13"/>
      <c r="Q1237" s="49">
        <f t="shared" si="57"/>
        <v>40.5</v>
      </c>
      <c r="R1237" s="49">
        <f t="shared" si="58"/>
        <v>0</v>
      </c>
      <c r="W1237" s="49">
        <f t="shared" si="59"/>
        <v>0</v>
      </c>
    </row>
    <row r="1238" spans="1:23" x14ac:dyDescent="0.25">
      <c r="A1238" s="190" t="s">
        <v>1230</v>
      </c>
      <c r="B1238" s="188" t="s">
        <v>1599</v>
      </c>
      <c r="C1238" s="191">
        <v>2</v>
      </c>
      <c r="D1238" s="192" t="s">
        <v>1513</v>
      </c>
      <c r="E1238" s="63">
        <v>3</v>
      </c>
      <c r="F1238" s="74">
        <v>0.66666666666666663</v>
      </c>
      <c r="G1238" s="65"/>
      <c r="H1238" s="13">
        <v>0</v>
      </c>
      <c r="I1238" s="13">
        <v>33</v>
      </c>
      <c r="J1238" s="65"/>
      <c r="K1238" s="63">
        <v>7</v>
      </c>
      <c r="L1238" s="74">
        <v>1</v>
      </c>
      <c r="M1238" s="65"/>
      <c r="N1238" s="13">
        <v>0</v>
      </c>
      <c r="O1238" s="13">
        <v>0</v>
      </c>
      <c r="P1238" s="13"/>
      <c r="Q1238" s="49">
        <f t="shared" si="57"/>
        <v>5</v>
      </c>
      <c r="R1238" s="49">
        <f t="shared" si="58"/>
        <v>8.25</v>
      </c>
      <c r="W1238" s="49">
        <f t="shared" si="59"/>
        <v>1</v>
      </c>
    </row>
    <row r="1239" spans="1:23" x14ac:dyDescent="0.25">
      <c r="A1239" s="190" t="s">
        <v>1231</v>
      </c>
      <c r="B1239" s="188" t="s">
        <v>1599</v>
      </c>
      <c r="C1239" s="191">
        <v>2</v>
      </c>
      <c r="D1239" s="192" t="s">
        <v>1514</v>
      </c>
      <c r="E1239" s="63">
        <v>0</v>
      </c>
      <c r="F1239" s="66" t="s">
        <v>4</v>
      </c>
      <c r="G1239" s="65"/>
      <c r="H1239" s="13">
        <v>0</v>
      </c>
      <c r="I1239" s="13">
        <v>0</v>
      </c>
      <c r="J1239" s="65"/>
      <c r="K1239" s="63">
        <v>0</v>
      </c>
      <c r="L1239" s="66" t="s">
        <v>4</v>
      </c>
      <c r="M1239" s="65"/>
      <c r="N1239" s="13">
        <v>0</v>
      </c>
      <c r="O1239" s="13">
        <v>0</v>
      </c>
      <c r="P1239" s="13"/>
      <c r="Q1239" s="49">
        <f t="shared" si="57"/>
        <v>0</v>
      </c>
      <c r="R1239" s="49">
        <f t="shared" si="58"/>
        <v>0</v>
      </c>
      <c r="W1239" s="49">
        <f t="shared" si="59"/>
        <v>0</v>
      </c>
    </row>
    <row r="1240" spans="1:23" x14ac:dyDescent="0.25">
      <c r="A1240" s="190" t="s">
        <v>1232</v>
      </c>
      <c r="B1240" s="188" t="s">
        <v>1599</v>
      </c>
      <c r="C1240" s="191">
        <v>2</v>
      </c>
      <c r="D1240" s="192" t="s">
        <v>1515</v>
      </c>
      <c r="E1240" s="63">
        <v>8</v>
      </c>
      <c r="F1240" s="74">
        <v>0.5</v>
      </c>
      <c r="G1240" s="65"/>
      <c r="H1240" s="13">
        <v>0</v>
      </c>
      <c r="I1240" s="13">
        <v>0</v>
      </c>
      <c r="J1240" s="65"/>
      <c r="K1240" s="63">
        <v>27</v>
      </c>
      <c r="L1240" s="74">
        <v>0.77777777777777779</v>
      </c>
      <c r="M1240" s="65"/>
      <c r="N1240" s="13">
        <v>0</v>
      </c>
      <c r="O1240" s="13">
        <v>0</v>
      </c>
      <c r="P1240" s="13"/>
      <c r="Q1240" s="49">
        <f t="shared" si="57"/>
        <v>17.5</v>
      </c>
      <c r="R1240" s="49">
        <f t="shared" si="58"/>
        <v>0</v>
      </c>
      <c r="W1240" s="49">
        <f t="shared" si="59"/>
        <v>0</v>
      </c>
    </row>
    <row r="1241" spans="1:23" x14ac:dyDescent="0.25">
      <c r="A1241" s="190" t="s">
        <v>1233</v>
      </c>
      <c r="B1241" s="188" t="s">
        <v>1599</v>
      </c>
      <c r="C1241" s="191">
        <v>2</v>
      </c>
      <c r="D1241" s="192" t="s">
        <v>1516</v>
      </c>
      <c r="E1241" s="63">
        <v>135</v>
      </c>
      <c r="F1241" s="74">
        <v>0.97037037037037033</v>
      </c>
      <c r="G1241" s="65"/>
      <c r="H1241" s="13">
        <v>99</v>
      </c>
      <c r="I1241" s="13">
        <v>66</v>
      </c>
      <c r="J1241" s="65"/>
      <c r="K1241" s="63">
        <v>39</v>
      </c>
      <c r="L1241" s="74">
        <v>0.97435897435897434</v>
      </c>
      <c r="M1241" s="65"/>
      <c r="N1241" s="13">
        <v>297</v>
      </c>
      <c r="O1241" s="13">
        <v>528</v>
      </c>
      <c r="P1241" s="13"/>
      <c r="Q1241" s="49">
        <f t="shared" si="57"/>
        <v>87</v>
      </c>
      <c r="R1241" s="49">
        <f t="shared" si="58"/>
        <v>247.5</v>
      </c>
      <c r="W1241" s="49">
        <f t="shared" si="59"/>
        <v>1</v>
      </c>
    </row>
    <row r="1242" spans="1:23" x14ac:dyDescent="0.25">
      <c r="A1242" s="190" t="s">
        <v>1234</v>
      </c>
      <c r="B1242" s="188" t="s">
        <v>1599</v>
      </c>
      <c r="C1242" s="191">
        <v>2</v>
      </c>
      <c r="D1242" s="192" t="s">
        <v>1517</v>
      </c>
      <c r="E1242" s="63">
        <v>8</v>
      </c>
      <c r="F1242" s="74">
        <v>0.5</v>
      </c>
      <c r="G1242" s="65"/>
      <c r="H1242" s="13">
        <v>0</v>
      </c>
      <c r="I1242" s="13">
        <v>0</v>
      </c>
      <c r="J1242" s="65"/>
      <c r="K1242" s="63">
        <v>4</v>
      </c>
      <c r="L1242" s="74">
        <v>1</v>
      </c>
      <c r="M1242" s="65"/>
      <c r="N1242" s="13">
        <v>0</v>
      </c>
      <c r="O1242" s="13">
        <v>0</v>
      </c>
      <c r="P1242" s="13"/>
      <c r="Q1242" s="49">
        <f t="shared" si="57"/>
        <v>6</v>
      </c>
      <c r="R1242" s="49">
        <f t="shared" si="58"/>
        <v>0</v>
      </c>
      <c r="W1242" s="49">
        <f t="shared" si="59"/>
        <v>0</v>
      </c>
    </row>
    <row r="1243" spans="1:23" x14ac:dyDescent="0.25">
      <c r="A1243" s="190" t="s">
        <v>1235</v>
      </c>
      <c r="B1243" s="188" t="s">
        <v>1599</v>
      </c>
      <c r="C1243" s="191">
        <v>2</v>
      </c>
      <c r="D1243" s="192" t="s">
        <v>1518</v>
      </c>
      <c r="E1243" s="63">
        <v>240</v>
      </c>
      <c r="F1243" s="74">
        <v>0.75</v>
      </c>
      <c r="G1243" s="65" t="s">
        <v>1</v>
      </c>
      <c r="H1243" s="13">
        <v>66</v>
      </c>
      <c r="I1243" s="13">
        <v>0</v>
      </c>
      <c r="J1243" s="65"/>
      <c r="K1243" s="63">
        <v>51</v>
      </c>
      <c r="L1243" s="74">
        <v>0.86274509803921573</v>
      </c>
      <c r="M1243" s="65"/>
      <c r="N1243" s="13">
        <v>0</v>
      </c>
      <c r="O1243" s="13">
        <v>33</v>
      </c>
      <c r="P1243" s="13"/>
      <c r="Q1243" s="49">
        <f t="shared" si="57"/>
        <v>145.5</v>
      </c>
      <c r="R1243" s="49">
        <f t="shared" si="58"/>
        <v>24.75</v>
      </c>
      <c r="W1243" s="49">
        <f t="shared" si="59"/>
        <v>1</v>
      </c>
    </row>
    <row r="1244" spans="1:23" x14ac:dyDescent="0.25">
      <c r="A1244" s="190" t="s">
        <v>1236</v>
      </c>
      <c r="B1244" s="188" t="s">
        <v>1599</v>
      </c>
      <c r="C1244" s="191">
        <v>2</v>
      </c>
      <c r="D1244" s="192" t="s">
        <v>1519</v>
      </c>
      <c r="E1244" s="63">
        <v>20</v>
      </c>
      <c r="F1244" s="74">
        <v>0.7</v>
      </c>
      <c r="G1244" s="65"/>
      <c r="H1244" s="13">
        <v>0</v>
      </c>
      <c r="I1244" s="13">
        <v>0</v>
      </c>
      <c r="J1244" s="65" t="s">
        <v>1</v>
      </c>
      <c r="K1244" s="63">
        <v>26</v>
      </c>
      <c r="L1244" s="74">
        <v>0.84615384615384615</v>
      </c>
      <c r="M1244" s="65"/>
      <c r="N1244" s="13">
        <v>0</v>
      </c>
      <c r="O1244" s="13">
        <v>33</v>
      </c>
      <c r="P1244" s="13"/>
      <c r="Q1244" s="49">
        <f t="shared" si="57"/>
        <v>23</v>
      </c>
      <c r="R1244" s="49">
        <f t="shared" si="58"/>
        <v>8.25</v>
      </c>
      <c r="W1244" s="49">
        <f t="shared" si="59"/>
        <v>1</v>
      </c>
    </row>
    <row r="1245" spans="1:23" x14ac:dyDescent="0.25">
      <c r="A1245" s="190" t="s">
        <v>1237</v>
      </c>
      <c r="B1245" s="188" t="s">
        <v>1599</v>
      </c>
      <c r="C1245" s="191">
        <v>2</v>
      </c>
      <c r="D1245" s="192" t="s">
        <v>1520</v>
      </c>
      <c r="E1245" s="63">
        <v>0</v>
      </c>
      <c r="F1245" s="66" t="s">
        <v>4</v>
      </c>
      <c r="G1245" s="65"/>
      <c r="H1245" s="13">
        <v>0</v>
      </c>
      <c r="I1245" s="13">
        <v>0</v>
      </c>
      <c r="J1245" s="65"/>
      <c r="K1245" s="63">
        <v>0</v>
      </c>
      <c r="L1245" s="66" t="s">
        <v>4</v>
      </c>
      <c r="M1245" s="65"/>
      <c r="N1245" s="13">
        <v>0</v>
      </c>
      <c r="O1245" s="13">
        <v>0</v>
      </c>
      <c r="P1245" s="13"/>
      <c r="Q1245" s="49">
        <f t="shared" si="57"/>
        <v>0</v>
      </c>
      <c r="R1245" s="49">
        <f t="shared" si="58"/>
        <v>0</v>
      </c>
      <c r="W1245" s="49">
        <f t="shared" si="59"/>
        <v>0</v>
      </c>
    </row>
    <row r="1246" spans="1:23" x14ac:dyDescent="0.25">
      <c r="A1246" s="190" t="s">
        <v>1238</v>
      </c>
      <c r="B1246" s="188" t="s">
        <v>1599</v>
      </c>
      <c r="C1246" s="191">
        <v>2</v>
      </c>
      <c r="D1246" s="192" t="s">
        <v>1521</v>
      </c>
      <c r="E1246" s="63">
        <v>36</v>
      </c>
      <c r="F1246" s="74">
        <v>0.77777777777777779</v>
      </c>
      <c r="G1246" s="65"/>
      <c r="H1246" s="13">
        <v>0</v>
      </c>
      <c r="I1246" s="13">
        <v>0</v>
      </c>
      <c r="J1246" s="13"/>
      <c r="K1246" s="63">
        <v>153</v>
      </c>
      <c r="L1246" s="74">
        <v>0.94117647058823528</v>
      </c>
      <c r="M1246" s="65"/>
      <c r="N1246" s="13">
        <v>0</v>
      </c>
      <c r="O1246" s="13">
        <v>0</v>
      </c>
      <c r="P1246" s="13"/>
      <c r="Q1246" s="49">
        <f t="shared" ref="Q1246:Q1309" si="60">AVERAGE(E1246,K1246)</f>
        <v>94.5</v>
      </c>
      <c r="R1246" s="49">
        <f t="shared" si="58"/>
        <v>0</v>
      </c>
      <c r="W1246" s="49">
        <f t="shared" si="59"/>
        <v>0</v>
      </c>
    </row>
    <row r="1247" spans="1:23" x14ac:dyDescent="0.25">
      <c r="A1247" s="194" t="s">
        <v>1239</v>
      </c>
      <c r="B1247" s="188" t="s">
        <v>1599</v>
      </c>
      <c r="C1247" s="195">
        <v>3</v>
      </c>
      <c r="D1247" s="196" t="s">
        <v>1491</v>
      </c>
      <c r="E1247" s="63">
        <v>139</v>
      </c>
      <c r="F1247" s="74">
        <v>0.86330935251798557</v>
      </c>
      <c r="G1247" s="65"/>
      <c r="H1247" s="13">
        <v>0</v>
      </c>
      <c r="I1247" s="13">
        <v>0</v>
      </c>
      <c r="J1247" s="13"/>
      <c r="K1247" s="63">
        <v>590</v>
      </c>
      <c r="L1247" s="74">
        <v>0.81355932203389836</v>
      </c>
      <c r="M1247" s="65"/>
      <c r="N1247" s="13">
        <v>0</v>
      </c>
      <c r="O1247" s="13">
        <v>0</v>
      </c>
      <c r="P1247" s="13"/>
      <c r="Q1247" s="49">
        <f t="shared" si="60"/>
        <v>364.5</v>
      </c>
      <c r="R1247" s="49">
        <f t="shared" si="58"/>
        <v>0</v>
      </c>
      <c r="W1247" s="49">
        <f t="shared" si="59"/>
        <v>0</v>
      </c>
    </row>
    <row r="1248" spans="1:23" x14ac:dyDescent="0.25">
      <c r="A1248" s="194" t="s">
        <v>1240</v>
      </c>
      <c r="B1248" s="188" t="s">
        <v>1599</v>
      </c>
      <c r="C1248" s="195">
        <v>3</v>
      </c>
      <c r="D1248" s="196" t="s">
        <v>1492</v>
      </c>
      <c r="E1248" s="63">
        <v>0</v>
      </c>
      <c r="F1248" s="66" t="s">
        <v>4</v>
      </c>
      <c r="G1248" s="65"/>
      <c r="H1248" s="13">
        <v>0</v>
      </c>
      <c r="I1248" s="13">
        <v>0</v>
      </c>
      <c r="J1248" s="13"/>
      <c r="K1248" s="63">
        <v>0</v>
      </c>
      <c r="L1248" s="66" t="s">
        <v>4</v>
      </c>
      <c r="M1248" s="65"/>
      <c r="N1248" s="13">
        <v>33</v>
      </c>
      <c r="O1248" s="13">
        <v>33</v>
      </c>
      <c r="P1248" s="13"/>
      <c r="Q1248" s="49">
        <f t="shared" si="60"/>
        <v>0</v>
      </c>
      <c r="R1248" s="49">
        <f t="shared" si="58"/>
        <v>16.5</v>
      </c>
      <c r="W1248" s="49">
        <f t="shared" si="59"/>
        <v>0</v>
      </c>
    </row>
    <row r="1249" spans="1:23" x14ac:dyDescent="0.25">
      <c r="A1249" s="194" t="s">
        <v>1241</v>
      </c>
      <c r="B1249" s="188" t="s">
        <v>1599</v>
      </c>
      <c r="C1249" s="195">
        <v>3</v>
      </c>
      <c r="D1249" s="196" t="s">
        <v>1493</v>
      </c>
      <c r="E1249" s="63">
        <v>0</v>
      </c>
      <c r="F1249" s="66" t="s">
        <v>4</v>
      </c>
      <c r="G1249" s="65"/>
      <c r="H1249" s="13">
        <v>0</v>
      </c>
      <c r="I1249" s="13">
        <v>0</v>
      </c>
      <c r="J1249" s="13"/>
      <c r="K1249" s="63">
        <v>1</v>
      </c>
      <c r="L1249" s="74">
        <v>1</v>
      </c>
      <c r="M1249" s="65"/>
      <c r="N1249" s="13">
        <v>0</v>
      </c>
      <c r="O1249" s="13">
        <v>0</v>
      </c>
      <c r="P1249" s="13"/>
      <c r="Q1249" s="49">
        <f t="shared" si="60"/>
        <v>0.5</v>
      </c>
      <c r="R1249" s="49">
        <f t="shared" si="58"/>
        <v>0</v>
      </c>
      <c r="W1249" s="49">
        <f t="shared" si="59"/>
        <v>0</v>
      </c>
    </row>
    <row r="1250" spans="1:23" x14ac:dyDescent="0.25">
      <c r="A1250" s="194" t="s">
        <v>1242</v>
      </c>
      <c r="B1250" s="188" t="s">
        <v>1599</v>
      </c>
      <c r="C1250" s="195">
        <v>3</v>
      </c>
      <c r="D1250" s="196" t="s">
        <v>1494</v>
      </c>
      <c r="E1250" s="63">
        <v>159</v>
      </c>
      <c r="F1250" s="74">
        <v>0.92452830188679247</v>
      </c>
      <c r="G1250" s="65"/>
      <c r="H1250" s="13">
        <v>0</v>
      </c>
      <c r="I1250" s="13">
        <v>0</v>
      </c>
      <c r="J1250" s="13"/>
      <c r="K1250" s="63">
        <v>62</v>
      </c>
      <c r="L1250" s="74">
        <v>0.87096774193548387</v>
      </c>
      <c r="M1250" s="65"/>
      <c r="N1250" s="13">
        <v>0</v>
      </c>
      <c r="O1250" s="13">
        <v>0</v>
      </c>
      <c r="P1250" s="13"/>
      <c r="Q1250" s="49">
        <f t="shared" si="60"/>
        <v>110.5</v>
      </c>
      <c r="R1250" s="49">
        <f t="shared" si="58"/>
        <v>0</v>
      </c>
      <c r="W1250" s="49">
        <f t="shared" si="59"/>
        <v>0</v>
      </c>
    </row>
    <row r="1251" spans="1:23" x14ac:dyDescent="0.25">
      <c r="A1251" s="194" t="s">
        <v>1243</v>
      </c>
      <c r="B1251" s="188" t="s">
        <v>1599</v>
      </c>
      <c r="C1251" s="195">
        <v>3</v>
      </c>
      <c r="D1251" s="196" t="s">
        <v>1495</v>
      </c>
      <c r="E1251" s="63">
        <v>1</v>
      </c>
      <c r="F1251" s="74">
        <v>1</v>
      </c>
      <c r="G1251" s="65"/>
      <c r="H1251" s="13">
        <v>0</v>
      </c>
      <c r="I1251" s="13">
        <v>0</v>
      </c>
      <c r="J1251" s="13"/>
      <c r="K1251" s="63">
        <v>4</v>
      </c>
      <c r="L1251" s="74">
        <v>1</v>
      </c>
      <c r="M1251" s="65"/>
      <c r="N1251" s="13">
        <v>0</v>
      </c>
      <c r="O1251" s="13">
        <v>0</v>
      </c>
      <c r="P1251" s="13"/>
      <c r="Q1251" s="49">
        <f t="shared" si="60"/>
        <v>2.5</v>
      </c>
      <c r="R1251" s="49">
        <f t="shared" si="58"/>
        <v>0</v>
      </c>
      <c r="W1251" s="49">
        <f t="shared" si="59"/>
        <v>0</v>
      </c>
    </row>
    <row r="1252" spans="1:23" x14ac:dyDescent="0.25">
      <c r="A1252" s="194" t="s">
        <v>1244</v>
      </c>
      <c r="B1252" s="188" t="s">
        <v>1599</v>
      </c>
      <c r="C1252" s="195">
        <v>3</v>
      </c>
      <c r="D1252" s="196" t="s">
        <v>1496</v>
      </c>
      <c r="E1252" s="63">
        <v>1</v>
      </c>
      <c r="F1252" s="74">
        <v>1</v>
      </c>
      <c r="G1252" s="65"/>
      <c r="H1252" s="13">
        <v>0</v>
      </c>
      <c r="I1252" s="13">
        <v>0</v>
      </c>
      <c r="J1252" s="13"/>
      <c r="K1252" s="63">
        <v>9</v>
      </c>
      <c r="L1252" s="74">
        <v>1</v>
      </c>
      <c r="M1252" s="65"/>
      <c r="N1252" s="13">
        <v>0</v>
      </c>
      <c r="O1252" s="13">
        <v>0</v>
      </c>
      <c r="P1252" s="13"/>
      <c r="Q1252" s="49">
        <f t="shared" si="60"/>
        <v>5</v>
      </c>
      <c r="R1252" s="49">
        <f t="shared" si="58"/>
        <v>0</v>
      </c>
      <c r="W1252" s="49">
        <f t="shared" si="59"/>
        <v>0</v>
      </c>
    </row>
    <row r="1253" spans="1:23" x14ac:dyDescent="0.25">
      <c r="A1253" s="194" t="s">
        <v>1245</v>
      </c>
      <c r="B1253" s="188" t="s">
        <v>1599</v>
      </c>
      <c r="C1253" s="195">
        <v>3</v>
      </c>
      <c r="D1253" s="196" t="s">
        <v>1497</v>
      </c>
      <c r="E1253" s="63">
        <v>0</v>
      </c>
      <c r="F1253" s="66" t="s">
        <v>4</v>
      </c>
      <c r="G1253" s="65"/>
      <c r="H1253" s="13">
        <v>0</v>
      </c>
      <c r="I1253" s="13">
        <v>0</v>
      </c>
      <c r="J1253" s="13"/>
      <c r="K1253" s="63">
        <v>0</v>
      </c>
      <c r="L1253" s="66" t="s">
        <v>4</v>
      </c>
      <c r="M1253" s="65"/>
      <c r="N1253" s="13">
        <v>0</v>
      </c>
      <c r="O1253" s="13">
        <v>0</v>
      </c>
      <c r="P1253" s="13"/>
      <c r="Q1253" s="49">
        <f t="shared" si="60"/>
        <v>0</v>
      </c>
      <c r="R1253" s="49">
        <f t="shared" si="58"/>
        <v>0</v>
      </c>
      <c r="W1253" s="49">
        <f t="shared" si="59"/>
        <v>0</v>
      </c>
    </row>
    <row r="1254" spans="1:23" x14ac:dyDescent="0.25">
      <c r="A1254" s="194" t="s">
        <v>1246</v>
      </c>
      <c r="B1254" s="188" t="s">
        <v>1599</v>
      </c>
      <c r="C1254" s="195">
        <v>3</v>
      </c>
      <c r="D1254" s="196" t="s">
        <v>1498</v>
      </c>
      <c r="E1254" s="63">
        <v>820</v>
      </c>
      <c r="F1254" s="74">
        <v>0.91463414634146345</v>
      </c>
      <c r="G1254" s="65"/>
      <c r="H1254" s="13">
        <v>0</v>
      </c>
      <c r="I1254" s="13">
        <v>0</v>
      </c>
      <c r="J1254" s="13"/>
      <c r="K1254" s="63">
        <v>230</v>
      </c>
      <c r="L1254" s="74">
        <v>0.91304347826086951</v>
      </c>
      <c r="M1254" s="65"/>
      <c r="N1254" s="13" t="s">
        <v>8</v>
      </c>
      <c r="O1254" s="13" t="s">
        <v>8</v>
      </c>
      <c r="P1254" s="13"/>
      <c r="Q1254" s="49">
        <f t="shared" si="60"/>
        <v>525</v>
      </c>
      <c r="R1254" s="49">
        <f t="shared" si="58"/>
        <v>0</v>
      </c>
      <c r="W1254" s="49">
        <f t="shared" si="59"/>
        <v>0</v>
      </c>
    </row>
    <row r="1255" spans="1:23" x14ac:dyDescent="0.25">
      <c r="A1255" s="194" t="s">
        <v>1247</v>
      </c>
      <c r="B1255" s="188" t="s">
        <v>1599</v>
      </c>
      <c r="C1255" s="195">
        <v>3</v>
      </c>
      <c r="D1255" s="196" t="s">
        <v>1499</v>
      </c>
      <c r="E1255" s="63">
        <v>1</v>
      </c>
      <c r="F1255" s="74">
        <v>1</v>
      </c>
      <c r="G1255" s="65"/>
      <c r="H1255" s="13">
        <v>0</v>
      </c>
      <c r="I1255" s="13">
        <v>0</v>
      </c>
      <c r="J1255" s="13"/>
      <c r="K1255" s="63">
        <v>0</v>
      </c>
      <c r="L1255" s="66" t="s">
        <v>4</v>
      </c>
      <c r="M1255" s="65"/>
      <c r="N1255" s="13">
        <v>0</v>
      </c>
      <c r="O1255" s="13">
        <v>0</v>
      </c>
      <c r="P1255" s="13"/>
      <c r="Q1255" s="49">
        <f t="shared" si="60"/>
        <v>0.5</v>
      </c>
      <c r="R1255" s="49">
        <f t="shared" si="58"/>
        <v>0</v>
      </c>
      <c r="W1255" s="49">
        <f t="shared" si="59"/>
        <v>0</v>
      </c>
    </row>
    <row r="1256" spans="1:23" x14ac:dyDescent="0.25">
      <c r="A1256" s="194" t="s">
        <v>1248</v>
      </c>
      <c r="B1256" s="188" t="s">
        <v>1599</v>
      </c>
      <c r="C1256" s="195">
        <v>3</v>
      </c>
      <c r="D1256" s="196" t="s">
        <v>1500</v>
      </c>
      <c r="E1256" s="63">
        <v>2</v>
      </c>
      <c r="F1256" s="74">
        <v>0</v>
      </c>
      <c r="G1256" s="65"/>
      <c r="H1256" s="13">
        <v>0</v>
      </c>
      <c r="I1256" s="13">
        <v>0</v>
      </c>
      <c r="J1256" s="13"/>
      <c r="K1256" s="63">
        <v>3</v>
      </c>
      <c r="L1256" s="74">
        <v>0.33333333333333331</v>
      </c>
      <c r="M1256" s="65"/>
      <c r="N1256" s="13">
        <v>0</v>
      </c>
      <c r="O1256" s="13">
        <v>0</v>
      </c>
      <c r="P1256" s="13"/>
      <c r="Q1256" s="49">
        <f t="shared" si="60"/>
        <v>2.5</v>
      </c>
      <c r="R1256" s="49">
        <f t="shared" si="58"/>
        <v>0</v>
      </c>
      <c r="W1256" s="49">
        <f t="shared" si="59"/>
        <v>0</v>
      </c>
    </row>
    <row r="1257" spans="1:23" x14ac:dyDescent="0.25">
      <c r="A1257" s="194" t="s">
        <v>1249</v>
      </c>
      <c r="B1257" s="188" t="s">
        <v>1599</v>
      </c>
      <c r="C1257" s="195">
        <v>3</v>
      </c>
      <c r="D1257" s="196" t="s">
        <v>1501</v>
      </c>
      <c r="E1257" s="63">
        <v>23</v>
      </c>
      <c r="F1257" s="74">
        <v>0.91304347826086951</v>
      </c>
      <c r="G1257" s="65"/>
      <c r="H1257" s="13">
        <v>0</v>
      </c>
      <c r="I1257" s="13">
        <v>0</v>
      </c>
      <c r="J1257" s="13"/>
      <c r="K1257" s="63">
        <v>73</v>
      </c>
      <c r="L1257" s="74">
        <v>0.8904109589041096</v>
      </c>
      <c r="M1257" s="65"/>
      <c r="N1257" s="13">
        <v>33</v>
      </c>
      <c r="O1257" s="13">
        <v>0</v>
      </c>
      <c r="P1257" s="13"/>
      <c r="Q1257" s="49">
        <f t="shared" si="60"/>
        <v>48</v>
      </c>
      <c r="R1257" s="49">
        <f t="shared" si="58"/>
        <v>8.25</v>
      </c>
      <c r="W1257" s="49">
        <f t="shared" si="59"/>
        <v>1</v>
      </c>
    </row>
    <row r="1258" spans="1:23" x14ac:dyDescent="0.25">
      <c r="A1258" s="194" t="s">
        <v>1250</v>
      </c>
      <c r="B1258" s="188" t="s">
        <v>1599</v>
      </c>
      <c r="C1258" s="195">
        <v>3</v>
      </c>
      <c r="D1258" s="196" t="s">
        <v>1502</v>
      </c>
      <c r="E1258" s="63">
        <v>300</v>
      </c>
      <c r="F1258" s="74">
        <v>0.93333333333333335</v>
      </c>
      <c r="G1258" s="65"/>
      <c r="H1258" s="13">
        <v>0</v>
      </c>
      <c r="I1258" s="13">
        <v>0</v>
      </c>
      <c r="J1258" s="13"/>
      <c r="K1258" s="63">
        <v>220</v>
      </c>
      <c r="L1258" s="74">
        <v>0.77272727272727271</v>
      </c>
      <c r="M1258" s="65"/>
      <c r="N1258" s="13">
        <v>66</v>
      </c>
      <c r="O1258" s="13">
        <v>33</v>
      </c>
      <c r="P1258" s="13"/>
      <c r="Q1258" s="49">
        <f t="shared" si="60"/>
        <v>260</v>
      </c>
      <c r="R1258" s="49">
        <f t="shared" si="58"/>
        <v>24.75</v>
      </c>
      <c r="W1258" s="49">
        <f t="shared" si="59"/>
        <v>1</v>
      </c>
    </row>
    <row r="1259" spans="1:23" x14ac:dyDescent="0.25">
      <c r="A1259" s="194" t="s">
        <v>1251</v>
      </c>
      <c r="B1259" s="188" t="s">
        <v>1599</v>
      </c>
      <c r="C1259" s="195">
        <v>3</v>
      </c>
      <c r="D1259" s="196" t="s">
        <v>1503</v>
      </c>
      <c r="E1259" s="63">
        <v>54</v>
      </c>
      <c r="F1259" s="74">
        <v>0.94444444444444442</v>
      </c>
      <c r="G1259" s="65"/>
      <c r="H1259" s="13">
        <v>0</v>
      </c>
      <c r="I1259" s="13">
        <v>0</v>
      </c>
      <c r="J1259" s="13"/>
      <c r="K1259" s="63">
        <v>129</v>
      </c>
      <c r="L1259" s="74">
        <v>0.89922480620155043</v>
      </c>
      <c r="M1259" s="65"/>
      <c r="N1259" s="13">
        <v>0</v>
      </c>
      <c r="O1259" s="13">
        <v>0</v>
      </c>
      <c r="P1259" s="13"/>
      <c r="Q1259" s="49">
        <f t="shared" si="60"/>
        <v>91.5</v>
      </c>
      <c r="R1259" s="49">
        <f t="shared" si="58"/>
        <v>0</v>
      </c>
      <c r="W1259" s="49">
        <f t="shared" si="59"/>
        <v>0</v>
      </c>
    </row>
    <row r="1260" spans="1:23" x14ac:dyDescent="0.25">
      <c r="A1260" s="194" t="s">
        <v>1252</v>
      </c>
      <c r="B1260" s="188" t="s">
        <v>1599</v>
      </c>
      <c r="C1260" s="195">
        <v>3</v>
      </c>
      <c r="D1260" s="196" t="s">
        <v>1504</v>
      </c>
      <c r="E1260" s="63">
        <v>1</v>
      </c>
      <c r="F1260" s="74">
        <v>1</v>
      </c>
      <c r="G1260" s="65"/>
      <c r="H1260" s="13">
        <v>0</v>
      </c>
      <c r="I1260" s="13">
        <v>0</v>
      </c>
      <c r="J1260" s="13"/>
      <c r="K1260" s="63">
        <v>0</v>
      </c>
      <c r="L1260" s="66" t="s">
        <v>4</v>
      </c>
      <c r="M1260" s="65"/>
      <c r="N1260" s="13">
        <v>0</v>
      </c>
      <c r="O1260" s="13">
        <v>0</v>
      </c>
      <c r="P1260" s="13"/>
      <c r="Q1260" s="49">
        <f t="shared" si="60"/>
        <v>0.5</v>
      </c>
      <c r="R1260" s="49">
        <f t="shared" si="58"/>
        <v>0</v>
      </c>
      <c r="W1260" s="49">
        <f t="shared" si="59"/>
        <v>0</v>
      </c>
    </row>
    <row r="1261" spans="1:23" x14ac:dyDescent="0.25">
      <c r="A1261" s="194" t="s">
        <v>1253</v>
      </c>
      <c r="B1261" s="188" t="s">
        <v>1599</v>
      </c>
      <c r="C1261" s="195">
        <v>3</v>
      </c>
      <c r="D1261" s="196" t="s">
        <v>1505</v>
      </c>
      <c r="E1261" s="63">
        <v>4</v>
      </c>
      <c r="F1261" s="74">
        <v>0.5</v>
      </c>
      <c r="G1261" s="65"/>
      <c r="H1261" s="13">
        <v>0</v>
      </c>
      <c r="I1261" s="13">
        <v>0</v>
      </c>
      <c r="J1261" s="13"/>
      <c r="K1261" s="63">
        <v>27</v>
      </c>
      <c r="L1261" s="74">
        <v>0.66666666666666663</v>
      </c>
      <c r="M1261" s="65"/>
      <c r="N1261" s="13">
        <v>0</v>
      </c>
      <c r="O1261" s="13">
        <v>0</v>
      </c>
      <c r="P1261" s="13"/>
      <c r="Q1261" s="49">
        <f t="shared" si="60"/>
        <v>15.5</v>
      </c>
      <c r="R1261" s="49">
        <f t="shared" si="58"/>
        <v>0</v>
      </c>
      <c r="W1261" s="49">
        <f t="shared" si="59"/>
        <v>0</v>
      </c>
    </row>
    <row r="1262" spans="1:23" x14ac:dyDescent="0.25">
      <c r="A1262" s="194" t="s">
        <v>1254</v>
      </c>
      <c r="B1262" s="188" t="s">
        <v>1599</v>
      </c>
      <c r="C1262" s="195">
        <v>3</v>
      </c>
      <c r="D1262" s="196" t="s">
        <v>1506</v>
      </c>
      <c r="E1262" s="63">
        <v>65</v>
      </c>
      <c r="F1262" s="74">
        <v>0.67692307692307696</v>
      </c>
      <c r="G1262" s="65"/>
      <c r="H1262" s="13">
        <v>0</v>
      </c>
      <c r="I1262" s="13">
        <v>0</v>
      </c>
      <c r="J1262" s="13"/>
      <c r="K1262" s="63">
        <v>300</v>
      </c>
      <c r="L1262" s="74">
        <v>0.56666666666666665</v>
      </c>
      <c r="M1262" s="65"/>
      <c r="N1262" s="13">
        <v>0</v>
      </c>
      <c r="O1262" s="13">
        <v>0</v>
      </c>
      <c r="P1262" s="13"/>
      <c r="Q1262" s="49">
        <f t="shared" si="60"/>
        <v>182.5</v>
      </c>
      <c r="R1262" s="49">
        <f t="shared" si="58"/>
        <v>0</v>
      </c>
      <c r="W1262" s="49">
        <f t="shared" si="59"/>
        <v>0</v>
      </c>
    </row>
    <row r="1263" spans="1:23" x14ac:dyDescent="0.25">
      <c r="A1263" s="194" t="s">
        <v>1255</v>
      </c>
      <c r="B1263" s="188" t="s">
        <v>1599</v>
      </c>
      <c r="C1263" s="195">
        <v>3</v>
      </c>
      <c r="D1263" s="196" t="s">
        <v>1507</v>
      </c>
      <c r="E1263" s="63">
        <v>0</v>
      </c>
      <c r="F1263" s="66" t="s">
        <v>4</v>
      </c>
      <c r="G1263" s="65"/>
      <c r="H1263" s="13">
        <v>0</v>
      </c>
      <c r="I1263" s="13">
        <v>0</v>
      </c>
      <c r="J1263" s="13"/>
      <c r="K1263" s="63">
        <v>0</v>
      </c>
      <c r="L1263" s="66" t="s">
        <v>4</v>
      </c>
      <c r="M1263" s="65"/>
      <c r="N1263" s="13">
        <v>0</v>
      </c>
      <c r="O1263" s="13">
        <v>0</v>
      </c>
      <c r="P1263" s="13"/>
      <c r="Q1263" s="49">
        <f t="shared" si="60"/>
        <v>0</v>
      </c>
      <c r="R1263" s="49">
        <f t="shared" si="58"/>
        <v>0</v>
      </c>
      <c r="W1263" s="49">
        <f t="shared" si="59"/>
        <v>0</v>
      </c>
    </row>
    <row r="1264" spans="1:23" x14ac:dyDescent="0.25">
      <c r="A1264" s="194" t="s">
        <v>1256</v>
      </c>
      <c r="B1264" s="188" t="s">
        <v>1599</v>
      </c>
      <c r="C1264" s="195">
        <v>3</v>
      </c>
      <c r="D1264" s="196" t="s">
        <v>1508</v>
      </c>
      <c r="E1264" s="63">
        <v>60</v>
      </c>
      <c r="F1264" s="74">
        <v>0.96666666666666667</v>
      </c>
      <c r="G1264" s="65"/>
      <c r="H1264" s="13">
        <v>0</v>
      </c>
      <c r="I1264" s="13">
        <v>0</v>
      </c>
      <c r="J1264" s="13"/>
      <c r="K1264" s="63">
        <v>26</v>
      </c>
      <c r="L1264" s="74">
        <v>0.96153846153846156</v>
      </c>
      <c r="M1264" s="65"/>
      <c r="N1264" s="13">
        <v>0</v>
      </c>
      <c r="O1264" s="13">
        <v>0</v>
      </c>
      <c r="P1264" s="13"/>
      <c r="Q1264" s="49">
        <f t="shared" si="60"/>
        <v>43</v>
      </c>
      <c r="R1264" s="49">
        <f t="shared" si="58"/>
        <v>0</v>
      </c>
      <c r="W1264" s="49">
        <f t="shared" si="59"/>
        <v>0</v>
      </c>
    </row>
    <row r="1265" spans="1:23" x14ac:dyDescent="0.25">
      <c r="A1265" s="194" t="s">
        <v>1257</v>
      </c>
      <c r="B1265" s="188" t="s">
        <v>1599</v>
      </c>
      <c r="C1265" s="195">
        <v>3</v>
      </c>
      <c r="D1265" s="196" t="s">
        <v>1509</v>
      </c>
      <c r="E1265" s="63">
        <v>0</v>
      </c>
      <c r="F1265" s="66" t="s">
        <v>4</v>
      </c>
      <c r="G1265" s="65"/>
      <c r="H1265" s="13">
        <v>0</v>
      </c>
      <c r="I1265" s="13">
        <v>0</v>
      </c>
      <c r="J1265" s="13"/>
      <c r="K1265" s="63">
        <v>0</v>
      </c>
      <c r="L1265" s="66" t="s">
        <v>4</v>
      </c>
      <c r="M1265" s="65"/>
      <c r="N1265" s="13">
        <v>0</v>
      </c>
      <c r="O1265" s="13">
        <v>0</v>
      </c>
      <c r="P1265" s="13"/>
      <c r="Q1265" s="49">
        <f t="shared" si="60"/>
        <v>0</v>
      </c>
      <c r="R1265" s="49">
        <f t="shared" si="58"/>
        <v>0</v>
      </c>
      <c r="W1265" s="49">
        <f t="shared" si="59"/>
        <v>0</v>
      </c>
    </row>
    <row r="1266" spans="1:23" x14ac:dyDescent="0.25">
      <c r="A1266" s="194" t="s">
        <v>1258</v>
      </c>
      <c r="B1266" s="188" t="s">
        <v>1599</v>
      </c>
      <c r="C1266" s="195">
        <v>3</v>
      </c>
      <c r="D1266" s="196" t="s">
        <v>1510</v>
      </c>
      <c r="E1266" s="63">
        <v>280</v>
      </c>
      <c r="F1266" s="74">
        <v>0.8928571428571429</v>
      </c>
      <c r="G1266" s="65"/>
      <c r="H1266" s="13">
        <v>0</v>
      </c>
      <c r="I1266" s="13">
        <v>0</v>
      </c>
      <c r="J1266" s="13"/>
      <c r="K1266" s="63">
        <v>500</v>
      </c>
      <c r="L1266" s="74">
        <v>0.86</v>
      </c>
      <c r="M1266" s="65" t="s">
        <v>1</v>
      </c>
      <c r="N1266" s="13" t="s">
        <v>8</v>
      </c>
      <c r="O1266" s="13" t="s">
        <v>8</v>
      </c>
      <c r="P1266" s="13"/>
      <c r="Q1266" s="49">
        <f t="shared" si="60"/>
        <v>390</v>
      </c>
      <c r="R1266" s="49">
        <f t="shared" si="58"/>
        <v>0</v>
      </c>
      <c r="W1266" s="49">
        <f t="shared" si="59"/>
        <v>0</v>
      </c>
    </row>
    <row r="1267" spans="1:23" x14ac:dyDescent="0.25">
      <c r="A1267" s="194" t="s">
        <v>1259</v>
      </c>
      <c r="B1267" s="188" t="s">
        <v>1599</v>
      </c>
      <c r="C1267" s="195">
        <v>3</v>
      </c>
      <c r="D1267" s="196" t="s">
        <v>1511</v>
      </c>
      <c r="E1267" s="63">
        <v>250</v>
      </c>
      <c r="F1267" s="74">
        <v>1</v>
      </c>
      <c r="G1267" s="65"/>
      <c r="H1267" s="13" t="s">
        <v>8</v>
      </c>
      <c r="I1267" s="13" t="s">
        <v>8</v>
      </c>
      <c r="J1267" s="13"/>
      <c r="K1267" s="13" t="s">
        <v>8</v>
      </c>
      <c r="L1267" s="50" t="s">
        <v>8</v>
      </c>
      <c r="M1267" s="16"/>
      <c r="N1267" s="13" t="s">
        <v>8</v>
      </c>
      <c r="O1267" s="13" t="s">
        <v>8</v>
      </c>
      <c r="P1267" s="13"/>
      <c r="Q1267" s="49">
        <f t="shared" si="60"/>
        <v>250</v>
      </c>
      <c r="W1267" s="49">
        <f t="shared" si="59"/>
        <v>0</v>
      </c>
    </row>
    <row r="1268" spans="1:23" x14ac:dyDescent="0.25">
      <c r="A1268" s="194" t="s">
        <v>1260</v>
      </c>
      <c r="B1268" s="188" t="s">
        <v>1599</v>
      </c>
      <c r="C1268" s="195">
        <v>3</v>
      </c>
      <c r="D1268" s="196" t="s">
        <v>1512</v>
      </c>
      <c r="E1268" s="63">
        <v>0</v>
      </c>
      <c r="F1268" s="66" t="s">
        <v>4</v>
      </c>
      <c r="G1268" s="65" t="s">
        <v>1</v>
      </c>
      <c r="H1268" s="13">
        <v>231</v>
      </c>
      <c r="I1268" s="13">
        <v>33</v>
      </c>
      <c r="J1268" s="13"/>
      <c r="K1268" s="63">
        <v>1</v>
      </c>
      <c r="L1268" s="74">
        <v>1</v>
      </c>
      <c r="M1268" s="65"/>
      <c r="N1268" s="13">
        <v>0</v>
      </c>
      <c r="O1268" s="13">
        <v>0</v>
      </c>
      <c r="P1268" s="13"/>
      <c r="Q1268" s="49">
        <f t="shared" si="60"/>
        <v>0.5</v>
      </c>
      <c r="R1268" s="49">
        <f t="shared" si="58"/>
        <v>66</v>
      </c>
      <c r="W1268" s="49">
        <f t="shared" si="59"/>
        <v>1</v>
      </c>
    </row>
    <row r="1269" spans="1:23" x14ac:dyDescent="0.25">
      <c r="A1269" s="194" t="s">
        <v>1261</v>
      </c>
      <c r="B1269" s="188" t="s">
        <v>1599</v>
      </c>
      <c r="C1269" s="195">
        <v>3</v>
      </c>
      <c r="D1269" s="196" t="s">
        <v>1513</v>
      </c>
      <c r="E1269" s="63">
        <v>0</v>
      </c>
      <c r="F1269" s="66" t="s">
        <v>4</v>
      </c>
      <c r="G1269" s="65"/>
      <c r="H1269" s="13">
        <v>0</v>
      </c>
      <c r="I1269" s="13">
        <v>0</v>
      </c>
      <c r="J1269" s="13"/>
      <c r="K1269" s="63">
        <v>2</v>
      </c>
      <c r="L1269" s="74">
        <v>0.5</v>
      </c>
      <c r="M1269" s="65"/>
      <c r="N1269" s="13">
        <v>0</v>
      </c>
      <c r="O1269" s="13">
        <v>0</v>
      </c>
      <c r="P1269" s="13"/>
      <c r="Q1269" s="49">
        <f t="shared" si="60"/>
        <v>1</v>
      </c>
      <c r="R1269" s="49">
        <f t="shared" si="58"/>
        <v>0</v>
      </c>
      <c r="W1269" s="49">
        <f t="shared" si="59"/>
        <v>0</v>
      </c>
    </row>
    <row r="1270" spans="1:23" x14ac:dyDescent="0.25">
      <c r="A1270" s="194" t="s">
        <v>1262</v>
      </c>
      <c r="B1270" s="188" t="s">
        <v>1599</v>
      </c>
      <c r="C1270" s="195">
        <v>3</v>
      </c>
      <c r="D1270" s="196" t="s">
        <v>1514</v>
      </c>
      <c r="E1270" s="63">
        <v>1</v>
      </c>
      <c r="F1270" s="74">
        <v>1</v>
      </c>
      <c r="G1270" s="65"/>
      <c r="H1270" s="13">
        <v>0</v>
      </c>
      <c r="I1270" s="13">
        <v>0</v>
      </c>
      <c r="J1270" s="13"/>
      <c r="K1270" s="63">
        <v>1</v>
      </c>
      <c r="L1270" s="74">
        <v>1</v>
      </c>
      <c r="M1270" s="65"/>
      <c r="N1270" s="13">
        <v>0</v>
      </c>
      <c r="O1270" s="13">
        <v>0</v>
      </c>
      <c r="P1270" s="13"/>
      <c r="Q1270" s="49">
        <f t="shared" si="60"/>
        <v>1</v>
      </c>
      <c r="R1270" s="49">
        <f t="shared" si="58"/>
        <v>0</v>
      </c>
      <c r="W1270" s="49">
        <f t="shared" si="59"/>
        <v>0</v>
      </c>
    </row>
    <row r="1271" spans="1:23" x14ac:dyDescent="0.25">
      <c r="A1271" s="197" t="s">
        <v>1263</v>
      </c>
      <c r="B1271" s="188" t="s">
        <v>1599</v>
      </c>
      <c r="C1271" s="198">
        <v>4</v>
      </c>
      <c r="D1271" s="199" t="s">
        <v>1491</v>
      </c>
      <c r="E1271" s="63">
        <v>29</v>
      </c>
      <c r="F1271" s="74">
        <v>0.86206896551724133</v>
      </c>
      <c r="G1271" s="13"/>
      <c r="H1271" s="13">
        <v>0</v>
      </c>
      <c r="I1271" s="13">
        <v>66</v>
      </c>
      <c r="J1271" s="65" t="s">
        <v>1</v>
      </c>
      <c r="K1271" s="63">
        <v>12</v>
      </c>
      <c r="L1271" s="74">
        <v>1</v>
      </c>
      <c r="M1271" s="65"/>
      <c r="N1271" s="13">
        <v>330</v>
      </c>
      <c r="O1271" s="13">
        <v>99</v>
      </c>
      <c r="P1271" s="13"/>
      <c r="Q1271" s="49">
        <f t="shared" si="60"/>
        <v>20.5</v>
      </c>
      <c r="R1271" s="49">
        <f t="shared" si="58"/>
        <v>123.75</v>
      </c>
      <c r="W1271" s="49">
        <f t="shared" si="59"/>
        <v>1</v>
      </c>
    </row>
    <row r="1272" spans="1:23" x14ac:dyDescent="0.25">
      <c r="A1272" s="197" t="s">
        <v>1264</v>
      </c>
      <c r="B1272" s="188" t="s">
        <v>1599</v>
      </c>
      <c r="C1272" s="198">
        <v>4</v>
      </c>
      <c r="D1272" s="199" t="s">
        <v>1492</v>
      </c>
      <c r="E1272" s="63">
        <v>16</v>
      </c>
      <c r="F1272" s="74">
        <v>0.6875</v>
      </c>
      <c r="G1272" s="13"/>
      <c r="H1272" s="13">
        <v>0</v>
      </c>
      <c r="I1272" s="13">
        <v>0</v>
      </c>
      <c r="J1272" s="65"/>
      <c r="K1272" s="63">
        <v>65</v>
      </c>
      <c r="L1272" s="74">
        <v>0.9538461538461539</v>
      </c>
      <c r="M1272" s="65"/>
      <c r="N1272" s="13">
        <v>0</v>
      </c>
      <c r="O1272" s="13">
        <v>0</v>
      </c>
      <c r="P1272" s="13"/>
      <c r="Q1272" s="49">
        <f t="shared" si="60"/>
        <v>40.5</v>
      </c>
      <c r="R1272" s="49">
        <f t="shared" si="58"/>
        <v>0</v>
      </c>
      <c r="W1272" s="49">
        <f t="shared" si="59"/>
        <v>0</v>
      </c>
    </row>
    <row r="1273" spans="1:23" x14ac:dyDescent="0.25">
      <c r="A1273" s="197" t="s">
        <v>1265</v>
      </c>
      <c r="B1273" s="188" t="s">
        <v>1599</v>
      </c>
      <c r="C1273" s="198">
        <v>4</v>
      </c>
      <c r="D1273" s="199" t="s">
        <v>1494</v>
      </c>
      <c r="E1273" s="63">
        <v>31</v>
      </c>
      <c r="F1273" s="74">
        <v>0.90322580645161288</v>
      </c>
      <c r="G1273" s="13"/>
      <c r="H1273" s="13">
        <v>0</v>
      </c>
      <c r="I1273" s="13">
        <v>0</v>
      </c>
      <c r="J1273" s="65"/>
      <c r="K1273" s="63">
        <v>27</v>
      </c>
      <c r="L1273" s="74">
        <v>0.81481481481481477</v>
      </c>
      <c r="M1273" s="65" t="s">
        <v>1</v>
      </c>
      <c r="N1273" s="13">
        <v>66</v>
      </c>
      <c r="O1273" s="13">
        <v>0</v>
      </c>
      <c r="P1273" s="13"/>
      <c r="Q1273" s="49">
        <f t="shared" si="60"/>
        <v>29</v>
      </c>
      <c r="R1273" s="49">
        <f t="shared" si="58"/>
        <v>16.5</v>
      </c>
      <c r="W1273" s="49">
        <f t="shared" si="59"/>
        <v>1</v>
      </c>
    </row>
    <row r="1274" spans="1:23" x14ac:dyDescent="0.25">
      <c r="A1274" s="197" t="s">
        <v>1266</v>
      </c>
      <c r="B1274" s="188" t="s">
        <v>1599</v>
      </c>
      <c r="C1274" s="198">
        <v>4</v>
      </c>
      <c r="D1274" s="199" t="s">
        <v>1495</v>
      </c>
      <c r="E1274" s="63">
        <v>14</v>
      </c>
      <c r="F1274" s="74">
        <v>0.9285714285714286</v>
      </c>
      <c r="G1274" s="13"/>
      <c r="H1274" s="13">
        <v>0</v>
      </c>
      <c r="I1274" s="13">
        <v>0</v>
      </c>
      <c r="J1274" s="65"/>
      <c r="K1274" s="63">
        <v>89</v>
      </c>
      <c r="L1274" s="74">
        <v>0.9438202247191011</v>
      </c>
      <c r="M1274" s="65"/>
      <c r="N1274" s="13">
        <v>0</v>
      </c>
      <c r="O1274" s="13">
        <v>33</v>
      </c>
      <c r="P1274" s="13"/>
      <c r="Q1274" s="49">
        <f t="shared" si="60"/>
        <v>51.5</v>
      </c>
      <c r="R1274" s="49">
        <f t="shared" si="58"/>
        <v>8.25</v>
      </c>
      <c r="W1274" s="49">
        <f t="shared" si="59"/>
        <v>1</v>
      </c>
    </row>
    <row r="1275" spans="1:23" x14ac:dyDescent="0.25">
      <c r="A1275" s="197" t="s">
        <v>1267</v>
      </c>
      <c r="B1275" s="188" t="s">
        <v>1599</v>
      </c>
      <c r="C1275" s="198">
        <v>4</v>
      </c>
      <c r="D1275" s="199" t="s">
        <v>1496</v>
      </c>
      <c r="E1275" s="63">
        <v>88</v>
      </c>
      <c r="F1275" s="74">
        <v>0.32954545454545453</v>
      </c>
      <c r="G1275" s="13"/>
      <c r="H1275" s="13">
        <v>0</v>
      </c>
      <c r="I1275" s="13">
        <v>0</v>
      </c>
      <c r="J1275" s="65"/>
      <c r="K1275" s="63">
        <v>193</v>
      </c>
      <c r="L1275" s="74">
        <v>0.85492227979274615</v>
      </c>
      <c r="M1275" s="65"/>
      <c r="N1275" s="13">
        <v>33</v>
      </c>
      <c r="O1275" s="13">
        <v>33</v>
      </c>
      <c r="P1275" s="13"/>
      <c r="Q1275" s="49">
        <f t="shared" si="60"/>
        <v>140.5</v>
      </c>
      <c r="R1275" s="49">
        <f t="shared" si="58"/>
        <v>16.5</v>
      </c>
      <c r="W1275" s="49">
        <f t="shared" si="59"/>
        <v>1</v>
      </c>
    </row>
    <row r="1276" spans="1:23" x14ac:dyDescent="0.25">
      <c r="A1276" s="197" t="s">
        <v>1268</v>
      </c>
      <c r="B1276" s="188" t="s">
        <v>1599</v>
      </c>
      <c r="C1276" s="198">
        <v>4</v>
      </c>
      <c r="D1276" s="199" t="s">
        <v>1497</v>
      </c>
      <c r="E1276" s="63">
        <v>2</v>
      </c>
      <c r="F1276" s="74">
        <v>1</v>
      </c>
      <c r="G1276" s="13"/>
      <c r="H1276" s="13">
        <v>0</v>
      </c>
      <c r="I1276" s="13">
        <v>0</v>
      </c>
      <c r="J1276" s="65"/>
      <c r="K1276" s="63">
        <v>0</v>
      </c>
      <c r="L1276" s="66" t="s">
        <v>4</v>
      </c>
      <c r="M1276" s="65"/>
      <c r="N1276" s="13">
        <v>0</v>
      </c>
      <c r="O1276" s="13">
        <v>0</v>
      </c>
      <c r="P1276" s="13"/>
      <c r="Q1276" s="49">
        <f t="shared" si="60"/>
        <v>1</v>
      </c>
      <c r="R1276" s="49">
        <f t="shared" si="58"/>
        <v>0</v>
      </c>
      <c r="W1276" s="49">
        <f t="shared" si="59"/>
        <v>0</v>
      </c>
    </row>
    <row r="1277" spans="1:23" x14ac:dyDescent="0.25">
      <c r="A1277" s="197" t="s">
        <v>1269</v>
      </c>
      <c r="B1277" s="188" t="s">
        <v>1599</v>
      </c>
      <c r="C1277" s="198">
        <v>4</v>
      </c>
      <c r="D1277" s="199" t="s">
        <v>1498</v>
      </c>
      <c r="E1277" s="63">
        <v>28</v>
      </c>
      <c r="F1277" s="74">
        <v>0.6071428571428571</v>
      </c>
      <c r="G1277" s="13"/>
      <c r="H1277" s="13">
        <v>33</v>
      </c>
      <c r="I1277" s="13">
        <v>66</v>
      </c>
      <c r="J1277" s="65"/>
      <c r="K1277" s="63">
        <v>17</v>
      </c>
      <c r="L1277" s="74">
        <v>0.70588235294117652</v>
      </c>
      <c r="M1277" s="65"/>
      <c r="N1277" s="13">
        <v>66</v>
      </c>
      <c r="O1277" s="13">
        <v>66</v>
      </c>
      <c r="P1277" s="13"/>
      <c r="Q1277" s="49">
        <f t="shared" si="60"/>
        <v>22.5</v>
      </c>
      <c r="R1277" s="49">
        <f t="shared" si="58"/>
        <v>57.75</v>
      </c>
      <c r="W1277" s="49">
        <f t="shared" si="59"/>
        <v>1</v>
      </c>
    </row>
    <row r="1278" spans="1:23" x14ac:dyDescent="0.25">
      <c r="A1278" s="197" t="s">
        <v>1270</v>
      </c>
      <c r="B1278" s="188" t="s">
        <v>1599</v>
      </c>
      <c r="C1278" s="198">
        <v>4</v>
      </c>
      <c r="D1278" s="199" t="s">
        <v>1499</v>
      </c>
      <c r="E1278" s="63">
        <v>14</v>
      </c>
      <c r="F1278" s="74">
        <v>0.5714285714285714</v>
      </c>
      <c r="G1278" s="13"/>
      <c r="H1278" s="13">
        <v>0</v>
      </c>
      <c r="I1278" s="13">
        <v>0</v>
      </c>
      <c r="J1278" s="65"/>
      <c r="K1278" s="63">
        <v>3</v>
      </c>
      <c r="L1278" s="74">
        <v>1</v>
      </c>
      <c r="M1278" s="65"/>
      <c r="N1278" s="13">
        <v>0</v>
      </c>
      <c r="O1278" s="13">
        <v>0</v>
      </c>
      <c r="P1278" s="13"/>
      <c r="Q1278" s="49">
        <f t="shared" si="60"/>
        <v>8.5</v>
      </c>
      <c r="R1278" s="49">
        <f t="shared" si="58"/>
        <v>0</v>
      </c>
      <c r="W1278" s="49">
        <f t="shared" si="59"/>
        <v>0</v>
      </c>
    </row>
    <row r="1279" spans="1:23" x14ac:dyDescent="0.25">
      <c r="A1279" s="197" t="s">
        <v>1271</v>
      </c>
      <c r="B1279" s="188" t="s">
        <v>1599</v>
      </c>
      <c r="C1279" s="198">
        <v>4</v>
      </c>
      <c r="D1279" s="199" t="s">
        <v>1500</v>
      </c>
      <c r="E1279" s="63">
        <v>0</v>
      </c>
      <c r="F1279" s="66" t="s">
        <v>4</v>
      </c>
      <c r="G1279" s="13"/>
      <c r="H1279" s="13">
        <v>0</v>
      </c>
      <c r="I1279" s="13">
        <v>0</v>
      </c>
      <c r="J1279" s="65"/>
      <c r="K1279" s="63">
        <v>5</v>
      </c>
      <c r="L1279" s="74">
        <v>0.8</v>
      </c>
      <c r="M1279" s="65"/>
      <c r="N1279" s="13">
        <v>0</v>
      </c>
      <c r="O1279" s="13">
        <v>0</v>
      </c>
      <c r="P1279" s="13"/>
      <c r="Q1279" s="49">
        <f t="shared" si="60"/>
        <v>2.5</v>
      </c>
      <c r="R1279" s="49">
        <f t="shared" si="58"/>
        <v>0</v>
      </c>
      <c r="W1279" s="49">
        <f t="shared" si="59"/>
        <v>0</v>
      </c>
    </row>
    <row r="1280" spans="1:23" x14ac:dyDescent="0.25">
      <c r="A1280" s="197" t="s">
        <v>1272</v>
      </c>
      <c r="B1280" s="188" t="s">
        <v>1599</v>
      </c>
      <c r="C1280" s="198">
        <v>4</v>
      </c>
      <c r="D1280" s="199" t="s">
        <v>1501</v>
      </c>
      <c r="E1280" s="63">
        <v>0</v>
      </c>
      <c r="F1280" s="66" t="s">
        <v>4</v>
      </c>
      <c r="G1280" s="13"/>
      <c r="H1280" s="13">
        <v>0</v>
      </c>
      <c r="I1280" s="13">
        <v>0</v>
      </c>
      <c r="J1280" s="65"/>
      <c r="K1280" s="63">
        <v>0</v>
      </c>
      <c r="L1280" s="66" t="s">
        <v>4</v>
      </c>
      <c r="M1280" s="65"/>
      <c r="N1280" s="13">
        <v>0</v>
      </c>
      <c r="O1280" s="13">
        <v>0</v>
      </c>
      <c r="P1280" s="13"/>
      <c r="Q1280" s="49">
        <f t="shared" si="60"/>
        <v>0</v>
      </c>
      <c r="R1280" s="49">
        <f t="shared" si="58"/>
        <v>0</v>
      </c>
      <c r="W1280" s="49">
        <f t="shared" si="59"/>
        <v>0</v>
      </c>
    </row>
    <row r="1281" spans="1:23" x14ac:dyDescent="0.25">
      <c r="A1281" s="197" t="s">
        <v>1273</v>
      </c>
      <c r="B1281" s="188" t="s">
        <v>1599</v>
      </c>
      <c r="C1281" s="198">
        <v>4</v>
      </c>
      <c r="D1281" s="199" t="s">
        <v>1502</v>
      </c>
      <c r="E1281" s="63">
        <v>26</v>
      </c>
      <c r="F1281" s="74">
        <v>0.30769230769230771</v>
      </c>
      <c r="G1281" s="13"/>
      <c r="H1281" s="13">
        <v>0</v>
      </c>
      <c r="I1281" s="13">
        <v>0</v>
      </c>
      <c r="J1281" s="65"/>
      <c r="K1281" s="63">
        <v>29</v>
      </c>
      <c r="L1281" s="74">
        <v>0.58620689655172409</v>
      </c>
      <c r="M1281" s="65"/>
      <c r="N1281" s="13">
        <v>0</v>
      </c>
      <c r="O1281" s="13">
        <v>0</v>
      </c>
      <c r="P1281" s="13"/>
      <c r="Q1281" s="49">
        <f t="shared" si="60"/>
        <v>27.5</v>
      </c>
      <c r="R1281" s="49">
        <f t="shared" si="58"/>
        <v>0</v>
      </c>
      <c r="W1281" s="49">
        <f t="shared" si="59"/>
        <v>0</v>
      </c>
    </row>
    <row r="1282" spans="1:23" x14ac:dyDescent="0.25">
      <c r="A1282" s="197" t="s">
        <v>1274</v>
      </c>
      <c r="B1282" s="188" t="s">
        <v>1599</v>
      </c>
      <c r="C1282" s="198">
        <v>4</v>
      </c>
      <c r="D1282" s="199" t="s">
        <v>1503</v>
      </c>
      <c r="E1282" s="63">
        <v>14</v>
      </c>
      <c r="F1282" s="74">
        <v>0.9285714285714286</v>
      </c>
      <c r="G1282" s="13"/>
      <c r="H1282" s="13">
        <v>0</v>
      </c>
      <c r="I1282" s="13">
        <v>0</v>
      </c>
      <c r="J1282" s="65"/>
      <c r="K1282" s="63">
        <v>70</v>
      </c>
      <c r="L1282" s="74">
        <v>0.75714285714285712</v>
      </c>
      <c r="M1282" s="65"/>
      <c r="N1282" s="13">
        <v>66</v>
      </c>
      <c r="O1282" s="13">
        <v>33</v>
      </c>
      <c r="P1282" s="13" t="s">
        <v>1</v>
      </c>
      <c r="Q1282" s="49">
        <f t="shared" si="60"/>
        <v>42</v>
      </c>
      <c r="R1282" s="49">
        <f t="shared" si="58"/>
        <v>24.75</v>
      </c>
      <c r="W1282" s="49">
        <f t="shared" si="59"/>
        <v>1</v>
      </c>
    </row>
    <row r="1283" spans="1:23" x14ac:dyDescent="0.25">
      <c r="A1283" s="197" t="s">
        <v>1275</v>
      </c>
      <c r="B1283" s="188" t="s">
        <v>1599</v>
      </c>
      <c r="C1283" s="198">
        <v>4</v>
      </c>
      <c r="D1283" s="199" t="s">
        <v>1504</v>
      </c>
      <c r="E1283" s="63">
        <v>38</v>
      </c>
      <c r="F1283" s="74">
        <v>0.52631578947368418</v>
      </c>
      <c r="G1283" s="13"/>
      <c r="H1283" s="13">
        <v>0</v>
      </c>
      <c r="I1283" s="13">
        <v>0</v>
      </c>
      <c r="J1283" s="65"/>
      <c r="K1283" s="63">
        <v>168</v>
      </c>
      <c r="L1283" s="74">
        <v>0.625</v>
      </c>
      <c r="M1283" s="65"/>
      <c r="N1283" s="13">
        <v>0</v>
      </c>
      <c r="O1283" s="13">
        <v>0</v>
      </c>
      <c r="P1283" s="13"/>
      <c r="Q1283" s="49">
        <f t="shared" si="60"/>
        <v>103</v>
      </c>
      <c r="R1283" s="49">
        <f t="shared" ref="R1283:R1346" si="61">AVERAGE(H1283:I1283,N1283:O1283)</f>
        <v>0</v>
      </c>
      <c r="W1283" s="49">
        <f t="shared" ref="W1283:W1346" si="62">(Q1283&gt;0)*(R1283&gt;0)</f>
        <v>0</v>
      </c>
    </row>
    <row r="1284" spans="1:23" x14ac:dyDescent="0.25">
      <c r="A1284" s="197" t="s">
        <v>1276</v>
      </c>
      <c r="B1284" s="188" t="s">
        <v>1599</v>
      </c>
      <c r="C1284" s="198">
        <v>4</v>
      </c>
      <c r="D1284" s="199" t="s">
        <v>1505</v>
      </c>
      <c r="E1284" s="63">
        <v>54</v>
      </c>
      <c r="F1284" s="74">
        <v>0.70370370370370372</v>
      </c>
      <c r="G1284" s="13"/>
      <c r="H1284" s="13">
        <v>0</v>
      </c>
      <c r="I1284" s="13">
        <v>0</v>
      </c>
      <c r="J1284" s="65"/>
      <c r="K1284" s="63">
        <v>179</v>
      </c>
      <c r="L1284" s="74">
        <v>0.73184357541899436</v>
      </c>
      <c r="M1284" s="65" t="s">
        <v>1</v>
      </c>
      <c r="N1284" s="13">
        <v>0</v>
      </c>
      <c r="O1284" s="13">
        <v>0</v>
      </c>
      <c r="P1284" s="13" t="s">
        <v>1</v>
      </c>
      <c r="Q1284" s="49">
        <f t="shared" si="60"/>
        <v>116.5</v>
      </c>
      <c r="R1284" s="49">
        <f t="shared" si="61"/>
        <v>0</v>
      </c>
      <c r="W1284" s="49">
        <f t="shared" si="62"/>
        <v>0</v>
      </c>
    </row>
    <row r="1285" spans="1:23" x14ac:dyDescent="0.25">
      <c r="A1285" s="197" t="s">
        <v>1277</v>
      </c>
      <c r="B1285" s="188" t="s">
        <v>1599</v>
      </c>
      <c r="C1285" s="198">
        <v>4</v>
      </c>
      <c r="D1285" s="199" t="s">
        <v>1506</v>
      </c>
      <c r="E1285" s="63">
        <v>37</v>
      </c>
      <c r="F1285" s="74">
        <v>0.72972972972972971</v>
      </c>
      <c r="G1285" s="13"/>
      <c r="H1285" s="13">
        <v>0</v>
      </c>
      <c r="I1285" s="13">
        <v>0</v>
      </c>
      <c r="J1285" s="65"/>
      <c r="K1285" s="63">
        <v>350</v>
      </c>
      <c r="L1285" s="74">
        <v>0.65714285714285714</v>
      </c>
      <c r="M1285" s="65"/>
      <c r="N1285" s="13">
        <v>0</v>
      </c>
      <c r="O1285" s="13">
        <v>0</v>
      </c>
      <c r="P1285" s="13"/>
      <c r="Q1285" s="49">
        <f t="shared" si="60"/>
        <v>193.5</v>
      </c>
      <c r="R1285" s="49">
        <f t="shared" si="61"/>
        <v>0</v>
      </c>
      <c r="W1285" s="49">
        <f t="shared" si="62"/>
        <v>0</v>
      </c>
    </row>
    <row r="1286" spans="1:23" x14ac:dyDescent="0.25">
      <c r="A1286" s="197" t="s">
        <v>1278</v>
      </c>
      <c r="B1286" s="188" t="s">
        <v>1599</v>
      </c>
      <c r="C1286" s="198">
        <v>4</v>
      </c>
      <c r="D1286" s="199" t="s">
        <v>1507</v>
      </c>
      <c r="E1286" s="63">
        <v>7</v>
      </c>
      <c r="F1286" s="74">
        <v>1</v>
      </c>
      <c r="G1286" s="13"/>
      <c r="H1286" s="13">
        <v>0</v>
      </c>
      <c r="I1286" s="13">
        <v>0</v>
      </c>
      <c r="J1286" s="65"/>
      <c r="K1286" s="63">
        <v>29</v>
      </c>
      <c r="L1286" s="74">
        <v>0.55172413793103448</v>
      </c>
      <c r="M1286" s="65"/>
      <c r="N1286" s="13">
        <v>0</v>
      </c>
      <c r="O1286" s="13">
        <v>0</v>
      </c>
      <c r="P1286" s="13"/>
      <c r="Q1286" s="49">
        <f t="shared" si="60"/>
        <v>18</v>
      </c>
      <c r="R1286" s="49">
        <f t="shared" si="61"/>
        <v>0</v>
      </c>
      <c r="W1286" s="49">
        <f t="shared" si="62"/>
        <v>0</v>
      </c>
    </row>
    <row r="1287" spans="1:23" x14ac:dyDescent="0.25">
      <c r="A1287" s="197" t="s">
        <v>1279</v>
      </c>
      <c r="B1287" s="188" t="s">
        <v>1599</v>
      </c>
      <c r="C1287" s="198">
        <v>4</v>
      </c>
      <c r="D1287" s="199" t="s">
        <v>1509</v>
      </c>
      <c r="E1287" s="63">
        <v>38</v>
      </c>
      <c r="F1287" s="74">
        <v>0.26315789473684209</v>
      </c>
      <c r="G1287" s="13"/>
      <c r="H1287" s="13">
        <v>0</v>
      </c>
      <c r="I1287" s="13">
        <v>0</v>
      </c>
      <c r="J1287" s="65"/>
      <c r="K1287" s="63">
        <v>51</v>
      </c>
      <c r="L1287" s="74">
        <v>0.25490196078431371</v>
      </c>
      <c r="M1287" s="65"/>
      <c r="N1287" s="13">
        <v>0</v>
      </c>
      <c r="O1287" s="13">
        <v>0</v>
      </c>
      <c r="P1287" s="13"/>
      <c r="Q1287" s="49">
        <f t="shared" si="60"/>
        <v>44.5</v>
      </c>
      <c r="R1287" s="49">
        <f t="shared" si="61"/>
        <v>0</v>
      </c>
      <c r="W1287" s="49">
        <f t="shared" si="62"/>
        <v>0</v>
      </c>
    </row>
    <row r="1288" spans="1:23" ht="16.5" thickBot="1" x14ac:dyDescent="0.3">
      <c r="A1288" s="200" t="s">
        <v>1280</v>
      </c>
      <c r="B1288" s="201" t="s">
        <v>1599</v>
      </c>
      <c r="C1288" s="202">
        <v>4</v>
      </c>
      <c r="D1288" s="203" t="s">
        <v>1510</v>
      </c>
      <c r="E1288" s="81">
        <v>1</v>
      </c>
      <c r="F1288" s="80">
        <v>1</v>
      </c>
      <c r="G1288" s="14"/>
      <c r="H1288" s="14">
        <v>0</v>
      </c>
      <c r="I1288" s="14">
        <v>0</v>
      </c>
      <c r="J1288" s="89"/>
      <c r="K1288" s="81">
        <v>2</v>
      </c>
      <c r="L1288" s="80">
        <v>0</v>
      </c>
      <c r="M1288" s="89"/>
      <c r="N1288" s="14">
        <v>0</v>
      </c>
      <c r="O1288" s="14">
        <v>0</v>
      </c>
      <c r="P1288" s="14"/>
      <c r="Q1288" s="49">
        <f t="shared" si="60"/>
        <v>1.5</v>
      </c>
      <c r="R1288" s="49">
        <f t="shared" si="61"/>
        <v>0</v>
      </c>
      <c r="W1288" s="49">
        <f t="shared" si="62"/>
        <v>0</v>
      </c>
    </row>
    <row r="1289" spans="1:23" s="229" customFormat="1" ht="16.5" thickBot="1" x14ac:dyDescent="0.3">
      <c r="B1289" s="230"/>
      <c r="C1289" s="230"/>
      <c r="D1289" s="231"/>
      <c r="E1289" s="230"/>
      <c r="F1289" s="230"/>
      <c r="G1289" s="230"/>
      <c r="H1289" s="230"/>
      <c r="I1289" s="230"/>
      <c r="J1289" s="230"/>
      <c r="K1289" s="230"/>
      <c r="L1289" s="230"/>
      <c r="M1289" s="230"/>
      <c r="N1289" s="230"/>
      <c r="O1289" s="230"/>
      <c r="P1289" s="230"/>
    </row>
    <row r="1290" spans="1:23" x14ac:dyDescent="0.25">
      <c r="A1290" s="204" t="s">
        <v>1281</v>
      </c>
      <c r="B1290" s="205" t="s">
        <v>1600</v>
      </c>
      <c r="C1290" s="205">
        <v>1</v>
      </c>
      <c r="D1290" s="206" t="s">
        <v>1491</v>
      </c>
      <c r="E1290" s="91">
        <v>0</v>
      </c>
      <c r="F1290" s="165" t="s">
        <v>4</v>
      </c>
      <c r="G1290" s="85"/>
      <c r="H1290" s="91">
        <v>0</v>
      </c>
      <c r="I1290" s="91">
        <v>0</v>
      </c>
      <c r="J1290" s="91"/>
      <c r="K1290" s="207" t="s">
        <v>8</v>
      </c>
      <c r="L1290" s="207" t="s">
        <v>8</v>
      </c>
      <c r="M1290" s="37"/>
      <c r="N1290" s="207" t="s">
        <v>8</v>
      </c>
      <c r="O1290" s="207" t="s">
        <v>8</v>
      </c>
      <c r="P1290" s="91"/>
      <c r="Q1290" s="49">
        <f t="shared" si="60"/>
        <v>0</v>
      </c>
      <c r="R1290" s="49">
        <f t="shared" si="61"/>
        <v>0</v>
      </c>
      <c r="S1290" s="226">
        <f>AVERAGE(Q1290:Q1408)-1</f>
        <v>9.7941176470588243</v>
      </c>
      <c r="T1290" s="226">
        <f>AVERAGE(R1290:R1408)</f>
        <v>19.897058823529413</v>
      </c>
      <c r="U1290" t="s">
        <v>1638</v>
      </c>
      <c r="W1290" s="49">
        <f t="shared" si="62"/>
        <v>0</v>
      </c>
    </row>
    <row r="1291" spans="1:23" x14ac:dyDescent="0.25">
      <c r="A1291" s="208" t="s">
        <v>1282</v>
      </c>
      <c r="B1291" s="209" t="s">
        <v>1600</v>
      </c>
      <c r="C1291" s="209">
        <v>1</v>
      </c>
      <c r="D1291" s="210" t="s">
        <v>1492</v>
      </c>
      <c r="E1291" s="95">
        <v>0</v>
      </c>
      <c r="F1291" s="93" t="s">
        <v>4</v>
      </c>
      <c r="G1291" s="65"/>
      <c r="H1291" s="95">
        <v>0</v>
      </c>
      <c r="I1291" s="95">
        <v>0</v>
      </c>
      <c r="J1291" s="95"/>
      <c r="K1291" s="95">
        <v>1</v>
      </c>
      <c r="L1291" s="22">
        <v>0</v>
      </c>
      <c r="M1291" s="94"/>
      <c r="N1291" s="95">
        <v>0</v>
      </c>
      <c r="O1291" s="95">
        <v>0</v>
      </c>
      <c r="P1291" s="95"/>
      <c r="Q1291" s="49">
        <f t="shared" si="60"/>
        <v>0.5</v>
      </c>
      <c r="R1291" s="49">
        <f t="shared" si="61"/>
        <v>0</v>
      </c>
      <c r="S1291" s="49">
        <f>MEDIAN(Q1290:Q1408)</f>
        <v>0</v>
      </c>
      <c r="T1291" s="49">
        <f>MEDIAN(R1290:R1408)</f>
        <v>0</v>
      </c>
      <c r="U1291" t="s">
        <v>1647</v>
      </c>
      <c r="W1291" s="49">
        <f t="shared" si="62"/>
        <v>0</v>
      </c>
    </row>
    <row r="1292" spans="1:23" x14ac:dyDescent="0.25">
      <c r="A1292" s="208" t="s">
        <v>1283</v>
      </c>
      <c r="B1292" s="209" t="s">
        <v>1600</v>
      </c>
      <c r="C1292" s="209">
        <v>1</v>
      </c>
      <c r="D1292" s="210" t="s">
        <v>1493</v>
      </c>
      <c r="E1292" s="95">
        <v>126</v>
      </c>
      <c r="F1292" s="94">
        <v>0.9285714285714286</v>
      </c>
      <c r="G1292" s="65"/>
      <c r="H1292" s="95">
        <v>0</v>
      </c>
      <c r="I1292" s="95">
        <v>0</v>
      </c>
      <c r="J1292" s="95"/>
      <c r="K1292" s="95">
        <v>66</v>
      </c>
      <c r="L1292" s="22">
        <v>0.86363636363636365</v>
      </c>
      <c r="M1292" s="94"/>
      <c r="N1292" s="95">
        <v>0</v>
      </c>
      <c r="O1292" s="95">
        <v>0</v>
      </c>
      <c r="P1292" s="95"/>
      <c r="Q1292" s="49">
        <f t="shared" si="60"/>
        <v>96</v>
      </c>
      <c r="R1292" s="49">
        <f t="shared" si="61"/>
        <v>0</v>
      </c>
      <c r="S1292" s="226">
        <f>VAR(Q1290:Q1408)</f>
        <v>1161.7051345962116</v>
      </c>
      <c r="T1292" s="226">
        <f>VAR(R1290:R1408)</f>
        <v>4326.4813683948159</v>
      </c>
      <c r="U1292" t="s">
        <v>1639</v>
      </c>
      <c r="W1292" s="49">
        <f t="shared" si="62"/>
        <v>0</v>
      </c>
    </row>
    <row r="1293" spans="1:23" x14ac:dyDescent="0.25">
      <c r="A1293" s="208" t="s">
        <v>1284</v>
      </c>
      <c r="B1293" s="209" t="s">
        <v>1600</v>
      </c>
      <c r="C1293" s="209">
        <v>1</v>
      </c>
      <c r="D1293" s="210" t="s">
        <v>1494</v>
      </c>
      <c r="E1293" s="95">
        <v>0</v>
      </c>
      <c r="F1293" s="93" t="s">
        <v>4</v>
      </c>
      <c r="G1293" s="65"/>
      <c r="H1293" s="95">
        <v>0</v>
      </c>
      <c r="I1293" s="95">
        <v>0</v>
      </c>
      <c r="J1293" s="95"/>
      <c r="K1293" s="95">
        <v>1</v>
      </c>
      <c r="L1293" s="22">
        <v>1</v>
      </c>
      <c r="M1293" s="94"/>
      <c r="N1293" s="211" t="s">
        <v>8</v>
      </c>
      <c r="O1293" s="211" t="s">
        <v>8</v>
      </c>
      <c r="P1293" s="95"/>
      <c r="Q1293" s="49">
        <f t="shared" si="60"/>
        <v>0.5</v>
      </c>
      <c r="R1293" s="49">
        <f t="shared" si="61"/>
        <v>0</v>
      </c>
      <c r="S1293" s="226">
        <f>STDEV(Q1290:Q1408)</f>
        <v>34.083795777410288</v>
      </c>
      <c r="T1293" s="226">
        <f>STDEV(R1290:R1408)</f>
        <v>65.775993860943032</v>
      </c>
      <c r="U1293" t="s">
        <v>1640</v>
      </c>
      <c r="W1293" s="49">
        <f t="shared" si="62"/>
        <v>0</v>
      </c>
    </row>
    <row r="1294" spans="1:23" x14ac:dyDescent="0.25">
      <c r="A1294" s="208" t="s">
        <v>1285</v>
      </c>
      <c r="B1294" s="209" t="s">
        <v>1600</v>
      </c>
      <c r="C1294" s="209">
        <v>1</v>
      </c>
      <c r="D1294" s="210" t="s">
        <v>1495</v>
      </c>
      <c r="E1294" s="95">
        <v>0</v>
      </c>
      <c r="F1294" s="93" t="s">
        <v>4</v>
      </c>
      <c r="G1294" s="65"/>
      <c r="H1294" s="95">
        <v>0</v>
      </c>
      <c r="I1294" s="95">
        <v>0</v>
      </c>
      <c r="J1294" s="95"/>
      <c r="K1294" s="95">
        <v>0</v>
      </c>
      <c r="L1294" s="212" t="s">
        <v>4</v>
      </c>
      <c r="M1294" s="94"/>
      <c r="N1294" s="95">
        <v>0</v>
      </c>
      <c r="O1294" s="95">
        <v>0</v>
      </c>
      <c r="P1294" s="95"/>
      <c r="Q1294" s="49">
        <f t="shared" si="60"/>
        <v>0</v>
      </c>
      <c r="R1294" s="49">
        <f t="shared" si="61"/>
        <v>0</v>
      </c>
      <c r="S1294" s="49">
        <f>MIN(Q1290:Q1408)</f>
        <v>0</v>
      </c>
      <c r="T1294" s="49">
        <f>MIN(R1290:R1408)</f>
        <v>0</v>
      </c>
      <c r="U1294" t="s">
        <v>1641</v>
      </c>
      <c r="W1294" s="49">
        <f t="shared" si="62"/>
        <v>0</v>
      </c>
    </row>
    <row r="1295" spans="1:23" x14ac:dyDescent="0.25">
      <c r="A1295" s="208" t="s">
        <v>1286</v>
      </c>
      <c r="B1295" s="209" t="s">
        <v>1600</v>
      </c>
      <c r="C1295" s="209">
        <v>1</v>
      </c>
      <c r="D1295" s="210" t="s">
        <v>1496</v>
      </c>
      <c r="E1295" s="95">
        <v>0</v>
      </c>
      <c r="F1295" s="93" t="s">
        <v>4</v>
      </c>
      <c r="G1295" s="65"/>
      <c r="H1295" s="95">
        <v>0</v>
      </c>
      <c r="I1295" s="95">
        <v>0</v>
      </c>
      <c r="J1295" s="95"/>
      <c r="K1295" s="95">
        <v>0</v>
      </c>
      <c r="L1295" s="212" t="s">
        <v>4</v>
      </c>
      <c r="M1295" s="94"/>
      <c r="N1295" s="95">
        <v>0</v>
      </c>
      <c r="O1295" s="95">
        <v>0</v>
      </c>
      <c r="P1295" s="95"/>
      <c r="Q1295" s="49">
        <f t="shared" si="60"/>
        <v>0</v>
      </c>
      <c r="R1295" s="49">
        <f t="shared" si="61"/>
        <v>0</v>
      </c>
      <c r="S1295" s="49">
        <f>MAX(Q1290:Q1408)</f>
        <v>269.5</v>
      </c>
      <c r="T1295" s="49">
        <f>MAX(R1290:R1408)</f>
        <v>486.75</v>
      </c>
      <c r="U1295" t="s">
        <v>1642</v>
      </c>
      <c r="W1295" s="49">
        <f t="shared" si="62"/>
        <v>0</v>
      </c>
    </row>
    <row r="1296" spans="1:23" x14ac:dyDescent="0.25">
      <c r="A1296" s="208" t="s">
        <v>1287</v>
      </c>
      <c r="B1296" s="209" t="s">
        <v>1600</v>
      </c>
      <c r="C1296" s="209">
        <v>1</v>
      </c>
      <c r="D1296" s="210" t="s">
        <v>1497</v>
      </c>
      <c r="E1296" s="95">
        <v>13</v>
      </c>
      <c r="F1296" s="94">
        <v>0.76923076923076927</v>
      </c>
      <c r="G1296" s="65"/>
      <c r="H1296" s="95">
        <v>0</v>
      </c>
      <c r="I1296" s="95">
        <v>0</v>
      </c>
      <c r="J1296" s="95"/>
      <c r="K1296" s="95">
        <v>23</v>
      </c>
      <c r="L1296" s="22">
        <v>0.91304347826086951</v>
      </c>
      <c r="M1296" s="94"/>
      <c r="N1296" s="95">
        <v>0</v>
      </c>
      <c r="O1296" s="95">
        <v>66</v>
      </c>
      <c r="P1296" s="95"/>
      <c r="Q1296" s="49">
        <f t="shared" si="60"/>
        <v>18</v>
      </c>
      <c r="R1296" s="49">
        <f t="shared" si="61"/>
        <v>16.5</v>
      </c>
      <c r="S1296" s="49">
        <f>COUNT(Q1290:Q1408)</f>
        <v>119</v>
      </c>
      <c r="T1296" s="49">
        <f>COUNT(R1290:R1408)</f>
        <v>119</v>
      </c>
      <c r="U1296" t="s">
        <v>1643</v>
      </c>
      <c r="W1296" s="49">
        <f t="shared" si="62"/>
        <v>1</v>
      </c>
    </row>
    <row r="1297" spans="1:23" x14ac:dyDescent="0.25">
      <c r="A1297" s="208" t="s">
        <v>1288</v>
      </c>
      <c r="B1297" s="209" t="s">
        <v>1600</v>
      </c>
      <c r="C1297" s="209">
        <v>1</v>
      </c>
      <c r="D1297" s="210" t="s">
        <v>1498</v>
      </c>
      <c r="E1297" s="95">
        <v>0</v>
      </c>
      <c r="F1297" s="93" t="s">
        <v>4</v>
      </c>
      <c r="G1297" s="65"/>
      <c r="H1297" s="95">
        <v>0</v>
      </c>
      <c r="I1297" s="95">
        <v>0</v>
      </c>
      <c r="J1297" s="95"/>
      <c r="K1297" s="95">
        <v>0</v>
      </c>
      <c r="L1297" s="212" t="s">
        <v>4</v>
      </c>
      <c r="M1297" s="94"/>
      <c r="N1297" s="95">
        <v>33</v>
      </c>
      <c r="O1297" s="95">
        <v>132</v>
      </c>
      <c r="P1297" s="95"/>
      <c r="Q1297" s="49">
        <f t="shared" si="60"/>
        <v>0</v>
      </c>
      <c r="R1297" s="49">
        <f t="shared" si="61"/>
        <v>41.25</v>
      </c>
      <c r="S1297" s="49">
        <f>COUNTIF(Q1290:Q1408,"&gt;0")</f>
        <v>52</v>
      </c>
      <c r="T1297" s="49">
        <f>COUNTIF(R1290:R1408,"&gt;0")</f>
        <v>30</v>
      </c>
      <c r="U1297" t="s">
        <v>1645</v>
      </c>
      <c r="W1297" s="49">
        <f t="shared" si="62"/>
        <v>0</v>
      </c>
    </row>
    <row r="1298" spans="1:23" x14ac:dyDescent="0.25">
      <c r="A1298" s="208" t="s">
        <v>1289</v>
      </c>
      <c r="B1298" s="209" t="s">
        <v>1600</v>
      </c>
      <c r="C1298" s="209">
        <v>1</v>
      </c>
      <c r="D1298" s="210" t="s">
        <v>1499</v>
      </c>
      <c r="E1298" s="95">
        <v>0</v>
      </c>
      <c r="F1298" s="93" t="s">
        <v>4</v>
      </c>
      <c r="G1298" s="65"/>
      <c r="H1298" s="211" t="s">
        <v>8</v>
      </c>
      <c r="I1298" s="211" t="s">
        <v>8</v>
      </c>
      <c r="J1298" s="95"/>
      <c r="K1298" s="95">
        <v>0</v>
      </c>
      <c r="L1298" s="212" t="s">
        <v>4</v>
      </c>
      <c r="M1298" s="94"/>
      <c r="N1298" s="95">
        <v>0</v>
      </c>
      <c r="O1298" s="95">
        <v>0</v>
      </c>
      <c r="P1298" s="95"/>
      <c r="Q1298" s="49">
        <f t="shared" si="60"/>
        <v>0</v>
      </c>
      <c r="R1298" s="49">
        <f t="shared" si="61"/>
        <v>0</v>
      </c>
      <c r="S1298" s="49">
        <f>COUNTIF(Q1290:Q1391,"=0")</f>
        <v>58</v>
      </c>
      <c r="T1298" s="49">
        <f>COUNTIF(R1290:R1391,"=0")</f>
        <v>75</v>
      </c>
      <c r="U1298" t="s">
        <v>1644</v>
      </c>
      <c r="W1298" s="49">
        <f t="shared" si="62"/>
        <v>0</v>
      </c>
    </row>
    <row r="1299" spans="1:23" x14ac:dyDescent="0.25">
      <c r="A1299" s="208" t="s">
        <v>1290</v>
      </c>
      <c r="B1299" s="209" t="s">
        <v>1600</v>
      </c>
      <c r="C1299" s="209">
        <v>1</v>
      </c>
      <c r="D1299" s="210" t="s">
        <v>1500</v>
      </c>
      <c r="E1299" s="96">
        <v>0</v>
      </c>
      <c r="F1299" s="213" t="s">
        <v>4</v>
      </c>
      <c r="G1299" s="70"/>
      <c r="H1299" s="96">
        <v>0</v>
      </c>
      <c r="I1299" s="96">
        <v>0</v>
      </c>
      <c r="J1299" s="96"/>
      <c r="K1299" s="96">
        <v>0</v>
      </c>
      <c r="L1299" s="214" t="s">
        <v>4</v>
      </c>
      <c r="M1299" s="97"/>
      <c r="N1299" s="96">
        <v>0</v>
      </c>
      <c r="O1299" s="96">
        <v>0</v>
      </c>
      <c r="P1299" s="96"/>
      <c r="Q1299" s="49">
        <f t="shared" si="60"/>
        <v>0</v>
      </c>
      <c r="R1299" s="49">
        <f t="shared" si="61"/>
        <v>0</v>
      </c>
      <c r="S1299" s="227">
        <f>S1297/S1296</f>
        <v>0.43697478991596639</v>
      </c>
      <c r="T1299" s="227">
        <f>T1297/T1296</f>
        <v>0.25210084033613445</v>
      </c>
      <c r="U1299" t="s">
        <v>1646</v>
      </c>
      <c r="W1299" s="49">
        <f t="shared" si="62"/>
        <v>0</v>
      </c>
    </row>
    <row r="1300" spans="1:23" x14ac:dyDescent="0.25">
      <c r="A1300" s="208" t="s">
        <v>1291</v>
      </c>
      <c r="B1300" s="209" t="s">
        <v>1600</v>
      </c>
      <c r="C1300" s="209">
        <v>1</v>
      </c>
      <c r="D1300" s="210" t="s">
        <v>1501</v>
      </c>
      <c r="E1300" s="95">
        <v>0</v>
      </c>
      <c r="F1300" s="93" t="s">
        <v>4</v>
      </c>
      <c r="G1300" s="65"/>
      <c r="H1300" s="95">
        <v>0</v>
      </c>
      <c r="I1300" s="95">
        <v>0</v>
      </c>
      <c r="J1300" s="95"/>
      <c r="K1300" s="95">
        <v>0</v>
      </c>
      <c r="L1300" s="212" t="s">
        <v>4</v>
      </c>
      <c r="M1300" s="94"/>
      <c r="N1300" s="95">
        <v>0</v>
      </c>
      <c r="O1300" s="95">
        <v>0</v>
      </c>
      <c r="P1300" s="95"/>
      <c r="Q1300" s="49">
        <f t="shared" si="60"/>
        <v>0</v>
      </c>
      <c r="R1300" s="49">
        <f t="shared" si="61"/>
        <v>0</v>
      </c>
      <c r="S1300" s="228">
        <f>S1290*S1290/(S1292-S1290)</f>
        <v>8.3274436196023774E-2</v>
      </c>
      <c r="T1300" s="228">
        <f>T1290*T1290/(T1292-T1290)</f>
        <v>9.1927365487104604E-2</v>
      </c>
      <c r="U1300" t="s">
        <v>1648</v>
      </c>
      <c r="W1300" s="49">
        <f t="shared" si="62"/>
        <v>0</v>
      </c>
    </row>
    <row r="1301" spans="1:23" x14ac:dyDescent="0.25">
      <c r="A1301" s="208" t="s">
        <v>1292</v>
      </c>
      <c r="B1301" s="209" t="s">
        <v>1600</v>
      </c>
      <c r="C1301" s="209">
        <v>1</v>
      </c>
      <c r="D1301" s="210" t="s">
        <v>1502</v>
      </c>
      <c r="E1301" s="95">
        <v>0</v>
      </c>
      <c r="F1301" s="93" t="s">
        <v>4</v>
      </c>
      <c r="G1301" s="65"/>
      <c r="H1301" s="95">
        <v>0</v>
      </c>
      <c r="I1301" s="95">
        <v>0</v>
      </c>
      <c r="J1301" s="95"/>
      <c r="K1301" s="95">
        <v>0</v>
      </c>
      <c r="L1301" s="212" t="s">
        <v>4</v>
      </c>
      <c r="M1301" s="94"/>
      <c r="N1301" s="95">
        <v>0</v>
      </c>
      <c r="O1301" s="95">
        <v>0</v>
      </c>
      <c r="P1301" s="95"/>
      <c r="Q1301" s="49">
        <f t="shared" si="60"/>
        <v>0</v>
      </c>
      <c r="R1301" s="49">
        <f t="shared" si="61"/>
        <v>0</v>
      </c>
      <c r="S1301" s="49">
        <f>COUNTIF(W1290:W1408,"&gt;0")</f>
        <v>21</v>
      </c>
      <c r="T1301" t="s">
        <v>1685</v>
      </c>
      <c r="W1301" s="49">
        <f t="shared" si="62"/>
        <v>0</v>
      </c>
    </row>
    <row r="1302" spans="1:23" x14ac:dyDescent="0.25">
      <c r="A1302" s="208" t="s">
        <v>1293</v>
      </c>
      <c r="B1302" s="209" t="s">
        <v>1600</v>
      </c>
      <c r="C1302" s="209">
        <v>1</v>
      </c>
      <c r="D1302" s="210" t="s">
        <v>1503</v>
      </c>
      <c r="E1302" s="95">
        <v>0</v>
      </c>
      <c r="F1302" s="93" t="s">
        <v>4</v>
      </c>
      <c r="G1302" s="65"/>
      <c r="H1302" s="95">
        <v>0</v>
      </c>
      <c r="I1302" s="95">
        <v>0</v>
      </c>
      <c r="J1302" s="95"/>
      <c r="K1302" s="95">
        <v>0</v>
      </c>
      <c r="L1302" s="212" t="s">
        <v>4</v>
      </c>
      <c r="M1302" s="95"/>
      <c r="N1302" s="95">
        <v>0</v>
      </c>
      <c r="O1302" s="95">
        <v>0</v>
      </c>
      <c r="P1302" s="95"/>
      <c r="Q1302" s="49">
        <f t="shared" si="60"/>
        <v>0</v>
      </c>
      <c r="R1302" s="49">
        <f t="shared" si="61"/>
        <v>0</v>
      </c>
      <c r="W1302" s="49">
        <f t="shared" si="62"/>
        <v>0</v>
      </c>
    </row>
    <row r="1303" spans="1:23" x14ac:dyDescent="0.25">
      <c r="A1303" s="208" t="s">
        <v>1294</v>
      </c>
      <c r="B1303" s="209" t="s">
        <v>1600</v>
      </c>
      <c r="C1303" s="209">
        <v>1</v>
      </c>
      <c r="D1303" s="210" t="s">
        <v>1504</v>
      </c>
      <c r="E1303" s="95">
        <v>73</v>
      </c>
      <c r="F1303" s="94">
        <v>0.67123287671232879</v>
      </c>
      <c r="G1303" s="65" t="s">
        <v>1</v>
      </c>
      <c r="H1303" s="95">
        <v>66</v>
      </c>
      <c r="I1303" s="95">
        <v>99</v>
      </c>
      <c r="J1303" s="95"/>
      <c r="K1303" s="95">
        <v>10</v>
      </c>
      <c r="L1303" s="22">
        <v>0.6</v>
      </c>
      <c r="M1303" s="94"/>
      <c r="N1303" s="95">
        <v>0</v>
      </c>
      <c r="O1303" s="95">
        <v>33</v>
      </c>
      <c r="P1303" s="95"/>
      <c r="Q1303" s="49">
        <f t="shared" si="60"/>
        <v>41.5</v>
      </c>
      <c r="R1303" s="49">
        <f t="shared" si="61"/>
        <v>49.5</v>
      </c>
      <c r="W1303" s="49">
        <f t="shared" si="62"/>
        <v>1</v>
      </c>
    </row>
    <row r="1304" spans="1:23" x14ac:dyDescent="0.25">
      <c r="A1304" s="208" t="s">
        <v>1295</v>
      </c>
      <c r="B1304" s="209" t="s">
        <v>1600</v>
      </c>
      <c r="C1304" s="209">
        <v>1</v>
      </c>
      <c r="D1304" s="210" t="s">
        <v>1505</v>
      </c>
      <c r="E1304" s="95">
        <v>0</v>
      </c>
      <c r="F1304" s="93" t="s">
        <v>4</v>
      </c>
      <c r="G1304" s="65"/>
      <c r="H1304" s="95">
        <v>0</v>
      </c>
      <c r="I1304" s="95">
        <v>33</v>
      </c>
      <c r="J1304" s="95"/>
      <c r="K1304" s="95">
        <v>1</v>
      </c>
      <c r="L1304" s="22">
        <v>0</v>
      </c>
      <c r="M1304" s="94"/>
      <c r="N1304" s="95">
        <v>0</v>
      </c>
      <c r="O1304" s="95">
        <v>0</v>
      </c>
      <c r="P1304" s="95" t="s">
        <v>1</v>
      </c>
      <c r="Q1304" s="49">
        <f t="shared" si="60"/>
        <v>0.5</v>
      </c>
      <c r="R1304" s="49">
        <f t="shared" si="61"/>
        <v>8.25</v>
      </c>
      <c r="W1304" s="49">
        <f t="shared" si="62"/>
        <v>1</v>
      </c>
    </row>
    <row r="1305" spans="1:23" x14ac:dyDescent="0.25">
      <c r="A1305" s="208" t="s">
        <v>1296</v>
      </c>
      <c r="B1305" s="209" t="s">
        <v>1600</v>
      </c>
      <c r="C1305" s="209">
        <v>1</v>
      </c>
      <c r="D1305" s="210" t="s">
        <v>1506</v>
      </c>
      <c r="E1305" s="95">
        <v>0</v>
      </c>
      <c r="F1305" s="93" t="s">
        <v>4</v>
      </c>
      <c r="G1305" s="65"/>
      <c r="H1305" s="211" t="s">
        <v>8</v>
      </c>
      <c r="I1305" s="211" t="s">
        <v>8</v>
      </c>
      <c r="J1305" s="95"/>
      <c r="K1305" s="95">
        <v>0</v>
      </c>
      <c r="L1305" s="212" t="s">
        <v>4</v>
      </c>
      <c r="M1305" s="94"/>
      <c r="N1305" s="95">
        <v>0</v>
      </c>
      <c r="O1305" s="95">
        <v>0</v>
      </c>
      <c r="P1305" s="95"/>
      <c r="Q1305" s="49">
        <f t="shared" si="60"/>
        <v>0</v>
      </c>
      <c r="R1305" s="49">
        <f t="shared" si="61"/>
        <v>0</v>
      </c>
      <c r="W1305" s="49">
        <f t="shared" si="62"/>
        <v>0</v>
      </c>
    </row>
    <row r="1306" spans="1:23" x14ac:dyDescent="0.25">
      <c r="A1306" s="208" t="s">
        <v>1297</v>
      </c>
      <c r="B1306" s="209" t="s">
        <v>1600</v>
      </c>
      <c r="C1306" s="209">
        <v>1</v>
      </c>
      <c r="D1306" s="210" t="s">
        <v>1507</v>
      </c>
      <c r="E1306" s="95">
        <v>0</v>
      </c>
      <c r="F1306" s="93" t="s">
        <v>4</v>
      </c>
      <c r="G1306" s="65" t="s">
        <v>1</v>
      </c>
      <c r="H1306" s="95">
        <v>0</v>
      </c>
      <c r="I1306" s="95">
        <v>0</v>
      </c>
      <c r="J1306" s="95"/>
      <c r="K1306" s="95">
        <v>0</v>
      </c>
      <c r="L1306" s="212" t="s">
        <v>4</v>
      </c>
      <c r="M1306" s="94"/>
      <c r="N1306" s="95">
        <v>0</v>
      </c>
      <c r="O1306" s="95">
        <v>0</v>
      </c>
      <c r="P1306" s="95"/>
      <c r="Q1306" s="49">
        <f t="shared" si="60"/>
        <v>0</v>
      </c>
      <c r="R1306" s="49">
        <f t="shared" si="61"/>
        <v>0</v>
      </c>
      <c r="W1306" s="49">
        <f t="shared" si="62"/>
        <v>0</v>
      </c>
    </row>
    <row r="1307" spans="1:23" x14ac:dyDescent="0.25">
      <c r="A1307" s="208" t="s">
        <v>1298</v>
      </c>
      <c r="B1307" s="209" t="s">
        <v>1600</v>
      </c>
      <c r="C1307" s="209">
        <v>1</v>
      </c>
      <c r="D1307" s="210" t="s">
        <v>1508</v>
      </c>
      <c r="E1307" s="95">
        <v>0</v>
      </c>
      <c r="F1307" s="93" t="s">
        <v>4</v>
      </c>
      <c r="G1307" s="65"/>
      <c r="H1307" s="95">
        <v>0</v>
      </c>
      <c r="I1307" s="95">
        <v>0</v>
      </c>
      <c r="J1307" s="95"/>
      <c r="K1307" s="95">
        <v>0</v>
      </c>
      <c r="L1307" s="212" t="s">
        <v>4</v>
      </c>
      <c r="M1307" s="94"/>
      <c r="N1307" s="95">
        <v>0</v>
      </c>
      <c r="O1307" s="95">
        <v>0</v>
      </c>
      <c r="P1307" s="95"/>
      <c r="Q1307" s="49">
        <f t="shared" si="60"/>
        <v>0</v>
      </c>
      <c r="R1307" s="49">
        <f t="shared" si="61"/>
        <v>0</v>
      </c>
      <c r="W1307" s="49">
        <f t="shared" si="62"/>
        <v>0</v>
      </c>
    </row>
    <row r="1308" spans="1:23" x14ac:dyDescent="0.25">
      <c r="A1308" s="208" t="s">
        <v>1299</v>
      </c>
      <c r="B1308" s="209" t="s">
        <v>1600</v>
      </c>
      <c r="C1308" s="209">
        <v>1</v>
      </c>
      <c r="D1308" s="210" t="s">
        <v>1509</v>
      </c>
      <c r="E1308" s="95">
        <v>0</v>
      </c>
      <c r="F1308" s="93" t="s">
        <v>4</v>
      </c>
      <c r="G1308" s="65"/>
      <c r="H1308" s="95">
        <v>0</v>
      </c>
      <c r="I1308" s="95">
        <v>0</v>
      </c>
      <c r="J1308" s="95"/>
      <c r="K1308" s="95">
        <v>0</v>
      </c>
      <c r="L1308" s="212" t="s">
        <v>4</v>
      </c>
      <c r="M1308" s="94"/>
      <c r="N1308" s="95">
        <v>0</v>
      </c>
      <c r="O1308" s="95">
        <v>0</v>
      </c>
      <c r="P1308" s="95"/>
      <c r="Q1308" s="49">
        <f t="shared" si="60"/>
        <v>0</v>
      </c>
      <c r="R1308" s="49">
        <f t="shared" si="61"/>
        <v>0</v>
      </c>
      <c r="W1308" s="49">
        <f t="shared" si="62"/>
        <v>0</v>
      </c>
    </row>
    <row r="1309" spans="1:23" x14ac:dyDescent="0.25">
      <c r="A1309" s="208" t="s">
        <v>1300</v>
      </c>
      <c r="B1309" s="209" t="s">
        <v>1600</v>
      </c>
      <c r="C1309" s="209">
        <v>1</v>
      </c>
      <c r="D1309" s="210" t="s">
        <v>1510</v>
      </c>
      <c r="E1309" s="95">
        <v>0</v>
      </c>
      <c r="F1309" s="93" t="s">
        <v>4</v>
      </c>
      <c r="G1309" s="65"/>
      <c r="H1309" s="95">
        <v>0</v>
      </c>
      <c r="I1309" s="95">
        <v>0</v>
      </c>
      <c r="J1309" s="95"/>
      <c r="K1309" s="95">
        <v>0</v>
      </c>
      <c r="L1309" s="212" t="s">
        <v>4</v>
      </c>
      <c r="M1309" s="94"/>
      <c r="N1309" s="95">
        <v>66</v>
      </c>
      <c r="O1309" s="95">
        <v>0</v>
      </c>
      <c r="P1309" s="95"/>
      <c r="Q1309" s="49">
        <f t="shared" si="60"/>
        <v>0</v>
      </c>
      <c r="R1309" s="49">
        <f t="shared" si="61"/>
        <v>16.5</v>
      </c>
      <c r="S1309" s="318">
        <f>S1301/S1296</f>
        <v>0.17647058823529413</v>
      </c>
      <c r="T1309" t="s">
        <v>1683</v>
      </c>
      <c r="W1309" s="49">
        <f t="shared" si="62"/>
        <v>0</v>
      </c>
    </row>
    <row r="1310" spans="1:23" x14ac:dyDescent="0.25">
      <c r="A1310" s="208" t="s">
        <v>1301</v>
      </c>
      <c r="B1310" s="209" t="s">
        <v>1600</v>
      </c>
      <c r="C1310" s="209">
        <v>1</v>
      </c>
      <c r="D1310" s="210" t="s">
        <v>1511</v>
      </c>
      <c r="E1310" s="95">
        <v>141</v>
      </c>
      <c r="F1310" s="94">
        <v>0.75177304964539005</v>
      </c>
      <c r="G1310" s="65"/>
      <c r="H1310" s="95">
        <v>66</v>
      </c>
      <c r="I1310" s="95">
        <v>0</v>
      </c>
      <c r="J1310" s="95"/>
      <c r="K1310" s="95">
        <v>127</v>
      </c>
      <c r="L1310" s="22">
        <v>0.83464566929133854</v>
      </c>
      <c r="M1310" s="94"/>
      <c r="N1310" s="95">
        <v>66</v>
      </c>
      <c r="O1310" s="95">
        <v>99</v>
      </c>
      <c r="P1310" s="95"/>
      <c r="Q1310" s="49">
        <f t="shared" ref="Q1310:Q1373" si="63">AVERAGE(E1310,K1310)</f>
        <v>134</v>
      </c>
      <c r="R1310" s="49">
        <f t="shared" si="61"/>
        <v>57.75</v>
      </c>
      <c r="S1310" s="317">
        <f>S1301/S1297</f>
        <v>0.40384615384615385</v>
      </c>
      <c r="T1310" t="s">
        <v>1686</v>
      </c>
      <c r="W1310" s="49">
        <f t="shared" si="62"/>
        <v>1</v>
      </c>
    </row>
    <row r="1311" spans="1:23" x14ac:dyDescent="0.25">
      <c r="A1311" s="208" t="s">
        <v>1302</v>
      </c>
      <c r="B1311" s="209" t="s">
        <v>1600</v>
      </c>
      <c r="C1311" s="209">
        <v>1</v>
      </c>
      <c r="D1311" s="210" t="s">
        <v>1512</v>
      </c>
      <c r="E1311" s="95">
        <v>57</v>
      </c>
      <c r="F1311" s="94">
        <v>0.78947368421052633</v>
      </c>
      <c r="G1311" s="65" t="s">
        <v>1</v>
      </c>
      <c r="H1311" s="95">
        <v>33</v>
      </c>
      <c r="I1311" s="95">
        <v>33</v>
      </c>
      <c r="J1311" s="95"/>
      <c r="K1311" s="95">
        <v>66</v>
      </c>
      <c r="L1311" s="22">
        <v>0.95454545454545459</v>
      </c>
      <c r="M1311" s="65" t="s">
        <v>1</v>
      </c>
      <c r="N1311" s="95">
        <v>99</v>
      </c>
      <c r="O1311" s="95">
        <v>165</v>
      </c>
      <c r="P1311" s="95"/>
      <c r="Q1311" s="49">
        <f t="shared" si="63"/>
        <v>61.5</v>
      </c>
      <c r="R1311" s="49">
        <f t="shared" si="61"/>
        <v>82.5</v>
      </c>
      <c r="W1311" s="49">
        <f t="shared" si="62"/>
        <v>1</v>
      </c>
    </row>
    <row r="1312" spans="1:23" x14ac:dyDescent="0.25">
      <c r="A1312" s="208" t="s">
        <v>1303</v>
      </c>
      <c r="B1312" s="209" t="s">
        <v>1600</v>
      </c>
      <c r="C1312" s="209">
        <v>1</v>
      </c>
      <c r="D1312" s="210" t="s">
        <v>1513</v>
      </c>
      <c r="E1312" s="95">
        <v>2</v>
      </c>
      <c r="F1312" s="94">
        <v>1</v>
      </c>
      <c r="G1312" s="65"/>
      <c r="H1312" s="95">
        <v>0</v>
      </c>
      <c r="I1312" s="95">
        <v>0</v>
      </c>
      <c r="J1312" s="95"/>
      <c r="K1312" s="95">
        <v>0</v>
      </c>
      <c r="L1312" s="212" t="s">
        <v>4</v>
      </c>
      <c r="M1312" s="94"/>
      <c r="N1312" s="211" t="s">
        <v>8</v>
      </c>
      <c r="O1312" s="211" t="s">
        <v>8</v>
      </c>
      <c r="P1312" s="95"/>
      <c r="Q1312" s="49">
        <f t="shared" si="63"/>
        <v>1</v>
      </c>
      <c r="R1312" s="49">
        <f t="shared" si="61"/>
        <v>0</v>
      </c>
      <c r="W1312" s="49">
        <f t="shared" si="62"/>
        <v>0</v>
      </c>
    </row>
    <row r="1313" spans="1:23" x14ac:dyDescent="0.25">
      <c r="A1313" s="208" t="s">
        <v>1304</v>
      </c>
      <c r="B1313" s="209" t="s">
        <v>1600</v>
      </c>
      <c r="C1313" s="209">
        <v>1</v>
      </c>
      <c r="D1313" s="210" t="s">
        <v>1514</v>
      </c>
      <c r="E1313" s="95">
        <v>1</v>
      </c>
      <c r="F1313" s="94">
        <v>1</v>
      </c>
      <c r="G1313" s="65"/>
      <c r="H1313" s="95">
        <v>0</v>
      </c>
      <c r="I1313" s="95">
        <v>0</v>
      </c>
      <c r="J1313" s="95"/>
      <c r="K1313" s="95">
        <v>2</v>
      </c>
      <c r="L1313" s="22">
        <v>0.5</v>
      </c>
      <c r="M1313" s="94"/>
      <c r="N1313" s="95">
        <v>0</v>
      </c>
      <c r="O1313" s="95">
        <v>0</v>
      </c>
      <c r="P1313" s="95"/>
      <c r="Q1313" s="49">
        <f t="shared" si="63"/>
        <v>1.5</v>
      </c>
      <c r="R1313" s="49">
        <f t="shared" si="61"/>
        <v>0</v>
      </c>
      <c r="W1313" s="49">
        <f t="shared" si="62"/>
        <v>0</v>
      </c>
    </row>
    <row r="1314" spans="1:23" x14ac:dyDescent="0.25">
      <c r="A1314" s="208" t="s">
        <v>1305</v>
      </c>
      <c r="B1314" s="209" t="s">
        <v>1600</v>
      </c>
      <c r="C1314" s="209">
        <v>1</v>
      </c>
      <c r="D1314" s="210" t="s">
        <v>1515</v>
      </c>
      <c r="E1314" s="95">
        <v>0</v>
      </c>
      <c r="F1314" s="93" t="s">
        <v>4</v>
      </c>
      <c r="G1314" s="65"/>
      <c r="H1314" s="95">
        <v>0</v>
      </c>
      <c r="I1314" s="95">
        <v>0</v>
      </c>
      <c r="J1314" s="95"/>
      <c r="K1314" s="95">
        <v>0</v>
      </c>
      <c r="L1314" s="212" t="s">
        <v>4</v>
      </c>
      <c r="M1314" s="94"/>
      <c r="N1314" s="95">
        <v>0</v>
      </c>
      <c r="O1314" s="95">
        <v>0</v>
      </c>
      <c r="P1314" s="95"/>
      <c r="Q1314" s="49">
        <f t="shared" si="63"/>
        <v>0</v>
      </c>
      <c r="R1314" s="49">
        <f t="shared" si="61"/>
        <v>0</v>
      </c>
      <c r="W1314" s="49">
        <f t="shared" si="62"/>
        <v>0</v>
      </c>
    </row>
    <row r="1315" spans="1:23" x14ac:dyDescent="0.25">
      <c r="A1315" s="208" t="s">
        <v>1306</v>
      </c>
      <c r="B1315" s="209" t="s">
        <v>1600</v>
      </c>
      <c r="C1315" s="209">
        <v>1</v>
      </c>
      <c r="D1315" s="210" t="s">
        <v>1516</v>
      </c>
      <c r="E1315" s="95">
        <v>3</v>
      </c>
      <c r="F1315" s="94">
        <v>1</v>
      </c>
      <c r="G1315" s="65"/>
      <c r="H1315" s="95">
        <v>0</v>
      </c>
      <c r="I1315" s="95">
        <v>0</v>
      </c>
      <c r="J1315" s="95"/>
      <c r="K1315" s="95">
        <v>0</v>
      </c>
      <c r="L1315" s="212" t="s">
        <v>4</v>
      </c>
      <c r="M1315" s="94"/>
      <c r="N1315" s="95">
        <v>0</v>
      </c>
      <c r="O1315" s="95">
        <v>0</v>
      </c>
      <c r="P1315" s="95"/>
      <c r="Q1315" s="49">
        <f t="shared" si="63"/>
        <v>1.5</v>
      </c>
      <c r="R1315" s="49">
        <f t="shared" si="61"/>
        <v>0</v>
      </c>
      <c r="W1315" s="49">
        <f t="shared" si="62"/>
        <v>0</v>
      </c>
    </row>
    <row r="1316" spans="1:23" x14ac:dyDescent="0.25">
      <c r="A1316" s="208" t="s">
        <v>1307</v>
      </c>
      <c r="B1316" s="209" t="s">
        <v>1600</v>
      </c>
      <c r="C1316" s="209">
        <v>1</v>
      </c>
      <c r="D1316" s="210" t="s">
        <v>1517</v>
      </c>
      <c r="E1316" s="95">
        <v>0</v>
      </c>
      <c r="F1316" s="93" t="s">
        <v>4</v>
      </c>
      <c r="G1316" s="65"/>
      <c r="H1316" s="95">
        <v>0</v>
      </c>
      <c r="I1316" s="95">
        <v>0</v>
      </c>
      <c r="J1316" s="95"/>
      <c r="K1316" s="95">
        <v>0</v>
      </c>
      <c r="L1316" s="212" t="s">
        <v>4</v>
      </c>
      <c r="M1316" s="94"/>
      <c r="N1316" s="95">
        <v>0</v>
      </c>
      <c r="O1316" s="95">
        <v>0</v>
      </c>
      <c r="P1316" s="95"/>
      <c r="Q1316" s="49">
        <f t="shared" si="63"/>
        <v>0</v>
      </c>
      <c r="R1316" s="49">
        <f t="shared" si="61"/>
        <v>0</v>
      </c>
      <c r="W1316" s="49">
        <f t="shared" si="62"/>
        <v>0</v>
      </c>
    </row>
    <row r="1317" spans="1:23" x14ac:dyDescent="0.25">
      <c r="A1317" s="208" t="s">
        <v>1308</v>
      </c>
      <c r="B1317" s="209" t="s">
        <v>1600</v>
      </c>
      <c r="C1317" s="209">
        <v>1</v>
      </c>
      <c r="D1317" s="210" t="s">
        <v>1518</v>
      </c>
      <c r="E1317" s="95">
        <v>31</v>
      </c>
      <c r="F1317" s="94">
        <v>0.93548387096774188</v>
      </c>
      <c r="G1317" s="65"/>
      <c r="H1317" s="95">
        <v>0</v>
      </c>
      <c r="I1317" s="95">
        <v>0</v>
      </c>
      <c r="J1317" s="95"/>
      <c r="K1317" s="95">
        <v>2</v>
      </c>
      <c r="L1317" s="22">
        <v>1</v>
      </c>
      <c r="M1317" s="94"/>
      <c r="N1317" s="95">
        <v>0</v>
      </c>
      <c r="O1317" s="95">
        <v>0</v>
      </c>
      <c r="P1317" s="95"/>
      <c r="Q1317" s="49">
        <f t="shared" si="63"/>
        <v>16.5</v>
      </c>
      <c r="R1317" s="49">
        <f t="shared" si="61"/>
        <v>0</v>
      </c>
      <c r="W1317" s="49">
        <f t="shared" si="62"/>
        <v>0</v>
      </c>
    </row>
    <row r="1318" spans="1:23" x14ac:dyDescent="0.25">
      <c r="A1318" s="208" t="s">
        <v>1309</v>
      </c>
      <c r="B1318" s="209" t="s">
        <v>1600</v>
      </c>
      <c r="C1318" s="209">
        <v>1</v>
      </c>
      <c r="D1318" s="210" t="s">
        <v>1519</v>
      </c>
      <c r="E1318" s="95">
        <v>0</v>
      </c>
      <c r="F1318" s="93" t="s">
        <v>4</v>
      </c>
      <c r="G1318" s="65"/>
      <c r="H1318" s="95">
        <v>0</v>
      </c>
      <c r="I1318" s="95">
        <v>0</v>
      </c>
      <c r="J1318" s="95"/>
      <c r="K1318" s="95">
        <v>0</v>
      </c>
      <c r="L1318" s="212" t="s">
        <v>4</v>
      </c>
      <c r="M1318" s="94"/>
      <c r="N1318" s="211" t="s">
        <v>8</v>
      </c>
      <c r="O1318" s="211" t="s">
        <v>8</v>
      </c>
      <c r="P1318" s="95"/>
      <c r="Q1318" s="49">
        <f t="shared" si="63"/>
        <v>0</v>
      </c>
      <c r="R1318" s="49">
        <f t="shared" si="61"/>
        <v>0</v>
      </c>
      <c r="W1318" s="49">
        <f t="shared" si="62"/>
        <v>0</v>
      </c>
    </row>
    <row r="1319" spans="1:23" x14ac:dyDescent="0.25">
      <c r="A1319" s="208" t="s">
        <v>1310</v>
      </c>
      <c r="B1319" s="209" t="s">
        <v>1600</v>
      </c>
      <c r="C1319" s="209">
        <v>1</v>
      </c>
      <c r="D1319" s="210" t="s">
        <v>1520</v>
      </c>
      <c r="E1319" s="95">
        <v>0</v>
      </c>
      <c r="F1319" s="93" t="s">
        <v>4</v>
      </c>
      <c r="G1319" s="65"/>
      <c r="H1319" s="95">
        <v>0</v>
      </c>
      <c r="I1319" s="95">
        <v>0</v>
      </c>
      <c r="J1319" s="95"/>
      <c r="K1319" s="95">
        <v>0</v>
      </c>
      <c r="L1319" s="212" t="s">
        <v>4</v>
      </c>
      <c r="M1319" s="94"/>
      <c r="N1319" s="95">
        <v>0</v>
      </c>
      <c r="O1319" s="95">
        <v>0</v>
      </c>
      <c r="P1319" s="95"/>
      <c r="Q1319" s="49">
        <f t="shared" si="63"/>
        <v>0</v>
      </c>
      <c r="R1319" s="49">
        <f t="shared" si="61"/>
        <v>0</v>
      </c>
      <c r="W1319" s="49">
        <f t="shared" si="62"/>
        <v>0</v>
      </c>
    </row>
    <row r="1320" spans="1:23" x14ac:dyDescent="0.25">
      <c r="A1320" s="208" t="s">
        <v>1311</v>
      </c>
      <c r="B1320" s="209" t="s">
        <v>1600</v>
      </c>
      <c r="C1320" s="209">
        <v>1</v>
      </c>
      <c r="D1320" s="210" t="s">
        <v>1521</v>
      </c>
      <c r="E1320" s="15">
        <v>0</v>
      </c>
      <c r="F1320" s="93" t="s">
        <v>4</v>
      </c>
      <c r="G1320" s="65"/>
      <c r="H1320" s="95">
        <v>0</v>
      </c>
      <c r="I1320" s="95">
        <v>0</v>
      </c>
      <c r="J1320" s="15"/>
      <c r="K1320" s="15">
        <v>0</v>
      </c>
      <c r="L1320" s="212" t="s">
        <v>4</v>
      </c>
      <c r="M1320" s="94"/>
      <c r="N1320" s="95">
        <v>0</v>
      </c>
      <c r="O1320" s="95">
        <v>0</v>
      </c>
      <c r="P1320" s="15"/>
      <c r="Q1320" s="49">
        <f t="shared" si="63"/>
        <v>0</v>
      </c>
      <c r="R1320" s="49">
        <f t="shared" si="61"/>
        <v>0</v>
      </c>
      <c r="W1320" s="49">
        <f t="shared" si="62"/>
        <v>0</v>
      </c>
    </row>
    <row r="1321" spans="1:23" x14ac:dyDescent="0.25">
      <c r="A1321" s="208" t="s">
        <v>1312</v>
      </c>
      <c r="B1321" s="209" t="s">
        <v>1600</v>
      </c>
      <c r="C1321" s="209">
        <v>1</v>
      </c>
      <c r="D1321" s="210" t="s">
        <v>1522</v>
      </c>
      <c r="E1321" s="15">
        <v>0</v>
      </c>
      <c r="F1321" s="93" t="s">
        <v>4</v>
      </c>
      <c r="G1321" s="65"/>
      <c r="H1321" s="211" t="s">
        <v>8</v>
      </c>
      <c r="I1321" s="211" t="s">
        <v>8</v>
      </c>
      <c r="J1321" s="15"/>
      <c r="K1321" s="15">
        <v>0</v>
      </c>
      <c r="L1321" s="212" t="s">
        <v>4</v>
      </c>
      <c r="M1321" s="65" t="s">
        <v>1</v>
      </c>
      <c r="N1321" s="95">
        <v>0</v>
      </c>
      <c r="O1321" s="95">
        <v>0</v>
      </c>
      <c r="P1321" s="15"/>
      <c r="Q1321" s="49">
        <f t="shared" si="63"/>
        <v>0</v>
      </c>
      <c r="R1321" s="49">
        <f t="shared" si="61"/>
        <v>0</v>
      </c>
      <c r="W1321" s="49">
        <f t="shared" si="62"/>
        <v>0</v>
      </c>
    </row>
    <row r="1322" spans="1:23" x14ac:dyDescent="0.25">
      <c r="A1322" s="208" t="s">
        <v>1313</v>
      </c>
      <c r="B1322" s="209" t="s">
        <v>1600</v>
      </c>
      <c r="C1322" s="209">
        <v>1</v>
      </c>
      <c r="D1322" s="210" t="s">
        <v>1523</v>
      </c>
      <c r="E1322" s="15">
        <v>9</v>
      </c>
      <c r="F1322" s="21">
        <v>0.77777777777777779</v>
      </c>
      <c r="G1322" s="65"/>
      <c r="H1322" s="95">
        <v>0</v>
      </c>
      <c r="I1322" s="95">
        <v>0</v>
      </c>
      <c r="J1322" s="15"/>
      <c r="K1322" s="15">
        <v>2</v>
      </c>
      <c r="L1322" s="22">
        <v>1</v>
      </c>
      <c r="M1322" s="94"/>
      <c r="N1322" s="95">
        <v>0</v>
      </c>
      <c r="O1322" s="95">
        <v>0</v>
      </c>
      <c r="P1322" s="15"/>
      <c r="Q1322" s="49">
        <f t="shared" si="63"/>
        <v>5.5</v>
      </c>
      <c r="R1322" s="49">
        <f t="shared" si="61"/>
        <v>0</v>
      </c>
      <c r="W1322" s="49">
        <f t="shared" si="62"/>
        <v>0</v>
      </c>
    </row>
    <row r="1323" spans="1:23" x14ac:dyDescent="0.25">
      <c r="A1323" s="208" t="s">
        <v>1314</v>
      </c>
      <c r="B1323" s="209" t="s">
        <v>1600</v>
      </c>
      <c r="C1323" s="209">
        <v>1</v>
      </c>
      <c r="D1323" s="210" t="s">
        <v>1524</v>
      </c>
      <c r="E1323" s="15">
        <v>4</v>
      </c>
      <c r="F1323" s="21">
        <v>0.5</v>
      </c>
      <c r="G1323" s="65"/>
      <c r="H1323" s="95">
        <v>0</v>
      </c>
      <c r="I1323" s="95">
        <v>0</v>
      </c>
      <c r="J1323" s="15"/>
      <c r="K1323" s="15">
        <v>0</v>
      </c>
      <c r="L1323" s="212" t="s">
        <v>4</v>
      </c>
      <c r="M1323" s="94"/>
      <c r="N1323" s="95">
        <v>0</v>
      </c>
      <c r="O1323" s="95">
        <v>0</v>
      </c>
      <c r="P1323" s="15"/>
      <c r="Q1323" s="49">
        <f t="shared" si="63"/>
        <v>2</v>
      </c>
      <c r="R1323" s="49">
        <f t="shared" si="61"/>
        <v>0</v>
      </c>
      <c r="W1323" s="49">
        <f t="shared" si="62"/>
        <v>0</v>
      </c>
    </row>
    <row r="1324" spans="1:23" x14ac:dyDescent="0.25">
      <c r="A1324" s="208" t="s">
        <v>1315</v>
      </c>
      <c r="B1324" s="209" t="s">
        <v>1600</v>
      </c>
      <c r="C1324" s="209">
        <v>1</v>
      </c>
      <c r="D1324" s="210" t="s">
        <v>1525</v>
      </c>
      <c r="E1324" s="15">
        <v>48</v>
      </c>
      <c r="F1324" s="21">
        <v>0.83333333333333337</v>
      </c>
      <c r="G1324" s="65"/>
      <c r="H1324" s="95">
        <v>33</v>
      </c>
      <c r="I1324" s="95">
        <v>0</v>
      </c>
      <c r="J1324" s="15"/>
      <c r="K1324" s="211" t="s">
        <v>8</v>
      </c>
      <c r="L1324" s="211" t="s">
        <v>8</v>
      </c>
      <c r="M1324" s="15"/>
      <c r="N1324" s="211" t="s">
        <v>8</v>
      </c>
      <c r="O1324" s="211" t="s">
        <v>8</v>
      </c>
      <c r="P1324" s="15"/>
      <c r="Q1324" s="49">
        <f t="shared" si="63"/>
        <v>48</v>
      </c>
      <c r="R1324" s="49">
        <f t="shared" si="61"/>
        <v>16.5</v>
      </c>
      <c r="W1324" s="49">
        <f t="shared" si="62"/>
        <v>1</v>
      </c>
    </row>
    <row r="1325" spans="1:23" x14ac:dyDescent="0.25">
      <c r="A1325" s="208" t="s">
        <v>1316</v>
      </c>
      <c r="B1325" s="209" t="s">
        <v>1600</v>
      </c>
      <c r="C1325" s="209">
        <v>1</v>
      </c>
      <c r="D1325" s="210" t="s">
        <v>1526</v>
      </c>
      <c r="E1325" s="15">
        <v>1</v>
      </c>
      <c r="F1325" s="21">
        <v>1</v>
      </c>
      <c r="G1325" s="65"/>
      <c r="H1325" s="95">
        <v>0</v>
      </c>
      <c r="I1325" s="95">
        <v>0</v>
      </c>
      <c r="J1325" s="15"/>
      <c r="K1325" s="15">
        <v>0</v>
      </c>
      <c r="L1325" s="212" t="s">
        <v>4</v>
      </c>
      <c r="M1325" s="94"/>
      <c r="N1325" s="95">
        <v>0</v>
      </c>
      <c r="O1325" s="95">
        <v>0</v>
      </c>
      <c r="P1325" s="15"/>
      <c r="Q1325" s="49">
        <f t="shared" si="63"/>
        <v>0.5</v>
      </c>
      <c r="R1325" s="49">
        <f t="shared" si="61"/>
        <v>0</v>
      </c>
      <c r="W1325" s="49">
        <f t="shared" si="62"/>
        <v>0</v>
      </c>
    </row>
    <row r="1326" spans="1:23" x14ac:dyDescent="0.25">
      <c r="A1326" s="208" t="s">
        <v>1317</v>
      </c>
      <c r="B1326" s="209" t="s">
        <v>1600</v>
      </c>
      <c r="C1326" s="209">
        <v>1</v>
      </c>
      <c r="D1326" s="210" t="s">
        <v>1527</v>
      </c>
      <c r="E1326" s="15">
        <v>0</v>
      </c>
      <c r="F1326" s="93" t="s">
        <v>4</v>
      </c>
      <c r="G1326" s="65"/>
      <c r="H1326" s="95">
        <v>0</v>
      </c>
      <c r="I1326" s="95">
        <v>0</v>
      </c>
      <c r="J1326" s="15"/>
      <c r="K1326" s="15">
        <v>1</v>
      </c>
      <c r="L1326" s="22">
        <v>0</v>
      </c>
      <c r="M1326" s="94"/>
      <c r="N1326" s="95">
        <v>0</v>
      </c>
      <c r="O1326" s="95">
        <v>0</v>
      </c>
      <c r="P1326" s="15"/>
      <c r="Q1326" s="49">
        <f t="shared" si="63"/>
        <v>0.5</v>
      </c>
      <c r="R1326" s="49">
        <f t="shared" si="61"/>
        <v>0</v>
      </c>
      <c r="W1326" s="49">
        <f t="shared" si="62"/>
        <v>0</v>
      </c>
    </row>
    <row r="1327" spans="1:23" x14ac:dyDescent="0.25">
      <c r="A1327" s="208" t="s">
        <v>1318</v>
      </c>
      <c r="B1327" s="209" t="s">
        <v>1600</v>
      </c>
      <c r="C1327" s="209">
        <v>1</v>
      </c>
      <c r="D1327" s="210" t="s">
        <v>1528</v>
      </c>
      <c r="E1327" s="15">
        <v>0</v>
      </c>
      <c r="F1327" s="93" t="s">
        <v>4</v>
      </c>
      <c r="G1327" s="65"/>
      <c r="H1327" s="95">
        <v>0</v>
      </c>
      <c r="I1327" s="95">
        <v>0</v>
      </c>
      <c r="J1327" s="15"/>
      <c r="K1327" s="15">
        <v>0</v>
      </c>
      <c r="L1327" s="212" t="s">
        <v>4</v>
      </c>
      <c r="M1327" s="94"/>
      <c r="N1327" s="95">
        <v>165</v>
      </c>
      <c r="O1327" s="95">
        <v>132</v>
      </c>
      <c r="P1327" s="15"/>
      <c r="Q1327" s="49">
        <f t="shared" si="63"/>
        <v>0</v>
      </c>
      <c r="R1327" s="49">
        <f t="shared" si="61"/>
        <v>74.25</v>
      </c>
      <c r="W1327" s="49">
        <f t="shared" si="62"/>
        <v>0</v>
      </c>
    </row>
    <row r="1328" spans="1:23" x14ac:dyDescent="0.25">
      <c r="A1328" s="208" t="s">
        <v>1319</v>
      </c>
      <c r="B1328" s="209" t="s">
        <v>1600</v>
      </c>
      <c r="C1328" s="209">
        <v>1</v>
      </c>
      <c r="D1328" s="210" t="s">
        <v>1529</v>
      </c>
      <c r="E1328" s="15">
        <v>0</v>
      </c>
      <c r="F1328" s="93" t="s">
        <v>4</v>
      </c>
      <c r="G1328" s="65"/>
      <c r="H1328" s="95">
        <v>0</v>
      </c>
      <c r="I1328" s="95">
        <v>0</v>
      </c>
      <c r="J1328" s="15"/>
      <c r="K1328" s="15">
        <v>0</v>
      </c>
      <c r="L1328" s="212" t="s">
        <v>4</v>
      </c>
      <c r="M1328" s="94"/>
      <c r="N1328" s="95">
        <v>0</v>
      </c>
      <c r="O1328" s="95">
        <v>0</v>
      </c>
      <c r="P1328" s="15"/>
      <c r="Q1328" s="49">
        <f t="shared" si="63"/>
        <v>0</v>
      </c>
      <c r="R1328" s="49">
        <f t="shared" si="61"/>
        <v>0</v>
      </c>
      <c r="W1328" s="49">
        <f t="shared" si="62"/>
        <v>0</v>
      </c>
    </row>
    <row r="1329" spans="1:23" x14ac:dyDescent="0.25">
      <c r="A1329" s="208" t="s">
        <v>1320</v>
      </c>
      <c r="B1329" s="209" t="s">
        <v>1600</v>
      </c>
      <c r="C1329" s="209">
        <v>1</v>
      </c>
      <c r="D1329" s="210" t="s">
        <v>1530</v>
      </c>
      <c r="E1329" s="95">
        <v>1</v>
      </c>
      <c r="F1329" s="94">
        <v>1</v>
      </c>
      <c r="G1329" s="65"/>
      <c r="H1329" s="95">
        <v>0</v>
      </c>
      <c r="I1329" s="95">
        <v>0</v>
      </c>
      <c r="J1329" s="95"/>
      <c r="K1329" s="95">
        <v>0</v>
      </c>
      <c r="L1329" s="212" t="s">
        <v>4</v>
      </c>
      <c r="M1329" s="95"/>
      <c r="N1329" s="95">
        <v>0</v>
      </c>
      <c r="O1329" s="95">
        <v>0</v>
      </c>
      <c r="P1329" s="95"/>
      <c r="Q1329" s="49">
        <f t="shared" si="63"/>
        <v>0.5</v>
      </c>
      <c r="R1329" s="49">
        <f t="shared" si="61"/>
        <v>0</v>
      </c>
      <c r="W1329" s="49">
        <f t="shared" si="62"/>
        <v>0</v>
      </c>
    </row>
    <row r="1330" spans="1:23" x14ac:dyDescent="0.25">
      <c r="A1330" s="208" t="s">
        <v>1321</v>
      </c>
      <c r="B1330" s="209" t="s">
        <v>1600</v>
      </c>
      <c r="C1330" s="209">
        <v>1</v>
      </c>
      <c r="D1330" s="210" t="s">
        <v>1531</v>
      </c>
      <c r="E1330" s="98">
        <v>0</v>
      </c>
      <c r="F1330" s="215" t="s">
        <v>4</v>
      </c>
      <c r="G1330" s="60"/>
      <c r="H1330" s="98">
        <v>0</v>
      </c>
      <c r="I1330" s="98">
        <v>0</v>
      </c>
      <c r="J1330" s="98"/>
      <c r="K1330" s="98">
        <v>0</v>
      </c>
      <c r="L1330" s="216" t="s">
        <v>4</v>
      </c>
      <c r="M1330" s="98"/>
      <c r="N1330" s="98">
        <v>0</v>
      </c>
      <c r="O1330" s="98">
        <v>0</v>
      </c>
      <c r="P1330" s="98"/>
      <c r="Q1330" s="49">
        <f t="shared" si="63"/>
        <v>0</v>
      </c>
      <c r="R1330" s="49">
        <f t="shared" si="61"/>
        <v>0</v>
      </c>
      <c r="W1330" s="49">
        <f t="shared" si="62"/>
        <v>0</v>
      </c>
    </row>
    <row r="1331" spans="1:23" x14ac:dyDescent="0.25">
      <c r="A1331" s="208" t="s">
        <v>1322</v>
      </c>
      <c r="B1331" s="209" t="s">
        <v>1600</v>
      </c>
      <c r="C1331" s="209">
        <v>1</v>
      </c>
      <c r="D1331" s="210" t="s">
        <v>1532</v>
      </c>
      <c r="E1331" s="95">
        <v>0</v>
      </c>
      <c r="F1331" s="93" t="s">
        <v>4</v>
      </c>
      <c r="G1331" s="65"/>
      <c r="H1331" s="95">
        <v>33</v>
      </c>
      <c r="I1331" s="95">
        <v>132</v>
      </c>
      <c r="J1331" s="95"/>
      <c r="K1331" s="95">
        <v>0</v>
      </c>
      <c r="L1331" s="212" t="s">
        <v>4</v>
      </c>
      <c r="M1331" s="95"/>
      <c r="N1331" s="95">
        <v>0</v>
      </c>
      <c r="O1331" s="95">
        <v>33</v>
      </c>
      <c r="P1331" s="95"/>
      <c r="Q1331" s="49">
        <f t="shared" si="63"/>
        <v>0</v>
      </c>
      <c r="R1331" s="49">
        <f t="shared" si="61"/>
        <v>49.5</v>
      </c>
      <c r="W1331" s="49">
        <f t="shared" si="62"/>
        <v>0</v>
      </c>
    </row>
    <row r="1332" spans="1:23" x14ac:dyDescent="0.25">
      <c r="A1332" s="208" t="s">
        <v>1323</v>
      </c>
      <c r="B1332" s="209" t="s">
        <v>1600</v>
      </c>
      <c r="C1332" s="209">
        <v>1</v>
      </c>
      <c r="D1332" s="210" t="s">
        <v>1533</v>
      </c>
      <c r="E1332" s="95">
        <v>0</v>
      </c>
      <c r="F1332" s="93" t="s">
        <v>4</v>
      </c>
      <c r="G1332" s="65"/>
      <c r="H1332" s="95">
        <v>0</v>
      </c>
      <c r="I1332" s="95">
        <v>0</v>
      </c>
      <c r="J1332" s="95"/>
      <c r="K1332" s="95">
        <v>0</v>
      </c>
      <c r="L1332" s="212" t="s">
        <v>4</v>
      </c>
      <c r="M1332" s="95"/>
      <c r="N1332" s="95">
        <v>0</v>
      </c>
      <c r="O1332" s="95">
        <v>0</v>
      </c>
      <c r="P1332" s="95"/>
      <c r="Q1332" s="49">
        <f t="shared" si="63"/>
        <v>0</v>
      </c>
      <c r="R1332" s="49">
        <f t="shared" si="61"/>
        <v>0</v>
      </c>
      <c r="W1332" s="49">
        <f t="shared" si="62"/>
        <v>0</v>
      </c>
    </row>
    <row r="1333" spans="1:23" x14ac:dyDescent="0.25">
      <c r="A1333" s="208" t="s">
        <v>1324</v>
      </c>
      <c r="B1333" s="209" t="s">
        <v>1600</v>
      </c>
      <c r="C1333" s="209">
        <v>1</v>
      </c>
      <c r="D1333" s="210" t="s">
        <v>1572</v>
      </c>
      <c r="E1333" s="96">
        <v>0</v>
      </c>
      <c r="F1333" s="213" t="s">
        <v>4</v>
      </c>
      <c r="G1333" s="70"/>
      <c r="H1333" s="96">
        <v>0</v>
      </c>
      <c r="I1333" s="96">
        <v>0</v>
      </c>
      <c r="J1333" s="96"/>
      <c r="K1333" s="96">
        <v>18</v>
      </c>
      <c r="L1333" s="31">
        <v>0.94444444444444442</v>
      </c>
      <c r="M1333" s="96"/>
      <c r="N1333" s="96">
        <v>0</v>
      </c>
      <c r="O1333" s="96">
        <v>0</v>
      </c>
      <c r="P1333" s="96"/>
      <c r="Q1333" s="49">
        <f t="shared" si="63"/>
        <v>9</v>
      </c>
      <c r="R1333" s="49">
        <f t="shared" si="61"/>
        <v>0</v>
      </c>
      <c r="W1333" s="49">
        <f t="shared" si="62"/>
        <v>0</v>
      </c>
    </row>
    <row r="1334" spans="1:23" x14ac:dyDescent="0.25">
      <c r="A1334" s="217" t="s">
        <v>1325</v>
      </c>
      <c r="B1334" s="209" t="s">
        <v>1600</v>
      </c>
      <c r="C1334" s="218">
        <v>2</v>
      </c>
      <c r="D1334" s="219" t="s">
        <v>1491</v>
      </c>
      <c r="E1334" s="95">
        <v>24</v>
      </c>
      <c r="F1334" s="94">
        <v>1</v>
      </c>
      <c r="G1334" s="65"/>
      <c r="H1334" s="95">
        <v>231</v>
      </c>
      <c r="I1334" s="95">
        <v>99</v>
      </c>
      <c r="J1334" s="95"/>
      <c r="K1334" s="95">
        <v>10</v>
      </c>
      <c r="L1334" s="22">
        <v>1</v>
      </c>
      <c r="M1334" s="65" t="s">
        <v>1</v>
      </c>
      <c r="N1334" s="95">
        <v>297</v>
      </c>
      <c r="O1334" s="95">
        <v>66</v>
      </c>
      <c r="P1334" s="95"/>
      <c r="Q1334" s="49">
        <f t="shared" si="63"/>
        <v>17</v>
      </c>
      <c r="R1334" s="49">
        <f t="shared" si="61"/>
        <v>173.25</v>
      </c>
      <c r="W1334" s="49">
        <f t="shared" si="62"/>
        <v>1</v>
      </c>
    </row>
    <row r="1335" spans="1:23" x14ac:dyDescent="0.25">
      <c r="A1335" s="217" t="s">
        <v>1326</v>
      </c>
      <c r="B1335" s="209" t="s">
        <v>1600</v>
      </c>
      <c r="C1335" s="218">
        <v>2</v>
      </c>
      <c r="D1335" s="219" t="s">
        <v>1492</v>
      </c>
      <c r="E1335" s="95">
        <v>0</v>
      </c>
      <c r="F1335" s="93" t="s">
        <v>4</v>
      </c>
      <c r="G1335" s="65"/>
      <c r="H1335" s="95">
        <v>0</v>
      </c>
      <c r="I1335" s="95">
        <v>0</v>
      </c>
      <c r="J1335" s="95"/>
      <c r="K1335" s="95">
        <v>0</v>
      </c>
      <c r="L1335" s="212" t="s">
        <v>4</v>
      </c>
      <c r="M1335" s="95"/>
      <c r="N1335" s="95">
        <v>0</v>
      </c>
      <c r="O1335" s="100">
        <v>0</v>
      </c>
      <c r="P1335" s="95"/>
      <c r="Q1335" s="49">
        <f t="shared" si="63"/>
        <v>0</v>
      </c>
      <c r="R1335" s="49">
        <f t="shared" si="61"/>
        <v>0</v>
      </c>
      <c r="W1335" s="49">
        <f t="shared" si="62"/>
        <v>0</v>
      </c>
    </row>
    <row r="1336" spans="1:23" x14ac:dyDescent="0.25">
      <c r="A1336" s="217" t="s">
        <v>1327</v>
      </c>
      <c r="B1336" s="209" t="s">
        <v>1600</v>
      </c>
      <c r="C1336" s="218">
        <v>2</v>
      </c>
      <c r="D1336" s="219" t="s">
        <v>1493</v>
      </c>
      <c r="E1336" s="95">
        <v>0</v>
      </c>
      <c r="F1336" s="93" t="s">
        <v>4</v>
      </c>
      <c r="G1336" s="65"/>
      <c r="H1336" s="95">
        <v>0</v>
      </c>
      <c r="I1336" s="95">
        <v>0</v>
      </c>
      <c r="J1336" s="95"/>
      <c r="K1336" s="95">
        <v>0</v>
      </c>
      <c r="L1336" s="212" t="s">
        <v>4</v>
      </c>
      <c r="M1336" s="95"/>
      <c r="N1336" s="95">
        <v>0</v>
      </c>
      <c r="O1336" s="95">
        <v>0</v>
      </c>
      <c r="P1336" s="95"/>
      <c r="Q1336" s="49">
        <f t="shared" si="63"/>
        <v>0</v>
      </c>
      <c r="R1336" s="49">
        <f t="shared" si="61"/>
        <v>0</v>
      </c>
      <c r="W1336" s="49">
        <f t="shared" si="62"/>
        <v>0</v>
      </c>
    </row>
    <row r="1337" spans="1:23" x14ac:dyDescent="0.25">
      <c r="A1337" s="217" t="s">
        <v>1328</v>
      </c>
      <c r="B1337" s="209" t="s">
        <v>1600</v>
      </c>
      <c r="C1337" s="218">
        <v>2</v>
      </c>
      <c r="D1337" s="219" t="s">
        <v>1494</v>
      </c>
      <c r="E1337" s="95">
        <v>15</v>
      </c>
      <c r="F1337" s="94">
        <v>0.4</v>
      </c>
      <c r="G1337" s="65"/>
      <c r="H1337" s="95">
        <v>0</v>
      </c>
      <c r="I1337" s="95">
        <v>0</v>
      </c>
      <c r="J1337" s="95"/>
      <c r="K1337" s="95">
        <v>0</v>
      </c>
      <c r="L1337" s="212" t="s">
        <v>4</v>
      </c>
      <c r="M1337" s="95"/>
      <c r="N1337" s="95">
        <v>0</v>
      </c>
      <c r="O1337" s="95">
        <v>0</v>
      </c>
      <c r="P1337" s="95"/>
      <c r="Q1337" s="49">
        <f t="shared" si="63"/>
        <v>7.5</v>
      </c>
      <c r="R1337" s="49">
        <f t="shared" si="61"/>
        <v>0</v>
      </c>
      <c r="W1337" s="49">
        <f t="shared" si="62"/>
        <v>0</v>
      </c>
    </row>
    <row r="1338" spans="1:23" x14ac:dyDescent="0.25">
      <c r="A1338" s="217" t="s">
        <v>1329</v>
      </c>
      <c r="B1338" s="209" t="s">
        <v>1600</v>
      </c>
      <c r="C1338" s="218">
        <v>2</v>
      </c>
      <c r="D1338" s="219" t="s">
        <v>1495</v>
      </c>
      <c r="E1338" s="95">
        <v>1</v>
      </c>
      <c r="F1338" s="94">
        <v>0</v>
      </c>
      <c r="G1338" s="65"/>
      <c r="H1338" s="95">
        <v>0</v>
      </c>
      <c r="I1338" s="95">
        <v>0</v>
      </c>
      <c r="J1338" s="95"/>
      <c r="K1338" s="95">
        <v>0</v>
      </c>
      <c r="L1338" s="212" t="s">
        <v>4</v>
      </c>
      <c r="M1338" s="95"/>
      <c r="N1338" s="95">
        <v>0</v>
      </c>
      <c r="O1338" s="95">
        <v>0</v>
      </c>
      <c r="P1338" s="95"/>
      <c r="Q1338" s="49">
        <f t="shared" si="63"/>
        <v>0.5</v>
      </c>
      <c r="R1338" s="49">
        <f t="shared" si="61"/>
        <v>0</v>
      </c>
      <c r="W1338" s="49">
        <f t="shared" si="62"/>
        <v>0</v>
      </c>
    </row>
    <row r="1339" spans="1:23" x14ac:dyDescent="0.25">
      <c r="A1339" s="217" t="s">
        <v>1330</v>
      </c>
      <c r="B1339" s="209" t="s">
        <v>1600</v>
      </c>
      <c r="C1339" s="218">
        <v>2</v>
      </c>
      <c r="D1339" s="219" t="s">
        <v>1496</v>
      </c>
      <c r="E1339" s="95">
        <v>0</v>
      </c>
      <c r="F1339" s="93" t="s">
        <v>4</v>
      </c>
      <c r="G1339" s="65"/>
      <c r="H1339" s="95">
        <v>0</v>
      </c>
      <c r="I1339" s="95">
        <v>0</v>
      </c>
      <c r="J1339" s="95"/>
      <c r="K1339" s="95">
        <v>0</v>
      </c>
      <c r="L1339" s="212" t="s">
        <v>4</v>
      </c>
      <c r="M1339" s="95"/>
      <c r="N1339" s="95">
        <v>0</v>
      </c>
      <c r="O1339" s="95">
        <v>0</v>
      </c>
      <c r="P1339" s="95"/>
      <c r="Q1339" s="49">
        <f t="shared" si="63"/>
        <v>0</v>
      </c>
      <c r="R1339" s="49">
        <f t="shared" si="61"/>
        <v>0</v>
      </c>
      <c r="W1339" s="49">
        <f t="shared" si="62"/>
        <v>0</v>
      </c>
    </row>
    <row r="1340" spans="1:23" x14ac:dyDescent="0.25">
      <c r="A1340" s="217" t="s">
        <v>1331</v>
      </c>
      <c r="B1340" s="209" t="s">
        <v>1600</v>
      </c>
      <c r="C1340" s="218">
        <v>2</v>
      </c>
      <c r="D1340" s="219" t="s">
        <v>1497</v>
      </c>
      <c r="E1340" s="95">
        <v>3</v>
      </c>
      <c r="F1340" s="94">
        <v>0.33333333333333331</v>
      </c>
      <c r="G1340" s="65"/>
      <c r="H1340" s="95">
        <v>0</v>
      </c>
      <c r="I1340" s="95">
        <v>0</v>
      </c>
      <c r="J1340" s="95"/>
      <c r="K1340" s="95">
        <v>26</v>
      </c>
      <c r="L1340" s="22">
        <v>0.88461538461538458</v>
      </c>
      <c r="M1340" s="95"/>
      <c r="N1340" s="95">
        <v>0</v>
      </c>
      <c r="O1340" s="95">
        <v>0</v>
      </c>
      <c r="P1340" s="95"/>
      <c r="Q1340" s="49">
        <f t="shared" si="63"/>
        <v>14.5</v>
      </c>
      <c r="R1340" s="49">
        <f t="shared" si="61"/>
        <v>0</v>
      </c>
      <c r="W1340" s="49">
        <f t="shared" si="62"/>
        <v>0</v>
      </c>
    </row>
    <row r="1341" spans="1:23" x14ac:dyDescent="0.25">
      <c r="A1341" s="217" t="s">
        <v>1332</v>
      </c>
      <c r="B1341" s="209" t="s">
        <v>1600</v>
      </c>
      <c r="C1341" s="218">
        <v>2</v>
      </c>
      <c r="D1341" s="219" t="s">
        <v>1498</v>
      </c>
      <c r="E1341" s="95">
        <v>0</v>
      </c>
      <c r="F1341" s="93" t="s">
        <v>4</v>
      </c>
      <c r="G1341" s="65"/>
      <c r="H1341" s="95">
        <v>0</v>
      </c>
      <c r="I1341" s="95">
        <v>0</v>
      </c>
      <c r="J1341" s="95"/>
      <c r="K1341" s="95">
        <v>0</v>
      </c>
      <c r="L1341" s="212" t="s">
        <v>4</v>
      </c>
      <c r="M1341" s="95"/>
      <c r="N1341" s="95">
        <v>0</v>
      </c>
      <c r="O1341" s="95">
        <v>0</v>
      </c>
      <c r="P1341" s="95"/>
      <c r="Q1341" s="49">
        <f t="shared" si="63"/>
        <v>0</v>
      </c>
      <c r="R1341" s="49">
        <f t="shared" si="61"/>
        <v>0</v>
      </c>
      <c r="W1341" s="49">
        <f t="shared" si="62"/>
        <v>0</v>
      </c>
    </row>
    <row r="1342" spans="1:23" x14ac:dyDescent="0.25">
      <c r="A1342" s="217" t="s">
        <v>1333</v>
      </c>
      <c r="B1342" s="209" t="s">
        <v>1600</v>
      </c>
      <c r="C1342" s="218">
        <v>2</v>
      </c>
      <c r="D1342" s="219" t="s">
        <v>1499</v>
      </c>
      <c r="E1342" s="95">
        <v>0</v>
      </c>
      <c r="F1342" s="93" t="s">
        <v>4</v>
      </c>
      <c r="G1342" s="65"/>
      <c r="H1342" s="95">
        <v>0</v>
      </c>
      <c r="I1342" s="95">
        <v>0</v>
      </c>
      <c r="J1342" s="95"/>
      <c r="K1342" s="95">
        <v>0</v>
      </c>
      <c r="L1342" s="212" t="s">
        <v>4</v>
      </c>
      <c r="M1342" s="95"/>
      <c r="N1342" s="95">
        <v>0</v>
      </c>
      <c r="O1342" s="95">
        <v>0</v>
      </c>
      <c r="P1342" s="95"/>
      <c r="Q1342" s="49">
        <f t="shared" si="63"/>
        <v>0</v>
      </c>
      <c r="R1342" s="49">
        <f t="shared" si="61"/>
        <v>0</v>
      </c>
      <c r="W1342" s="49">
        <f t="shared" si="62"/>
        <v>0</v>
      </c>
    </row>
    <row r="1343" spans="1:23" x14ac:dyDescent="0.25">
      <c r="A1343" s="217" t="s">
        <v>1334</v>
      </c>
      <c r="B1343" s="209" t="s">
        <v>1600</v>
      </c>
      <c r="C1343" s="218">
        <v>2</v>
      </c>
      <c r="D1343" s="219" t="s">
        <v>1500</v>
      </c>
      <c r="E1343" s="95">
        <v>0</v>
      </c>
      <c r="F1343" s="93" t="s">
        <v>4</v>
      </c>
      <c r="G1343" s="65"/>
      <c r="H1343" s="95">
        <v>0</v>
      </c>
      <c r="I1343" s="95">
        <v>0</v>
      </c>
      <c r="J1343" s="95"/>
      <c r="K1343" s="95">
        <v>13</v>
      </c>
      <c r="L1343" s="22">
        <v>0</v>
      </c>
      <c r="M1343" s="95"/>
      <c r="N1343" s="95">
        <v>0</v>
      </c>
      <c r="O1343" s="95">
        <v>0</v>
      </c>
      <c r="P1343" s="95"/>
      <c r="Q1343" s="49">
        <f t="shared" si="63"/>
        <v>6.5</v>
      </c>
      <c r="R1343" s="49">
        <f t="shared" si="61"/>
        <v>0</v>
      </c>
      <c r="W1343" s="49">
        <f t="shared" si="62"/>
        <v>0</v>
      </c>
    </row>
    <row r="1344" spans="1:23" x14ac:dyDescent="0.25">
      <c r="A1344" s="217" t="s">
        <v>1335</v>
      </c>
      <c r="B1344" s="209" t="s">
        <v>1600</v>
      </c>
      <c r="C1344" s="218">
        <v>2</v>
      </c>
      <c r="D1344" s="219" t="s">
        <v>1501</v>
      </c>
      <c r="E1344" s="95">
        <v>0</v>
      </c>
      <c r="F1344" s="93" t="s">
        <v>4</v>
      </c>
      <c r="G1344" s="65"/>
      <c r="H1344" s="95">
        <v>0</v>
      </c>
      <c r="I1344" s="95">
        <v>0</v>
      </c>
      <c r="J1344" s="95"/>
      <c r="K1344" s="95">
        <v>0</v>
      </c>
      <c r="L1344" s="212" t="s">
        <v>4</v>
      </c>
      <c r="M1344" s="95"/>
      <c r="N1344" s="95">
        <v>0</v>
      </c>
      <c r="O1344" s="95">
        <v>0</v>
      </c>
      <c r="P1344" s="95"/>
      <c r="Q1344" s="49">
        <f t="shared" si="63"/>
        <v>0</v>
      </c>
      <c r="R1344" s="49">
        <f t="shared" si="61"/>
        <v>0</v>
      </c>
      <c r="W1344" s="49">
        <f t="shared" si="62"/>
        <v>0</v>
      </c>
    </row>
    <row r="1345" spans="1:23" x14ac:dyDescent="0.25">
      <c r="A1345" s="217" t="s">
        <v>1336</v>
      </c>
      <c r="B1345" s="209" t="s">
        <v>1600</v>
      </c>
      <c r="C1345" s="218">
        <v>2</v>
      </c>
      <c r="D1345" s="219" t="s">
        <v>1502</v>
      </c>
      <c r="E1345" s="95">
        <v>31</v>
      </c>
      <c r="F1345" s="94">
        <v>0.70967741935483875</v>
      </c>
      <c r="G1345" s="65" t="s">
        <v>1</v>
      </c>
      <c r="H1345" s="95">
        <v>0</v>
      </c>
      <c r="I1345" s="95">
        <v>66</v>
      </c>
      <c r="J1345" s="95"/>
      <c r="K1345" s="95">
        <v>55</v>
      </c>
      <c r="L1345" s="22">
        <v>0.96363636363636362</v>
      </c>
      <c r="M1345" s="65" t="s">
        <v>1</v>
      </c>
      <c r="N1345" s="95">
        <v>0</v>
      </c>
      <c r="O1345" s="95">
        <v>99</v>
      </c>
      <c r="P1345" s="95"/>
      <c r="Q1345" s="49">
        <f t="shared" si="63"/>
        <v>43</v>
      </c>
      <c r="R1345" s="49">
        <f t="shared" si="61"/>
        <v>41.25</v>
      </c>
      <c r="W1345" s="49">
        <f t="shared" si="62"/>
        <v>1</v>
      </c>
    </row>
    <row r="1346" spans="1:23" x14ac:dyDescent="0.25">
      <c r="A1346" s="217" t="s">
        <v>1337</v>
      </c>
      <c r="B1346" s="209" t="s">
        <v>1600</v>
      </c>
      <c r="C1346" s="218">
        <v>2</v>
      </c>
      <c r="D1346" s="219" t="s">
        <v>1503</v>
      </c>
      <c r="E1346" s="95">
        <v>0</v>
      </c>
      <c r="F1346" s="93" t="s">
        <v>4</v>
      </c>
      <c r="G1346" s="65"/>
      <c r="H1346" s="95">
        <v>0</v>
      </c>
      <c r="I1346" s="95">
        <v>0</v>
      </c>
      <c r="J1346" s="95"/>
      <c r="K1346" s="95">
        <v>19</v>
      </c>
      <c r="L1346" s="22">
        <v>1</v>
      </c>
      <c r="M1346" s="95"/>
      <c r="N1346" s="95">
        <v>0</v>
      </c>
      <c r="O1346" s="95">
        <v>66</v>
      </c>
      <c r="P1346" s="95"/>
      <c r="Q1346" s="49">
        <f t="shared" si="63"/>
        <v>9.5</v>
      </c>
      <c r="R1346" s="49">
        <f t="shared" si="61"/>
        <v>16.5</v>
      </c>
      <c r="W1346" s="49">
        <f t="shared" si="62"/>
        <v>1</v>
      </c>
    </row>
    <row r="1347" spans="1:23" x14ac:dyDescent="0.25">
      <c r="A1347" s="217" t="s">
        <v>1338</v>
      </c>
      <c r="B1347" s="209" t="s">
        <v>1600</v>
      </c>
      <c r="C1347" s="218">
        <v>2</v>
      </c>
      <c r="D1347" s="219" t="s">
        <v>1504</v>
      </c>
      <c r="E1347" s="95">
        <v>1</v>
      </c>
      <c r="F1347" s="94">
        <v>0</v>
      </c>
      <c r="G1347" s="65"/>
      <c r="H1347" s="95">
        <v>0</v>
      </c>
      <c r="I1347" s="95">
        <v>0</v>
      </c>
      <c r="J1347" s="95"/>
      <c r="K1347" s="95">
        <v>0</v>
      </c>
      <c r="L1347" s="212" t="s">
        <v>4</v>
      </c>
      <c r="M1347" s="95"/>
      <c r="N1347" s="95">
        <v>0</v>
      </c>
      <c r="O1347" s="100">
        <v>0</v>
      </c>
      <c r="P1347" s="95"/>
      <c r="Q1347" s="49">
        <f t="shared" si="63"/>
        <v>0.5</v>
      </c>
      <c r="R1347" s="49">
        <f t="shared" ref="R1347:R1410" si="64">AVERAGE(H1347:I1347,N1347:O1347)</f>
        <v>0</v>
      </c>
      <c r="W1347" s="49">
        <f t="shared" ref="W1347:W1410" si="65">(Q1347&gt;0)*(R1347&gt;0)</f>
        <v>0</v>
      </c>
    </row>
    <row r="1348" spans="1:23" x14ac:dyDescent="0.25">
      <c r="A1348" s="217" t="s">
        <v>1339</v>
      </c>
      <c r="B1348" s="209" t="s">
        <v>1600</v>
      </c>
      <c r="C1348" s="218">
        <v>2</v>
      </c>
      <c r="D1348" s="219" t="s">
        <v>1505</v>
      </c>
      <c r="E1348" s="95">
        <v>0</v>
      </c>
      <c r="F1348" s="93" t="s">
        <v>4</v>
      </c>
      <c r="G1348" s="65"/>
      <c r="H1348" s="95">
        <v>0</v>
      </c>
      <c r="I1348" s="95">
        <v>0</v>
      </c>
      <c r="J1348" s="95"/>
      <c r="K1348" s="95">
        <v>0</v>
      </c>
      <c r="L1348" s="212" t="s">
        <v>4</v>
      </c>
      <c r="M1348" s="95"/>
      <c r="N1348" s="95">
        <v>0</v>
      </c>
      <c r="O1348" s="95">
        <v>0</v>
      </c>
      <c r="P1348" s="95"/>
      <c r="Q1348" s="49">
        <f t="shared" si="63"/>
        <v>0</v>
      </c>
      <c r="R1348" s="49">
        <f t="shared" si="64"/>
        <v>0</v>
      </c>
      <c r="W1348" s="49">
        <f t="shared" si="65"/>
        <v>0</v>
      </c>
    </row>
    <row r="1349" spans="1:23" x14ac:dyDescent="0.25">
      <c r="A1349" s="217" t="s">
        <v>1340</v>
      </c>
      <c r="B1349" s="209" t="s">
        <v>1600</v>
      </c>
      <c r="C1349" s="218">
        <v>2</v>
      </c>
      <c r="D1349" s="219" t="s">
        <v>1506</v>
      </c>
      <c r="E1349" s="95">
        <v>0</v>
      </c>
      <c r="F1349" s="93" t="s">
        <v>4</v>
      </c>
      <c r="G1349" s="65"/>
      <c r="H1349" s="95">
        <v>0</v>
      </c>
      <c r="I1349" s="95">
        <v>0</v>
      </c>
      <c r="J1349" s="95"/>
      <c r="K1349" s="211" t="s">
        <v>8</v>
      </c>
      <c r="L1349" s="211" t="s">
        <v>8</v>
      </c>
      <c r="M1349" s="15"/>
      <c r="N1349" s="211" t="s">
        <v>8</v>
      </c>
      <c r="O1349" s="211" t="s">
        <v>8</v>
      </c>
      <c r="P1349" s="95"/>
      <c r="Q1349" s="49">
        <f t="shared" si="63"/>
        <v>0</v>
      </c>
      <c r="R1349" s="49">
        <f t="shared" si="64"/>
        <v>0</v>
      </c>
      <c r="W1349" s="49">
        <f t="shared" si="65"/>
        <v>0</v>
      </c>
    </row>
    <row r="1350" spans="1:23" x14ac:dyDescent="0.25">
      <c r="A1350" s="217" t="s">
        <v>1341</v>
      </c>
      <c r="B1350" s="209" t="s">
        <v>1600</v>
      </c>
      <c r="C1350" s="218">
        <v>2</v>
      </c>
      <c r="D1350" s="219" t="s">
        <v>1507</v>
      </c>
      <c r="E1350" s="95">
        <v>0</v>
      </c>
      <c r="F1350" s="93" t="s">
        <v>4</v>
      </c>
      <c r="G1350" s="65"/>
      <c r="H1350" s="95">
        <v>0</v>
      </c>
      <c r="I1350" s="95">
        <v>0</v>
      </c>
      <c r="J1350" s="95"/>
      <c r="K1350" s="95">
        <v>0</v>
      </c>
      <c r="L1350" s="212" t="s">
        <v>4</v>
      </c>
      <c r="M1350" s="95"/>
      <c r="N1350" s="95">
        <v>0</v>
      </c>
      <c r="O1350" s="95">
        <v>0</v>
      </c>
      <c r="P1350" s="95"/>
      <c r="Q1350" s="49">
        <f t="shared" si="63"/>
        <v>0</v>
      </c>
      <c r="R1350" s="49">
        <f t="shared" si="64"/>
        <v>0</v>
      </c>
      <c r="W1350" s="49">
        <f t="shared" si="65"/>
        <v>0</v>
      </c>
    </row>
    <row r="1351" spans="1:23" x14ac:dyDescent="0.25">
      <c r="A1351" s="217" t="s">
        <v>1342</v>
      </c>
      <c r="B1351" s="209" t="s">
        <v>1600</v>
      </c>
      <c r="C1351" s="218">
        <v>2</v>
      </c>
      <c r="D1351" s="219" t="s">
        <v>1508</v>
      </c>
      <c r="E1351" s="95">
        <v>9</v>
      </c>
      <c r="F1351" s="94">
        <v>0.77777777777777779</v>
      </c>
      <c r="G1351" s="65"/>
      <c r="H1351" s="95">
        <v>33</v>
      </c>
      <c r="I1351" s="95">
        <v>33</v>
      </c>
      <c r="J1351" s="95"/>
      <c r="K1351" s="95">
        <v>2</v>
      </c>
      <c r="L1351" s="22">
        <v>0</v>
      </c>
      <c r="M1351" s="95"/>
      <c r="N1351" s="95">
        <v>33</v>
      </c>
      <c r="O1351" s="95">
        <v>0</v>
      </c>
      <c r="P1351" s="95"/>
      <c r="Q1351" s="49">
        <f t="shared" si="63"/>
        <v>5.5</v>
      </c>
      <c r="R1351" s="49">
        <f t="shared" si="64"/>
        <v>24.75</v>
      </c>
      <c r="W1351" s="49">
        <f t="shared" si="65"/>
        <v>1</v>
      </c>
    </row>
    <row r="1352" spans="1:23" x14ac:dyDescent="0.25">
      <c r="A1352" s="217" t="s">
        <v>1343</v>
      </c>
      <c r="B1352" s="209" t="s">
        <v>1600</v>
      </c>
      <c r="C1352" s="218">
        <v>2</v>
      </c>
      <c r="D1352" s="219" t="s">
        <v>1509</v>
      </c>
      <c r="E1352" s="95">
        <v>7</v>
      </c>
      <c r="F1352" s="94">
        <v>0.7142857142857143</v>
      </c>
      <c r="G1352" s="65"/>
      <c r="H1352" s="15">
        <v>0</v>
      </c>
      <c r="I1352" s="15">
        <v>0</v>
      </c>
      <c r="J1352" s="95"/>
      <c r="K1352" s="95">
        <v>1</v>
      </c>
      <c r="L1352" s="22">
        <v>1</v>
      </c>
      <c r="M1352" s="15"/>
      <c r="N1352" s="95">
        <v>33</v>
      </c>
      <c r="O1352" s="95">
        <v>0</v>
      </c>
      <c r="P1352" s="95"/>
      <c r="Q1352" s="49">
        <f t="shared" si="63"/>
        <v>4</v>
      </c>
      <c r="R1352" s="49">
        <f t="shared" si="64"/>
        <v>8.25</v>
      </c>
      <c r="W1352" s="49">
        <f t="shared" si="65"/>
        <v>1</v>
      </c>
    </row>
    <row r="1353" spans="1:23" x14ac:dyDescent="0.25">
      <c r="A1353" s="217" t="s">
        <v>1344</v>
      </c>
      <c r="B1353" s="209" t="s">
        <v>1600</v>
      </c>
      <c r="C1353" s="218">
        <v>2</v>
      </c>
      <c r="D1353" s="219" t="s">
        <v>1510</v>
      </c>
      <c r="E1353" s="95">
        <v>0</v>
      </c>
      <c r="F1353" s="93" t="s">
        <v>4</v>
      </c>
      <c r="G1353" s="65"/>
      <c r="H1353" s="15">
        <v>0</v>
      </c>
      <c r="I1353" s="15">
        <v>0</v>
      </c>
      <c r="J1353" s="95"/>
      <c r="K1353" s="95">
        <v>1</v>
      </c>
      <c r="L1353" s="22">
        <v>1</v>
      </c>
      <c r="M1353" s="15"/>
      <c r="N1353" s="95">
        <v>0</v>
      </c>
      <c r="O1353" s="95">
        <v>0</v>
      </c>
      <c r="P1353" s="95"/>
      <c r="Q1353" s="49">
        <f t="shared" si="63"/>
        <v>0.5</v>
      </c>
      <c r="R1353" s="49">
        <f t="shared" si="64"/>
        <v>0</v>
      </c>
      <c r="W1353" s="49">
        <f t="shared" si="65"/>
        <v>0</v>
      </c>
    </row>
    <row r="1354" spans="1:23" x14ac:dyDescent="0.25">
      <c r="A1354" s="217" t="s">
        <v>1345</v>
      </c>
      <c r="B1354" s="209" t="s">
        <v>1600</v>
      </c>
      <c r="C1354" s="218">
        <v>2</v>
      </c>
      <c r="D1354" s="219" t="s">
        <v>1511</v>
      </c>
      <c r="E1354" s="15">
        <v>10</v>
      </c>
      <c r="F1354" s="94">
        <v>0.8</v>
      </c>
      <c r="G1354" s="65"/>
      <c r="H1354" s="15">
        <v>33</v>
      </c>
      <c r="I1354" s="95">
        <v>0</v>
      </c>
      <c r="J1354" s="15"/>
      <c r="K1354" s="15">
        <v>0</v>
      </c>
      <c r="L1354" s="212" t="s">
        <v>4</v>
      </c>
      <c r="M1354" s="15"/>
      <c r="N1354" s="95">
        <v>0</v>
      </c>
      <c r="O1354" s="95">
        <v>0</v>
      </c>
      <c r="P1354" s="15"/>
      <c r="Q1354" s="49">
        <f t="shared" si="63"/>
        <v>5</v>
      </c>
      <c r="R1354" s="49">
        <f t="shared" si="64"/>
        <v>8.25</v>
      </c>
      <c r="W1354" s="49">
        <f t="shared" si="65"/>
        <v>1</v>
      </c>
    </row>
    <row r="1355" spans="1:23" x14ac:dyDescent="0.25">
      <c r="A1355" s="217" t="s">
        <v>1346</v>
      </c>
      <c r="B1355" s="209" t="s">
        <v>1600</v>
      </c>
      <c r="C1355" s="218">
        <v>2</v>
      </c>
      <c r="D1355" s="219" t="s">
        <v>1512</v>
      </c>
      <c r="E1355" s="15">
        <v>0</v>
      </c>
      <c r="F1355" s="93" t="s">
        <v>4</v>
      </c>
      <c r="G1355" s="65" t="s">
        <v>1</v>
      </c>
      <c r="H1355" s="15">
        <v>0</v>
      </c>
      <c r="I1355" s="15">
        <v>0</v>
      </c>
      <c r="J1355" s="15"/>
      <c r="K1355" s="15">
        <v>0</v>
      </c>
      <c r="L1355" s="212" t="s">
        <v>4</v>
      </c>
      <c r="M1355" s="15"/>
      <c r="N1355" s="95">
        <v>0</v>
      </c>
      <c r="O1355" s="95">
        <v>0</v>
      </c>
      <c r="P1355" s="15"/>
      <c r="Q1355" s="49">
        <f t="shared" si="63"/>
        <v>0</v>
      </c>
      <c r="R1355" s="49">
        <f t="shared" si="64"/>
        <v>0</v>
      </c>
      <c r="W1355" s="49">
        <f t="shared" si="65"/>
        <v>0</v>
      </c>
    </row>
    <row r="1356" spans="1:23" x14ac:dyDescent="0.25">
      <c r="A1356" s="217" t="s">
        <v>1347</v>
      </c>
      <c r="B1356" s="209" t="s">
        <v>1600</v>
      </c>
      <c r="C1356" s="218">
        <v>2</v>
      </c>
      <c r="D1356" s="219" t="s">
        <v>1513</v>
      </c>
      <c r="E1356" s="15">
        <v>0</v>
      </c>
      <c r="F1356" s="93" t="s">
        <v>4</v>
      </c>
      <c r="G1356" s="65"/>
      <c r="H1356" s="15">
        <v>0</v>
      </c>
      <c r="I1356" s="15">
        <v>0</v>
      </c>
      <c r="J1356" s="15"/>
      <c r="K1356" s="15">
        <v>0</v>
      </c>
      <c r="L1356" s="212" t="s">
        <v>4</v>
      </c>
      <c r="M1356" s="15"/>
      <c r="N1356" s="95">
        <v>0</v>
      </c>
      <c r="O1356" s="95">
        <v>0</v>
      </c>
      <c r="P1356" s="15"/>
      <c r="Q1356" s="49">
        <f t="shared" si="63"/>
        <v>0</v>
      </c>
      <c r="R1356" s="49">
        <f t="shared" si="64"/>
        <v>0</v>
      </c>
      <c r="W1356" s="49">
        <f t="shared" si="65"/>
        <v>0</v>
      </c>
    </row>
    <row r="1357" spans="1:23" x14ac:dyDescent="0.25">
      <c r="A1357" s="217" t="s">
        <v>1348</v>
      </c>
      <c r="B1357" s="209" t="s">
        <v>1600</v>
      </c>
      <c r="C1357" s="218">
        <v>2</v>
      </c>
      <c r="D1357" s="219" t="s">
        <v>1514</v>
      </c>
      <c r="E1357" s="15">
        <v>0</v>
      </c>
      <c r="F1357" s="93" t="s">
        <v>4</v>
      </c>
      <c r="G1357" s="65"/>
      <c r="H1357" s="15">
        <v>0</v>
      </c>
      <c r="I1357" s="15">
        <v>0</v>
      </c>
      <c r="J1357" s="15"/>
      <c r="K1357" s="15">
        <v>0</v>
      </c>
      <c r="L1357" s="212" t="s">
        <v>4</v>
      </c>
      <c r="M1357" s="15"/>
      <c r="N1357" s="95">
        <v>0</v>
      </c>
      <c r="O1357" s="95">
        <v>0</v>
      </c>
      <c r="P1357" s="15"/>
      <c r="Q1357" s="49">
        <f t="shared" si="63"/>
        <v>0</v>
      </c>
      <c r="R1357" s="49">
        <f t="shared" si="64"/>
        <v>0</v>
      </c>
      <c r="W1357" s="49">
        <f t="shared" si="65"/>
        <v>0</v>
      </c>
    </row>
    <row r="1358" spans="1:23" x14ac:dyDescent="0.25">
      <c r="A1358" s="217" t="s">
        <v>1349</v>
      </c>
      <c r="B1358" s="209" t="s">
        <v>1600</v>
      </c>
      <c r="C1358" s="218">
        <v>2</v>
      </c>
      <c r="D1358" s="219" t="s">
        <v>1515</v>
      </c>
      <c r="E1358" s="15">
        <v>0</v>
      </c>
      <c r="F1358" s="93" t="s">
        <v>4</v>
      </c>
      <c r="G1358" s="65"/>
      <c r="H1358" s="15">
        <v>0</v>
      </c>
      <c r="I1358" s="15">
        <v>0</v>
      </c>
      <c r="J1358" s="15"/>
      <c r="K1358" s="211" t="s">
        <v>8</v>
      </c>
      <c r="L1358" s="211" t="s">
        <v>8</v>
      </c>
      <c r="M1358" s="15"/>
      <c r="N1358" s="211" t="s">
        <v>8</v>
      </c>
      <c r="O1358" s="211" t="s">
        <v>8</v>
      </c>
      <c r="P1358" s="15"/>
      <c r="Q1358" s="49">
        <f t="shared" si="63"/>
        <v>0</v>
      </c>
      <c r="R1358" s="49">
        <f t="shared" si="64"/>
        <v>0</v>
      </c>
      <c r="W1358" s="49">
        <f t="shared" si="65"/>
        <v>0</v>
      </c>
    </row>
    <row r="1359" spans="1:23" x14ac:dyDescent="0.25">
      <c r="A1359" s="217" t="s">
        <v>1350</v>
      </c>
      <c r="B1359" s="209" t="s">
        <v>1600</v>
      </c>
      <c r="C1359" s="218">
        <v>2</v>
      </c>
      <c r="D1359" s="219" t="s">
        <v>1516</v>
      </c>
      <c r="E1359" s="15">
        <v>0</v>
      </c>
      <c r="F1359" s="93" t="s">
        <v>4</v>
      </c>
      <c r="G1359" s="65"/>
      <c r="H1359" s="15">
        <v>0</v>
      </c>
      <c r="I1359" s="15">
        <v>0</v>
      </c>
      <c r="J1359" s="15"/>
      <c r="K1359" s="15">
        <v>0</v>
      </c>
      <c r="L1359" s="212" t="s">
        <v>4</v>
      </c>
      <c r="M1359" s="15"/>
      <c r="N1359" s="15">
        <v>0</v>
      </c>
      <c r="O1359" s="15">
        <v>0</v>
      </c>
      <c r="P1359" s="15"/>
      <c r="Q1359" s="49">
        <f t="shared" si="63"/>
        <v>0</v>
      </c>
      <c r="R1359" s="49">
        <f t="shared" si="64"/>
        <v>0</v>
      </c>
      <c r="W1359" s="49">
        <f t="shared" si="65"/>
        <v>0</v>
      </c>
    </row>
    <row r="1360" spans="1:23" x14ac:dyDescent="0.25">
      <c r="A1360" s="217" t="s">
        <v>1351</v>
      </c>
      <c r="B1360" s="209" t="s">
        <v>1600</v>
      </c>
      <c r="C1360" s="218">
        <v>2</v>
      </c>
      <c r="D1360" s="219" t="s">
        <v>1517</v>
      </c>
      <c r="E1360" s="15">
        <v>0</v>
      </c>
      <c r="F1360" s="93" t="s">
        <v>4</v>
      </c>
      <c r="G1360" s="65"/>
      <c r="H1360" s="15">
        <v>0</v>
      </c>
      <c r="I1360" s="15">
        <v>0</v>
      </c>
      <c r="J1360" s="15"/>
      <c r="K1360" s="15">
        <v>0</v>
      </c>
      <c r="L1360" s="212" t="s">
        <v>4</v>
      </c>
      <c r="M1360" s="15"/>
      <c r="N1360" s="15">
        <v>0</v>
      </c>
      <c r="O1360" s="15">
        <v>0</v>
      </c>
      <c r="P1360" s="15"/>
      <c r="Q1360" s="49">
        <f t="shared" si="63"/>
        <v>0</v>
      </c>
      <c r="R1360" s="49">
        <f t="shared" si="64"/>
        <v>0</v>
      </c>
      <c r="W1360" s="49">
        <f t="shared" si="65"/>
        <v>0</v>
      </c>
    </row>
    <row r="1361" spans="1:23" x14ac:dyDescent="0.25">
      <c r="A1361" s="217" t="s">
        <v>1352</v>
      </c>
      <c r="B1361" s="209" t="s">
        <v>1600</v>
      </c>
      <c r="C1361" s="218">
        <v>2</v>
      </c>
      <c r="D1361" s="219" t="s">
        <v>1518</v>
      </c>
      <c r="E1361" s="16">
        <v>0</v>
      </c>
      <c r="F1361" s="93" t="s">
        <v>4</v>
      </c>
      <c r="G1361" s="65"/>
      <c r="H1361" s="65">
        <v>0</v>
      </c>
      <c r="I1361" s="65">
        <v>0</v>
      </c>
      <c r="J1361" s="15"/>
      <c r="K1361" s="15">
        <v>0</v>
      </c>
      <c r="L1361" s="212" t="s">
        <v>4</v>
      </c>
      <c r="M1361" s="15"/>
      <c r="N1361" s="15">
        <v>0</v>
      </c>
      <c r="O1361" s="15">
        <v>0</v>
      </c>
      <c r="P1361" s="15"/>
      <c r="Q1361" s="49">
        <f t="shared" si="63"/>
        <v>0</v>
      </c>
      <c r="R1361" s="49">
        <f t="shared" si="64"/>
        <v>0</v>
      </c>
      <c r="W1361" s="49">
        <f t="shared" si="65"/>
        <v>0</v>
      </c>
    </row>
    <row r="1362" spans="1:23" x14ac:dyDescent="0.25">
      <c r="A1362" s="217" t="s">
        <v>1353</v>
      </c>
      <c r="B1362" s="209" t="s">
        <v>1600</v>
      </c>
      <c r="C1362" s="218">
        <v>2</v>
      </c>
      <c r="D1362" s="219" t="s">
        <v>1519</v>
      </c>
      <c r="E1362" s="16">
        <v>1</v>
      </c>
      <c r="F1362" s="21">
        <v>1</v>
      </c>
      <c r="G1362" s="65"/>
      <c r="H1362" s="65">
        <v>0</v>
      </c>
      <c r="I1362" s="65">
        <v>0</v>
      </c>
      <c r="J1362" s="15"/>
      <c r="K1362" s="15">
        <v>0</v>
      </c>
      <c r="L1362" s="212" t="s">
        <v>4</v>
      </c>
      <c r="M1362" s="15"/>
      <c r="N1362" s="15">
        <v>0</v>
      </c>
      <c r="O1362" s="15">
        <v>0</v>
      </c>
      <c r="P1362" s="15"/>
      <c r="Q1362" s="49">
        <f t="shared" si="63"/>
        <v>0.5</v>
      </c>
      <c r="R1362" s="49">
        <f t="shared" si="64"/>
        <v>0</v>
      </c>
      <c r="W1362" s="49">
        <f t="shared" si="65"/>
        <v>0</v>
      </c>
    </row>
    <row r="1363" spans="1:23" x14ac:dyDescent="0.25">
      <c r="A1363" s="217" t="s">
        <v>1354</v>
      </c>
      <c r="B1363" s="209" t="s">
        <v>1600</v>
      </c>
      <c r="C1363" s="218">
        <v>2</v>
      </c>
      <c r="D1363" s="219" t="s">
        <v>1520</v>
      </c>
      <c r="E1363" s="16">
        <v>0</v>
      </c>
      <c r="F1363" s="93" t="s">
        <v>4</v>
      </c>
      <c r="G1363" s="65"/>
      <c r="H1363" s="65">
        <v>0</v>
      </c>
      <c r="I1363" s="65">
        <v>0</v>
      </c>
      <c r="J1363" s="16"/>
      <c r="K1363" s="15">
        <v>0</v>
      </c>
      <c r="L1363" s="212" t="s">
        <v>4</v>
      </c>
      <c r="M1363" s="15"/>
      <c r="N1363" s="15">
        <v>0</v>
      </c>
      <c r="O1363" s="15">
        <v>0</v>
      </c>
      <c r="P1363" s="15"/>
      <c r="Q1363" s="49">
        <f t="shared" si="63"/>
        <v>0</v>
      </c>
      <c r="R1363" s="49">
        <f t="shared" si="64"/>
        <v>0</v>
      </c>
      <c r="W1363" s="49">
        <f t="shared" si="65"/>
        <v>0</v>
      </c>
    </row>
    <row r="1364" spans="1:23" x14ac:dyDescent="0.25">
      <c r="A1364" s="217" t="s">
        <v>1355</v>
      </c>
      <c r="B1364" s="209" t="s">
        <v>1600</v>
      </c>
      <c r="C1364" s="218">
        <v>2</v>
      </c>
      <c r="D1364" s="219" t="s">
        <v>1521</v>
      </c>
      <c r="E1364" s="15">
        <v>2</v>
      </c>
      <c r="F1364" s="21">
        <v>0.5</v>
      </c>
      <c r="G1364" s="65"/>
      <c r="H1364" s="15">
        <v>0</v>
      </c>
      <c r="I1364" s="15">
        <v>0</v>
      </c>
      <c r="J1364" s="15"/>
      <c r="K1364" s="15">
        <v>0</v>
      </c>
      <c r="L1364" s="212" t="s">
        <v>4</v>
      </c>
      <c r="M1364" s="15"/>
      <c r="N1364" s="15">
        <v>0</v>
      </c>
      <c r="O1364" s="15">
        <v>0</v>
      </c>
      <c r="P1364" s="15"/>
      <c r="Q1364" s="49">
        <f t="shared" si="63"/>
        <v>1</v>
      </c>
      <c r="R1364" s="49">
        <f t="shared" si="64"/>
        <v>0</v>
      </c>
      <c r="W1364" s="49">
        <f t="shared" si="65"/>
        <v>0</v>
      </c>
    </row>
    <row r="1365" spans="1:23" x14ac:dyDescent="0.25">
      <c r="A1365" s="217" t="s">
        <v>1356</v>
      </c>
      <c r="B1365" s="209" t="s">
        <v>1600</v>
      </c>
      <c r="C1365" s="218">
        <v>2</v>
      </c>
      <c r="D1365" s="219" t="s">
        <v>1522</v>
      </c>
      <c r="E1365" s="15">
        <v>0</v>
      </c>
      <c r="F1365" s="93" t="s">
        <v>4</v>
      </c>
      <c r="G1365" s="65"/>
      <c r="H1365" s="15">
        <v>0</v>
      </c>
      <c r="I1365" s="15">
        <v>0</v>
      </c>
      <c r="J1365" s="15"/>
      <c r="K1365" s="15">
        <v>0</v>
      </c>
      <c r="L1365" s="212" t="s">
        <v>4</v>
      </c>
      <c r="M1365" s="15"/>
      <c r="N1365" s="15">
        <v>0</v>
      </c>
      <c r="O1365" s="15">
        <v>0</v>
      </c>
      <c r="P1365" s="15"/>
      <c r="Q1365" s="49">
        <f t="shared" si="63"/>
        <v>0</v>
      </c>
      <c r="R1365" s="49">
        <f t="shared" si="64"/>
        <v>0</v>
      </c>
      <c r="W1365" s="49">
        <f t="shared" si="65"/>
        <v>0</v>
      </c>
    </row>
    <row r="1366" spans="1:23" x14ac:dyDescent="0.25">
      <c r="A1366" s="217" t="s">
        <v>1357</v>
      </c>
      <c r="B1366" s="209" t="s">
        <v>1600</v>
      </c>
      <c r="C1366" s="218">
        <v>2</v>
      </c>
      <c r="D1366" s="219" t="s">
        <v>1523</v>
      </c>
      <c r="E1366" s="15">
        <v>0</v>
      </c>
      <c r="F1366" s="93" t="s">
        <v>4</v>
      </c>
      <c r="G1366" s="65"/>
      <c r="H1366" s="15">
        <v>0</v>
      </c>
      <c r="I1366" s="15">
        <v>0</v>
      </c>
      <c r="J1366" s="15"/>
      <c r="K1366" s="15">
        <v>33</v>
      </c>
      <c r="L1366" s="22">
        <v>0.36363636363636365</v>
      </c>
      <c r="M1366" s="15"/>
      <c r="N1366" s="15">
        <v>0</v>
      </c>
      <c r="O1366" s="15">
        <v>0</v>
      </c>
      <c r="P1366" s="15"/>
      <c r="Q1366" s="49">
        <f t="shared" si="63"/>
        <v>16.5</v>
      </c>
      <c r="R1366" s="49">
        <f t="shared" si="64"/>
        <v>0</v>
      </c>
      <c r="W1366" s="49">
        <f t="shared" si="65"/>
        <v>0</v>
      </c>
    </row>
    <row r="1367" spans="1:23" x14ac:dyDescent="0.25">
      <c r="A1367" s="220" t="s">
        <v>1358</v>
      </c>
      <c r="B1367" s="209" t="s">
        <v>1600</v>
      </c>
      <c r="C1367" s="221">
        <v>3</v>
      </c>
      <c r="D1367" s="222" t="s">
        <v>1491</v>
      </c>
      <c r="E1367" s="95">
        <v>0</v>
      </c>
      <c r="F1367" s="93" t="s">
        <v>4</v>
      </c>
      <c r="G1367" s="15"/>
      <c r="H1367" s="95">
        <v>0</v>
      </c>
      <c r="I1367" s="65">
        <v>0</v>
      </c>
      <c r="J1367" s="95"/>
      <c r="K1367" s="95">
        <v>0</v>
      </c>
      <c r="L1367" s="212" t="s">
        <v>4</v>
      </c>
      <c r="M1367" s="15"/>
      <c r="N1367" s="65">
        <v>0</v>
      </c>
      <c r="O1367" s="95">
        <v>0</v>
      </c>
      <c r="P1367" s="15"/>
      <c r="Q1367" s="49">
        <f t="shared" si="63"/>
        <v>0</v>
      </c>
      <c r="R1367" s="49">
        <f t="shared" si="64"/>
        <v>0</v>
      </c>
      <c r="W1367" s="49">
        <f t="shared" si="65"/>
        <v>0</v>
      </c>
    </row>
    <row r="1368" spans="1:23" x14ac:dyDescent="0.25">
      <c r="A1368" s="220" t="s">
        <v>1359</v>
      </c>
      <c r="B1368" s="209" t="s">
        <v>1600</v>
      </c>
      <c r="C1368" s="221">
        <v>3</v>
      </c>
      <c r="D1368" s="222" t="s">
        <v>1492</v>
      </c>
      <c r="E1368" s="95">
        <v>0</v>
      </c>
      <c r="F1368" s="93" t="s">
        <v>4</v>
      </c>
      <c r="G1368" s="65" t="s">
        <v>1</v>
      </c>
      <c r="H1368" s="95">
        <v>0</v>
      </c>
      <c r="I1368" s="65">
        <v>0</v>
      </c>
      <c r="J1368" s="95"/>
      <c r="K1368" s="95">
        <v>0</v>
      </c>
      <c r="L1368" s="212" t="s">
        <v>4</v>
      </c>
      <c r="M1368" s="15"/>
      <c r="N1368" s="65">
        <v>33</v>
      </c>
      <c r="O1368" s="95">
        <v>0</v>
      </c>
      <c r="P1368" s="15"/>
      <c r="Q1368" s="49">
        <f t="shared" si="63"/>
        <v>0</v>
      </c>
      <c r="R1368" s="49">
        <f t="shared" si="64"/>
        <v>8.25</v>
      </c>
      <c r="W1368" s="49">
        <f t="shared" si="65"/>
        <v>0</v>
      </c>
    </row>
    <row r="1369" spans="1:23" x14ac:dyDescent="0.25">
      <c r="A1369" s="220" t="s">
        <v>1360</v>
      </c>
      <c r="B1369" s="209" t="s">
        <v>1600</v>
      </c>
      <c r="C1369" s="221">
        <v>3</v>
      </c>
      <c r="D1369" s="222" t="s">
        <v>1493</v>
      </c>
      <c r="E1369" s="95">
        <v>250</v>
      </c>
      <c r="F1369" s="21">
        <v>0.8</v>
      </c>
      <c r="G1369" s="15"/>
      <c r="H1369" s="95">
        <v>198</v>
      </c>
      <c r="I1369" s="65">
        <v>132</v>
      </c>
      <c r="J1369" s="95"/>
      <c r="K1369" s="95">
        <v>54</v>
      </c>
      <c r="L1369" s="22">
        <v>0.96296296296296291</v>
      </c>
      <c r="M1369" s="15"/>
      <c r="N1369" s="65">
        <v>0</v>
      </c>
      <c r="O1369" s="95">
        <v>33</v>
      </c>
      <c r="P1369" s="15"/>
      <c r="Q1369" s="49">
        <f t="shared" si="63"/>
        <v>152</v>
      </c>
      <c r="R1369" s="49">
        <f t="shared" si="64"/>
        <v>90.75</v>
      </c>
      <c r="W1369" s="49">
        <f t="shared" si="65"/>
        <v>1</v>
      </c>
    </row>
    <row r="1370" spans="1:23" x14ac:dyDescent="0.25">
      <c r="A1370" s="220" t="s">
        <v>1361</v>
      </c>
      <c r="B1370" s="209" t="s">
        <v>1600</v>
      </c>
      <c r="C1370" s="221">
        <v>3</v>
      </c>
      <c r="D1370" s="222" t="s">
        <v>1494</v>
      </c>
      <c r="E1370" s="95">
        <v>0</v>
      </c>
      <c r="F1370" s="93" t="s">
        <v>4</v>
      </c>
      <c r="G1370" s="15"/>
      <c r="H1370" s="95">
        <v>132</v>
      </c>
      <c r="I1370" s="65">
        <v>33</v>
      </c>
      <c r="J1370" s="95"/>
      <c r="K1370" s="95">
        <v>1</v>
      </c>
      <c r="L1370" s="22">
        <v>1</v>
      </c>
      <c r="M1370" s="15"/>
      <c r="N1370" s="65">
        <v>0</v>
      </c>
      <c r="O1370" s="95">
        <v>0</v>
      </c>
      <c r="P1370" s="15"/>
      <c r="Q1370" s="49">
        <f t="shared" si="63"/>
        <v>0.5</v>
      </c>
      <c r="R1370" s="49">
        <f t="shared" si="64"/>
        <v>41.25</v>
      </c>
      <c r="W1370" s="49">
        <f t="shared" si="65"/>
        <v>1</v>
      </c>
    </row>
    <row r="1371" spans="1:23" x14ac:dyDescent="0.25">
      <c r="A1371" s="220" t="s">
        <v>1362</v>
      </c>
      <c r="B1371" s="209" t="s">
        <v>1600</v>
      </c>
      <c r="C1371" s="221">
        <v>3</v>
      </c>
      <c r="D1371" s="222" t="s">
        <v>1495</v>
      </c>
      <c r="E1371" s="95">
        <v>0</v>
      </c>
      <c r="F1371" s="93" t="s">
        <v>4</v>
      </c>
      <c r="G1371" s="15"/>
      <c r="H1371" s="95">
        <v>165</v>
      </c>
      <c r="I1371" s="65">
        <v>99</v>
      </c>
      <c r="J1371" s="95"/>
      <c r="K1371" s="95">
        <v>0</v>
      </c>
      <c r="L1371" s="212" t="s">
        <v>4</v>
      </c>
      <c r="M1371" s="15"/>
      <c r="N1371" s="65">
        <v>0</v>
      </c>
      <c r="O1371" s="95">
        <v>0</v>
      </c>
      <c r="P1371" s="15"/>
      <c r="Q1371" s="49">
        <f t="shared" si="63"/>
        <v>0</v>
      </c>
      <c r="R1371" s="49">
        <f t="shared" si="64"/>
        <v>66</v>
      </c>
      <c r="W1371" s="49">
        <f t="shared" si="65"/>
        <v>0</v>
      </c>
    </row>
    <row r="1372" spans="1:23" x14ac:dyDescent="0.25">
      <c r="A1372" s="220" t="s">
        <v>1363</v>
      </c>
      <c r="B1372" s="209" t="s">
        <v>1600</v>
      </c>
      <c r="C1372" s="221">
        <v>3</v>
      </c>
      <c r="D1372" s="222" t="s">
        <v>1496</v>
      </c>
      <c r="E1372" s="95">
        <v>0</v>
      </c>
      <c r="F1372" s="93" t="s">
        <v>4</v>
      </c>
      <c r="G1372" s="15"/>
      <c r="H1372" s="95">
        <v>0</v>
      </c>
      <c r="I1372" s="65">
        <v>0</v>
      </c>
      <c r="J1372" s="95"/>
      <c r="K1372" s="95">
        <v>0</v>
      </c>
      <c r="L1372" s="212" t="s">
        <v>4</v>
      </c>
      <c r="M1372" s="15"/>
      <c r="N1372" s="65">
        <v>0</v>
      </c>
      <c r="O1372" s="95">
        <v>0</v>
      </c>
      <c r="P1372" s="15"/>
      <c r="Q1372" s="49">
        <f t="shared" si="63"/>
        <v>0</v>
      </c>
      <c r="R1372" s="49">
        <f t="shared" si="64"/>
        <v>0</v>
      </c>
      <c r="W1372" s="49">
        <f t="shared" si="65"/>
        <v>0</v>
      </c>
    </row>
    <row r="1373" spans="1:23" x14ac:dyDescent="0.25">
      <c r="A1373" s="220" t="s">
        <v>1364</v>
      </c>
      <c r="B1373" s="209" t="s">
        <v>1600</v>
      </c>
      <c r="C1373" s="221">
        <v>3</v>
      </c>
      <c r="D1373" s="222" t="s">
        <v>1497</v>
      </c>
      <c r="E1373" s="95">
        <v>0</v>
      </c>
      <c r="F1373" s="93" t="s">
        <v>4</v>
      </c>
      <c r="G1373" s="15"/>
      <c r="H1373" s="95">
        <v>0</v>
      </c>
      <c r="I1373" s="65">
        <v>0</v>
      </c>
      <c r="J1373" s="95"/>
      <c r="K1373" s="95">
        <v>0</v>
      </c>
      <c r="L1373" s="212" t="s">
        <v>4</v>
      </c>
      <c r="M1373" s="15"/>
      <c r="N1373" s="65">
        <v>0</v>
      </c>
      <c r="O1373" s="95">
        <v>0</v>
      </c>
      <c r="P1373" s="15"/>
      <c r="Q1373" s="49">
        <f t="shared" si="63"/>
        <v>0</v>
      </c>
      <c r="R1373" s="49">
        <f t="shared" si="64"/>
        <v>0</v>
      </c>
      <c r="W1373" s="49">
        <f t="shared" si="65"/>
        <v>0</v>
      </c>
    </row>
    <row r="1374" spans="1:23" x14ac:dyDescent="0.25">
      <c r="A1374" s="220" t="s">
        <v>1365</v>
      </c>
      <c r="B1374" s="209" t="s">
        <v>1600</v>
      </c>
      <c r="C1374" s="221">
        <v>3</v>
      </c>
      <c r="D1374" s="222" t="s">
        <v>1498</v>
      </c>
      <c r="E1374" s="95">
        <v>0</v>
      </c>
      <c r="F1374" s="93" t="s">
        <v>4</v>
      </c>
      <c r="G1374" s="15"/>
      <c r="H1374" s="95">
        <v>0</v>
      </c>
      <c r="I1374" s="65">
        <v>0</v>
      </c>
      <c r="J1374" s="95"/>
      <c r="K1374" s="95">
        <v>0</v>
      </c>
      <c r="L1374" s="212" t="s">
        <v>4</v>
      </c>
      <c r="M1374" s="15"/>
      <c r="N1374" s="65">
        <v>0</v>
      </c>
      <c r="O1374" s="95">
        <v>0</v>
      </c>
      <c r="P1374" s="15"/>
      <c r="Q1374" s="49">
        <f t="shared" ref="Q1374:Q1437" si="66">AVERAGE(E1374,K1374)</f>
        <v>0</v>
      </c>
      <c r="R1374" s="49">
        <f t="shared" si="64"/>
        <v>0</v>
      </c>
      <c r="W1374" s="49">
        <f t="shared" si="65"/>
        <v>0</v>
      </c>
    </row>
    <row r="1375" spans="1:23" x14ac:dyDescent="0.25">
      <c r="A1375" s="220" t="s">
        <v>1366</v>
      </c>
      <c r="B1375" s="209" t="s">
        <v>1600</v>
      </c>
      <c r="C1375" s="221">
        <v>3</v>
      </c>
      <c r="D1375" s="222" t="s">
        <v>1499</v>
      </c>
      <c r="E1375" s="95">
        <v>460</v>
      </c>
      <c r="F1375" s="21">
        <v>0.78260869565217395</v>
      </c>
      <c r="G1375" s="15"/>
      <c r="H1375" s="95">
        <v>0</v>
      </c>
      <c r="I1375" s="65">
        <v>0</v>
      </c>
      <c r="J1375" s="95"/>
      <c r="K1375" s="95">
        <v>79</v>
      </c>
      <c r="L1375" s="22">
        <v>0.82278481012658233</v>
      </c>
      <c r="M1375" s="15"/>
      <c r="N1375" s="65">
        <v>0</v>
      </c>
      <c r="O1375" s="95">
        <v>0</v>
      </c>
      <c r="P1375" s="15"/>
      <c r="Q1375" s="49">
        <f t="shared" si="66"/>
        <v>269.5</v>
      </c>
      <c r="R1375" s="49">
        <f t="shared" si="64"/>
        <v>0</v>
      </c>
      <c r="W1375" s="49">
        <f t="shared" si="65"/>
        <v>0</v>
      </c>
    </row>
    <row r="1376" spans="1:23" x14ac:dyDescent="0.25">
      <c r="A1376" s="220" t="s">
        <v>1367</v>
      </c>
      <c r="B1376" s="209" t="s">
        <v>1600</v>
      </c>
      <c r="C1376" s="221">
        <v>3</v>
      </c>
      <c r="D1376" s="222" t="s">
        <v>1500</v>
      </c>
      <c r="E1376" s="95">
        <v>0</v>
      </c>
      <c r="F1376" s="93" t="s">
        <v>4</v>
      </c>
      <c r="G1376" s="15"/>
      <c r="H1376" s="95">
        <v>0</v>
      </c>
      <c r="I1376" s="65">
        <v>0</v>
      </c>
      <c r="J1376" s="95"/>
      <c r="K1376" s="95">
        <v>0</v>
      </c>
      <c r="L1376" s="212" t="s">
        <v>4</v>
      </c>
      <c r="M1376" s="15"/>
      <c r="N1376" s="65">
        <v>0</v>
      </c>
      <c r="O1376" s="95">
        <v>0</v>
      </c>
      <c r="P1376" s="15"/>
      <c r="Q1376" s="49">
        <f t="shared" si="66"/>
        <v>0</v>
      </c>
      <c r="R1376" s="49">
        <f t="shared" si="64"/>
        <v>0</v>
      </c>
      <c r="W1376" s="49">
        <f t="shared" si="65"/>
        <v>0</v>
      </c>
    </row>
    <row r="1377" spans="1:23" x14ac:dyDescent="0.25">
      <c r="A1377" s="220" t="s">
        <v>1368</v>
      </c>
      <c r="B1377" s="209" t="s">
        <v>1600</v>
      </c>
      <c r="C1377" s="221">
        <v>3</v>
      </c>
      <c r="D1377" s="222" t="s">
        <v>1501</v>
      </c>
      <c r="E1377" s="95">
        <v>1</v>
      </c>
      <c r="F1377" s="21">
        <v>1</v>
      </c>
      <c r="G1377" s="15"/>
      <c r="H1377" s="95">
        <v>0</v>
      </c>
      <c r="I1377" s="65">
        <v>0</v>
      </c>
      <c r="J1377" s="95"/>
      <c r="K1377" s="95">
        <v>0</v>
      </c>
      <c r="L1377" s="212" t="s">
        <v>4</v>
      </c>
      <c r="M1377" s="15"/>
      <c r="N1377" s="65">
        <v>0</v>
      </c>
      <c r="O1377" s="95">
        <v>0</v>
      </c>
      <c r="P1377" s="15"/>
      <c r="Q1377" s="49">
        <f t="shared" si="66"/>
        <v>0.5</v>
      </c>
      <c r="R1377" s="49">
        <f t="shared" si="64"/>
        <v>0</v>
      </c>
      <c r="W1377" s="49">
        <f t="shared" si="65"/>
        <v>0</v>
      </c>
    </row>
    <row r="1378" spans="1:23" x14ac:dyDescent="0.25">
      <c r="A1378" s="220" t="s">
        <v>1369</v>
      </c>
      <c r="B1378" s="209" t="s">
        <v>1600</v>
      </c>
      <c r="C1378" s="221">
        <v>3</v>
      </c>
      <c r="D1378" s="222" t="s">
        <v>1502</v>
      </c>
      <c r="E1378" s="95">
        <v>0</v>
      </c>
      <c r="F1378" s="93" t="s">
        <v>4</v>
      </c>
      <c r="G1378" s="15"/>
      <c r="H1378" s="95">
        <v>0</v>
      </c>
      <c r="I1378" s="65">
        <v>0</v>
      </c>
      <c r="J1378" s="95"/>
      <c r="K1378" s="95">
        <v>0</v>
      </c>
      <c r="L1378" s="212" t="s">
        <v>4</v>
      </c>
      <c r="M1378" s="15"/>
      <c r="N1378" s="65">
        <v>0</v>
      </c>
      <c r="O1378" s="95">
        <v>0</v>
      </c>
      <c r="P1378" s="15"/>
      <c r="Q1378" s="49">
        <f t="shared" si="66"/>
        <v>0</v>
      </c>
      <c r="R1378" s="49">
        <f t="shared" si="64"/>
        <v>0</v>
      </c>
      <c r="W1378" s="49">
        <f t="shared" si="65"/>
        <v>0</v>
      </c>
    </row>
    <row r="1379" spans="1:23" x14ac:dyDescent="0.25">
      <c r="A1379" s="220" t="s">
        <v>1370</v>
      </c>
      <c r="B1379" s="209" t="s">
        <v>1600</v>
      </c>
      <c r="C1379" s="221">
        <v>3</v>
      </c>
      <c r="D1379" s="222" t="s">
        <v>1503</v>
      </c>
      <c r="E1379" s="95">
        <v>24</v>
      </c>
      <c r="F1379" s="21">
        <v>1</v>
      </c>
      <c r="G1379" s="15"/>
      <c r="H1379" s="95">
        <v>264</v>
      </c>
      <c r="I1379" s="65">
        <v>594</v>
      </c>
      <c r="J1379" s="95"/>
      <c r="K1379" s="95">
        <v>5</v>
      </c>
      <c r="L1379" s="22">
        <v>1</v>
      </c>
      <c r="M1379" s="15"/>
      <c r="N1379" s="65">
        <v>297</v>
      </c>
      <c r="O1379" s="95">
        <v>495</v>
      </c>
      <c r="P1379" s="65" t="s">
        <v>1</v>
      </c>
      <c r="Q1379" s="49">
        <f t="shared" si="66"/>
        <v>14.5</v>
      </c>
      <c r="R1379" s="49">
        <f t="shared" si="64"/>
        <v>412.5</v>
      </c>
      <c r="W1379" s="49">
        <f t="shared" si="65"/>
        <v>1</v>
      </c>
    </row>
    <row r="1380" spans="1:23" x14ac:dyDescent="0.25">
      <c r="A1380" s="220" t="s">
        <v>1371</v>
      </c>
      <c r="B1380" s="209" t="s">
        <v>1600</v>
      </c>
      <c r="C1380" s="221">
        <v>3</v>
      </c>
      <c r="D1380" s="222" t="s">
        <v>1504</v>
      </c>
      <c r="E1380" s="95">
        <v>1</v>
      </c>
      <c r="F1380" s="21">
        <v>1</v>
      </c>
      <c r="G1380" s="15"/>
      <c r="H1380" s="95">
        <v>0</v>
      </c>
      <c r="I1380" s="65">
        <v>0</v>
      </c>
      <c r="J1380" s="95"/>
      <c r="K1380" s="95">
        <v>1</v>
      </c>
      <c r="L1380" s="22">
        <v>1</v>
      </c>
      <c r="M1380" s="15"/>
      <c r="N1380" s="65">
        <v>0</v>
      </c>
      <c r="O1380" s="95">
        <v>0</v>
      </c>
      <c r="P1380" s="15"/>
      <c r="Q1380" s="49">
        <f t="shared" si="66"/>
        <v>1</v>
      </c>
      <c r="R1380" s="49">
        <f t="shared" si="64"/>
        <v>0</v>
      </c>
      <c r="W1380" s="49">
        <f t="shared" si="65"/>
        <v>0</v>
      </c>
    </row>
    <row r="1381" spans="1:23" x14ac:dyDescent="0.25">
      <c r="A1381" s="220" t="s">
        <v>1372</v>
      </c>
      <c r="B1381" s="209" t="s">
        <v>1600</v>
      </c>
      <c r="C1381" s="221">
        <v>3</v>
      </c>
      <c r="D1381" s="222" t="s">
        <v>1505</v>
      </c>
      <c r="E1381" s="95">
        <v>0</v>
      </c>
      <c r="F1381" s="93" t="s">
        <v>4</v>
      </c>
      <c r="G1381" s="15"/>
      <c r="H1381" s="95">
        <v>0</v>
      </c>
      <c r="I1381" s="65">
        <v>0</v>
      </c>
      <c r="J1381" s="95"/>
      <c r="K1381" s="95">
        <v>0</v>
      </c>
      <c r="L1381" s="212" t="s">
        <v>4</v>
      </c>
      <c r="M1381" s="15"/>
      <c r="N1381" s="65">
        <v>0</v>
      </c>
      <c r="O1381" s="95">
        <v>0</v>
      </c>
      <c r="P1381" s="15"/>
      <c r="Q1381" s="49">
        <f t="shared" si="66"/>
        <v>0</v>
      </c>
      <c r="R1381" s="49">
        <f t="shared" si="64"/>
        <v>0</v>
      </c>
      <c r="W1381" s="49">
        <f t="shared" si="65"/>
        <v>0</v>
      </c>
    </row>
    <row r="1382" spans="1:23" x14ac:dyDescent="0.25">
      <c r="A1382" s="220" t="s">
        <v>1373</v>
      </c>
      <c r="B1382" s="209" t="s">
        <v>1600</v>
      </c>
      <c r="C1382" s="221">
        <v>3</v>
      </c>
      <c r="D1382" s="222" t="s">
        <v>1506</v>
      </c>
      <c r="E1382" s="211" t="s">
        <v>8</v>
      </c>
      <c r="F1382" s="211" t="s">
        <v>8</v>
      </c>
      <c r="G1382" s="15"/>
      <c r="H1382" s="211" t="s">
        <v>8</v>
      </c>
      <c r="I1382" s="211" t="s">
        <v>8</v>
      </c>
      <c r="J1382" s="95"/>
      <c r="K1382" s="95">
        <v>0</v>
      </c>
      <c r="L1382" s="212" t="s">
        <v>4</v>
      </c>
      <c r="M1382" s="15"/>
      <c r="N1382" s="65">
        <v>0</v>
      </c>
      <c r="O1382" s="95">
        <v>0</v>
      </c>
      <c r="P1382" s="15"/>
      <c r="Q1382" s="49">
        <f t="shared" si="66"/>
        <v>0</v>
      </c>
      <c r="R1382" s="49">
        <f t="shared" si="64"/>
        <v>0</v>
      </c>
      <c r="W1382" s="49">
        <f t="shared" si="65"/>
        <v>0</v>
      </c>
    </row>
    <row r="1383" spans="1:23" x14ac:dyDescent="0.25">
      <c r="A1383" s="220" t="s">
        <v>1374</v>
      </c>
      <c r="B1383" s="209" t="s">
        <v>1600</v>
      </c>
      <c r="C1383" s="221">
        <v>3</v>
      </c>
      <c r="D1383" s="222" t="s">
        <v>1507</v>
      </c>
      <c r="E1383" s="95">
        <v>0</v>
      </c>
      <c r="F1383" s="93" t="s">
        <v>4</v>
      </c>
      <c r="G1383" s="15"/>
      <c r="H1383" s="95">
        <v>0</v>
      </c>
      <c r="I1383" s="65">
        <v>0</v>
      </c>
      <c r="J1383" s="95"/>
      <c r="K1383" s="95">
        <v>0</v>
      </c>
      <c r="L1383" s="212" t="s">
        <v>4</v>
      </c>
      <c r="M1383" s="15"/>
      <c r="N1383" s="65">
        <v>0</v>
      </c>
      <c r="O1383" s="95">
        <v>33</v>
      </c>
      <c r="P1383" s="15"/>
      <c r="Q1383" s="49">
        <f t="shared" si="66"/>
        <v>0</v>
      </c>
      <c r="R1383" s="49">
        <f t="shared" si="64"/>
        <v>8.25</v>
      </c>
      <c r="W1383" s="49">
        <f t="shared" si="65"/>
        <v>0</v>
      </c>
    </row>
    <row r="1384" spans="1:23" x14ac:dyDescent="0.25">
      <c r="A1384" s="220" t="s">
        <v>1375</v>
      </c>
      <c r="B1384" s="209" t="s">
        <v>1600</v>
      </c>
      <c r="C1384" s="221">
        <v>3</v>
      </c>
      <c r="D1384" s="222" t="s">
        <v>1508</v>
      </c>
      <c r="E1384" s="95">
        <v>1</v>
      </c>
      <c r="F1384" s="21">
        <v>1</v>
      </c>
      <c r="G1384" s="15"/>
      <c r="H1384" s="95">
        <v>33</v>
      </c>
      <c r="I1384" s="65">
        <v>33</v>
      </c>
      <c r="J1384" s="95"/>
      <c r="K1384" s="95">
        <v>0</v>
      </c>
      <c r="L1384" s="212" t="s">
        <v>4</v>
      </c>
      <c r="M1384" s="15"/>
      <c r="N1384" s="65">
        <v>0</v>
      </c>
      <c r="O1384" s="95">
        <v>0</v>
      </c>
      <c r="P1384" s="15"/>
      <c r="Q1384" s="49">
        <f t="shared" si="66"/>
        <v>0.5</v>
      </c>
      <c r="R1384" s="49">
        <f t="shared" si="64"/>
        <v>16.5</v>
      </c>
      <c r="W1384" s="49">
        <f t="shared" si="65"/>
        <v>1</v>
      </c>
    </row>
    <row r="1385" spans="1:23" x14ac:dyDescent="0.25">
      <c r="A1385" s="220" t="s">
        <v>1376</v>
      </c>
      <c r="B1385" s="209" t="s">
        <v>1600</v>
      </c>
      <c r="C1385" s="221">
        <v>3</v>
      </c>
      <c r="D1385" s="222" t="s">
        <v>1509</v>
      </c>
      <c r="E1385" s="95">
        <v>34</v>
      </c>
      <c r="F1385" s="21">
        <v>0.94117647058823528</v>
      </c>
      <c r="G1385" s="15"/>
      <c r="H1385" s="95">
        <v>264</v>
      </c>
      <c r="I1385" s="65">
        <v>429</v>
      </c>
      <c r="J1385" s="95"/>
      <c r="K1385" s="95">
        <v>45</v>
      </c>
      <c r="L1385" s="22">
        <v>0.9555555555555556</v>
      </c>
      <c r="M1385" s="15"/>
      <c r="N1385" s="65">
        <v>33</v>
      </c>
      <c r="O1385" s="95">
        <v>33</v>
      </c>
      <c r="P1385" s="15"/>
      <c r="Q1385" s="49">
        <f t="shared" si="66"/>
        <v>39.5</v>
      </c>
      <c r="R1385" s="49">
        <f t="shared" si="64"/>
        <v>189.75</v>
      </c>
      <c r="W1385" s="49">
        <f t="shared" si="65"/>
        <v>1</v>
      </c>
    </row>
    <row r="1386" spans="1:23" x14ac:dyDescent="0.25">
      <c r="A1386" s="220" t="s">
        <v>1377</v>
      </c>
      <c r="B1386" s="209" t="s">
        <v>1600</v>
      </c>
      <c r="C1386" s="221">
        <v>3</v>
      </c>
      <c r="D1386" s="222" t="s">
        <v>1510</v>
      </c>
      <c r="E1386" s="95">
        <v>29</v>
      </c>
      <c r="F1386" s="21">
        <v>0.89655172413793105</v>
      </c>
      <c r="G1386" s="15"/>
      <c r="H1386" s="95">
        <v>165</v>
      </c>
      <c r="I1386" s="65">
        <v>66</v>
      </c>
      <c r="J1386" s="95"/>
      <c r="K1386" s="95">
        <v>16</v>
      </c>
      <c r="L1386" s="22">
        <v>0.9375</v>
      </c>
      <c r="M1386" s="15"/>
      <c r="N1386" s="65">
        <v>165</v>
      </c>
      <c r="O1386" s="95">
        <v>198</v>
      </c>
      <c r="P1386" s="15"/>
      <c r="Q1386" s="49">
        <f t="shared" si="66"/>
        <v>22.5</v>
      </c>
      <c r="R1386" s="49">
        <f t="shared" si="64"/>
        <v>148.5</v>
      </c>
      <c r="W1386" s="49">
        <f t="shared" si="65"/>
        <v>1</v>
      </c>
    </row>
    <row r="1387" spans="1:23" x14ac:dyDescent="0.25">
      <c r="A1387" s="220" t="s">
        <v>1378</v>
      </c>
      <c r="B1387" s="209" t="s">
        <v>1600</v>
      </c>
      <c r="C1387" s="221">
        <v>3</v>
      </c>
      <c r="D1387" s="222" t="s">
        <v>1511</v>
      </c>
      <c r="E1387" s="95">
        <v>0</v>
      </c>
      <c r="F1387" s="93" t="s">
        <v>4</v>
      </c>
      <c r="G1387" s="15"/>
      <c r="H1387" s="95">
        <v>1056</v>
      </c>
      <c r="I1387" s="65">
        <v>528</v>
      </c>
      <c r="J1387" s="95"/>
      <c r="K1387" s="95">
        <v>0</v>
      </c>
      <c r="L1387" s="212" t="s">
        <v>4</v>
      </c>
      <c r="M1387" s="15"/>
      <c r="N1387" s="65">
        <v>264</v>
      </c>
      <c r="O1387" s="95">
        <v>99</v>
      </c>
      <c r="P1387" s="15"/>
      <c r="Q1387" s="49">
        <f t="shared" si="66"/>
        <v>0</v>
      </c>
      <c r="R1387" s="49">
        <f t="shared" si="64"/>
        <v>486.75</v>
      </c>
      <c r="W1387" s="49">
        <f t="shared" si="65"/>
        <v>0</v>
      </c>
    </row>
    <row r="1388" spans="1:23" x14ac:dyDescent="0.25">
      <c r="A1388" s="220" t="s">
        <v>1379</v>
      </c>
      <c r="B1388" s="209" t="s">
        <v>1600</v>
      </c>
      <c r="C1388" s="221">
        <v>3</v>
      </c>
      <c r="D1388" s="222" t="s">
        <v>1512</v>
      </c>
      <c r="E1388" s="95">
        <v>0</v>
      </c>
      <c r="F1388" s="93" t="s">
        <v>4</v>
      </c>
      <c r="G1388" s="15"/>
      <c r="H1388" s="95">
        <v>0</v>
      </c>
      <c r="I1388" s="65">
        <v>0</v>
      </c>
      <c r="J1388" s="95"/>
      <c r="K1388" s="95">
        <v>0</v>
      </c>
      <c r="L1388" s="212" t="s">
        <v>4</v>
      </c>
      <c r="M1388" s="15"/>
      <c r="N1388" s="65">
        <v>0</v>
      </c>
      <c r="O1388" s="95">
        <v>0</v>
      </c>
      <c r="P1388" s="15"/>
      <c r="Q1388" s="49">
        <f t="shared" si="66"/>
        <v>0</v>
      </c>
      <c r="R1388" s="49">
        <f t="shared" si="64"/>
        <v>0</v>
      </c>
      <c r="W1388" s="49">
        <f t="shared" si="65"/>
        <v>0</v>
      </c>
    </row>
    <row r="1389" spans="1:23" x14ac:dyDescent="0.25">
      <c r="A1389" s="220" t="s">
        <v>1380</v>
      </c>
      <c r="B1389" s="209" t="s">
        <v>1600</v>
      </c>
      <c r="C1389" s="221">
        <v>3</v>
      </c>
      <c r="D1389" s="222" t="s">
        <v>1513</v>
      </c>
      <c r="E1389" s="95">
        <v>0</v>
      </c>
      <c r="F1389" s="93" t="s">
        <v>4</v>
      </c>
      <c r="G1389" s="15"/>
      <c r="H1389" s="95">
        <v>0</v>
      </c>
      <c r="I1389" s="65">
        <v>0</v>
      </c>
      <c r="J1389" s="95"/>
      <c r="K1389" s="95">
        <v>0</v>
      </c>
      <c r="L1389" s="212" t="s">
        <v>4</v>
      </c>
      <c r="M1389" s="15"/>
      <c r="N1389" s="65">
        <v>0</v>
      </c>
      <c r="O1389" s="95">
        <v>0</v>
      </c>
      <c r="P1389" s="15"/>
      <c r="Q1389" s="49">
        <f t="shared" si="66"/>
        <v>0</v>
      </c>
      <c r="R1389" s="49">
        <f t="shared" si="64"/>
        <v>0</v>
      </c>
      <c r="W1389" s="49">
        <f t="shared" si="65"/>
        <v>0</v>
      </c>
    </row>
    <row r="1390" spans="1:23" x14ac:dyDescent="0.25">
      <c r="A1390" s="220" t="s">
        <v>1381</v>
      </c>
      <c r="B1390" s="209" t="s">
        <v>1600</v>
      </c>
      <c r="C1390" s="221">
        <v>3</v>
      </c>
      <c r="D1390" s="222" t="s">
        <v>1514</v>
      </c>
      <c r="E1390" s="95">
        <v>34</v>
      </c>
      <c r="F1390" s="21">
        <v>1</v>
      </c>
      <c r="G1390" s="15"/>
      <c r="H1390" s="95">
        <v>330</v>
      </c>
      <c r="I1390" s="65">
        <v>165</v>
      </c>
      <c r="J1390" s="95"/>
      <c r="K1390" s="95">
        <v>14</v>
      </c>
      <c r="L1390" s="22">
        <v>0.7857142857142857</v>
      </c>
      <c r="M1390" s="15"/>
      <c r="N1390" s="65">
        <v>0</v>
      </c>
      <c r="O1390" s="95">
        <v>33</v>
      </c>
      <c r="P1390" s="15"/>
      <c r="Q1390" s="49">
        <f t="shared" si="66"/>
        <v>24</v>
      </c>
      <c r="R1390" s="49">
        <f t="shared" si="64"/>
        <v>132</v>
      </c>
      <c r="W1390" s="49">
        <f t="shared" si="65"/>
        <v>1</v>
      </c>
    </row>
    <row r="1391" spans="1:23" x14ac:dyDescent="0.25">
      <c r="A1391" s="220" t="s">
        <v>1382</v>
      </c>
      <c r="B1391" s="209" t="s">
        <v>1600</v>
      </c>
      <c r="C1391" s="221">
        <v>3</v>
      </c>
      <c r="D1391" s="222" t="s">
        <v>1515</v>
      </c>
      <c r="E1391" s="95">
        <v>0</v>
      </c>
      <c r="F1391" s="93" t="s">
        <v>4</v>
      </c>
      <c r="G1391" s="15"/>
      <c r="H1391" s="95">
        <v>0</v>
      </c>
      <c r="I1391" s="65">
        <v>0</v>
      </c>
      <c r="J1391" s="95"/>
      <c r="K1391" s="95">
        <v>0</v>
      </c>
      <c r="L1391" s="212" t="s">
        <v>4</v>
      </c>
      <c r="M1391" s="15"/>
      <c r="N1391" s="65">
        <v>0</v>
      </c>
      <c r="O1391" s="95">
        <v>0</v>
      </c>
      <c r="P1391" s="15"/>
      <c r="Q1391" s="49">
        <f t="shared" si="66"/>
        <v>0</v>
      </c>
      <c r="R1391" s="49">
        <f t="shared" si="64"/>
        <v>0</v>
      </c>
      <c r="W1391" s="49">
        <f t="shared" si="65"/>
        <v>0</v>
      </c>
    </row>
    <row r="1392" spans="1:23" x14ac:dyDescent="0.25">
      <c r="A1392" s="220" t="s">
        <v>1383</v>
      </c>
      <c r="B1392" s="209" t="s">
        <v>1600</v>
      </c>
      <c r="C1392" s="221">
        <v>3</v>
      </c>
      <c r="D1392" s="222" t="s">
        <v>1516</v>
      </c>
      <c r="E1392" s="95">
        <v>0</v>
      </c>
      <c r="F1392" s="93" t="s">
        <v>4</v>
      </c>
      <c r="G1392" s="15"/>
      <c r="H1392" s="95">
        <v>0</v>
      </c>
      <c r="I1392" s="65">
        <v>0</v>
      </c>
      <c r="J1392" s="95"/>
      <c r="K1392" s="95">
        <v>0</v>
      </c>
      <c r="L1392" s="212" t="s">
        <v>4</v>
      </c>
      <c r="M1392" s="15"/>
      <c r="N1392" s="65">
        <v>0</v>
      </c>
      <c r="O1392" s="95">
        <v>0</v>
      </c>
      <c r="P1392" s="15"/>
      <c r="Q1392" s="49">
        <f t="shared" si="66"/>
        <v>0</v>
      </c>
      <c r="R1392" s="49">
        <f t="shared" si="64"/>
        <v>0</v>
      </c>
      <c r="W1392" s="49">
        <f t="shared" si="65"/>
        <v>0</v>
      </c>
    </row>
    <row r="1393" spans="1:23" x14ac:dyDescent="0.25">
      <c r="A1393" s="220" t="s">
        <v>1384</v>
      </c>
      <c r="B1393" s="209" t="s">
        <v>1600</v>
      </c>
      <c r="C1393" s="221">
        <v>3</v>
      </c>
      <c r="D1393" s="222" t="s">
        <v>1517</v>
      </c>
      <c r="E1393" s="95">
        <v>0</v>
      </c>
      <c r="F1393" s="93" t="s">
        <v>4</v>
      </c>
      <c r="G1393" s="15"/>
      <c r="H1393" s="95">
        <v>0</v>
      </c>
      <c r="I1393" s="65">
        <v>0</v>
      </c>
      <c r="J1393" s="95"/>
      <c r="K1393" s="95">
        <v>0</v>
      </c>
      <c r="L1393" s="212" t="s">
        <v>4</v>
      </c>
      <c r="M1393" s="15"/>
      <c r="N1393" s="65">
        <v>0</v>
      </c>
      <c r="O1393" s="95">
        <v>0</v>
      </c>
      <c r="P1393" s="15"/>
      <c r="Q1393" s="49">
        <f t="shared" si="66"/>
        <v>0</v>
      </c>
      <c r="R1393" s="49">
        <f t="shared" si="64"/>
        <v>0</v>
      </c>
      <c r="W1393" s="49">
        <f t="shared" si="65"/>
        <v>0</v>
      </c>
    </row>
    <row r="1394" spans="1:23" x14ac:dyDescent="0.25">
      <c r="A1394" s="220" t="s">
        <v>1385</v>
      </c>
      <c r="B1394" s="209" t="s">
        <v>1600</v>
      </c>
      <c r="C1394" s="221">
        <v>3</v>
      </c>
      <c r="D1394" s="222" t="s">
        <v>1518</v>
      </c>
      <c r="E1394" s="95">
        <v>2</v>
      </c>
      <c r="F1394" s="21">
        <v>1</v>
      </c>
      <c r="G1394" s="15"/>
      <c r="H1394" s="95">
        <v>0</v>
      </c>
      <c r="I1394" s="65">
        <v>0</v>
      </c>
      <c r="J1394" s="95"/>
      <c r="K1394" s="95">
        <v>0</v>
      </c>
      <c r="L1394" s="212" t="s">
        <v>4</v>
      </c>
      <c r="M1394" s="15"/>
      <c r="N1394" s="65">
        <v>0</v>
      </c>
      <c r="O1394" s="95">
        <v>0</v>
      </c>
      <c r="P1394" s="15"/>
      <c r="Q1394" s="49">
        <f t="shared" si="66"/>
        <v>1</v>
      </c>
      <c r="R1394" s="49">
        <f t="shared" si="64"/>
        <v>0</v>
      </c>
      <c r="W1394" s="49">
        <f t="shared" si="65"/>
        <v>0</v>
      </c>
    </row>
    <row r="1395" spans="1:23" x14ac:dyDescent="0.25">
      <c r="A1395" s="220" t="s">
        <v>1386</v>
      </c>
      <c r="B1395" s="209" t="s">
        <v>1600</v>
      </c>
      <c r="C1395" s="221">
        <v>3</v>
      </c>
      <c r="D1395" s="222" t="s">
        <v>1519</v>
      </c>
      <c r="E1395" s="95">
        <v>0</v>
      </c>
      <c r="F1395" s="93" t="s">
        <v>4</v>
      </c>
      <c r="G1395" s="15"/>
      <c r="H1395" s="95">
        <v>0</v>
      </c>
      <c r="I1395" s="65">
        <v>0</v>
      </c>
      <c r="J1395" s="95"/>
      <c r="K1395" s="95">
        <v>0</v>
      </c>
      <c r="L1395" s="212" t="s">
        <v>4</v>
      </c>
      <c r="M1395" s="15"/>
      <c r="N1395" s="65">
        <v>0</v>
      </c>
      <c r="O1395" s="95">
        <v>0</v>
      </c>
      <c r="P1395" s="15"/>
      <c r="Q1395" s="49">
        <f t="shared" si="66"/>
        <v>0</v>
      </c>
      <c r="R1395" s="49">
        <f t="shared" si="64"/>
        <v>0</v>
      </c>
      <c r="W1395" s="49">
        <f t="shared" si="65"/>
        <v>0</v>
      </c>
    </row>
    <row r="1396" spans="1:23" x14ac:dyDescent="0.25">
      <c r="A1396" s="220" t="s">
        <v>1387</v>
      </c>
      <c r="B1396" s="209" t="s">
        <v>1600</v>
      </c>
      <c r="C1396" s="221">
        <v>3</v>
      </c>
      <c r="D1396" s="222" t="s">
        <v>1520</v>
      </c>
      <c r="E1396" s="95">
        <v>127</v>
      </c>
      <c r="F1396" s="21">
        <v>0.98425196850393704</v>
      </c>
      <c r="G1396" s="15"/>
      <c r="H1396" s="95">
        <v>0</v>
      </c>
      <c r="I1396" s="65">
        <v>33</v>
      </c>
      <c r="J1396" s="95"/>
      <c r="K1396" s="95">
        <v>59</v>
      </c>
      <c r="L1396" s="22">
        <v>0.89830508474576276</v>
      </c>
      <c r="M1396" s="15"/>
      <c r="N1396" s="65">
        <v>0</v>
      </c>
      <c r="O1396" s="95">
        <v>0</v>
      </c>
      <c r="P1396" s="15"/>
      <c r="Q1396" s="49">
        <f t="shared" si="66"/>
        <v>93</v>
      </c>
      <c r="R1396" s="49">
        <f t="shared" si="64"/>
        <v>8.25</v>
      </c>
      <c r="W1396" s="49">
        <f t="shared" si="65"/>
        <v>1</v>
      </c>
    </row>
    <row r="1397" spans="1:23" x14ac:dyDescent="0.25">
      <c r="A1397" s="220" t="s">
        <v>1388</v>
      </c>
      <c r="B1397" s="209" t="s">
        <v>1600</v>
      </c>
      <c r="C1397" s="221">
        <v>3</v>
      </c>
      <c r="D1397" s="222" t="s">
        <v>1521</v>
      </c>
      <c r="E1397" s="95">
        <v>1</v>
      </c>
      <c r="F1397" s="21">
        <v>1</v>
      </c>
      <c r="G1397" s="15"/>
      <c r="H1397" s="95">
        <v>0</v>
      </c>
      <c r="I1397" s="65">
        <v>0</v>
      </c>
      <c r="J1397" s="95"/>
      <c r="K1397" s="95">
        <v>0</v>
      </c>
      <c r="L1397" s="212" t="s">
        <v>4</v>
      </c>
      <c r="M1397" s="15"/>
      <c r="N1397" s="65">
        <v>0</v>
      </c>
      <c r="O1397" s="95">
        <v>0</v>
      </c>
      <c r="P1397" s="15"/>
      <c r="Q1397" s="49">
        <f t="shared" si="66"/>
        <v>0.5</v>
      </c>
      <c r="R1397" s="49">
        <f t="shared" si="64"/>
        <v>0</v>
      </c>
      <c r="W1397" s="49">
        <f t="shared" si="65"/>
        <v>0</v>
      </c>
    </row>
    <row r="1398" spans="1:23" x14ac:dyDescent="0.25">
      <c r="A1398" s="220" t="s">
        <v>1389</v>
      </c>
      <c r="B1398" s="209" t="s">
        <v>1600</v>
      </c>
      <c r="C1398" s="221">
        <v>3</v>
      </c>
      <c r="D1398" s="222" t="s">
        <v>1522</v>
      </c>
      <c r="E1398" s="95">
        <v>0</v>
      </c>
      <c r="F1398" s="93" t="s">
        <v>4</v>
      </c>
      <c r="G1398" s="15"/>
      <c r="H1398" s="95">
        <v>0</v>
      </c>
      <c r="I1398" s="65">
        <v>0</v>
      </c>
      <c r="J1398" s="95"/>
      <c r="K1398" s="95">
        <v>0</v>
      </c>
      <c r="L1398" s="212" t="s">
        <v>4</v>
      </c>
      <c r="M1398" s="15"/>
      <c r="N1398" s="65">
        <v>0</v>
      </c>
      <c r="O1398" s="95">
        <v>0</v>
      </c>
      <c r="P1398" s="15"/>
      <c r="Q1398" s="49">
        <f t="shared" si="66"/>
        <v>0</v>
      </c>
      <c r="R1398" s="49">
        <f t="shared" si="64"/>
        <v>0</v>
      </c>
      <c r="W1398" s="49">
        <f t="shared" si="65"/>
        <v>0</v>
      </c>
    </row>
    <row r="1399" spans="1:23" x14ac:dyDescent="0.25">
      <c r="A1399" s="220" t="s">
        <v>1390</v>
      </c>
      <c r="B1399" s="209" t="s">
        <v>1600</v>
      </c>
      <c r="C1399" s="221">
        <v>3</v>
      </c>
      <c r="D1399" s="222" t="s">
        <v>1523</v>
      </c>
      <c r="E1399" s="95">
        <v>120</v>
      </c>
      <c r="F1399" s="21">
        <v>0.96666666666666667</v>
      </c>
      <c r="G1399" s="15"/>
      <c r="H1399" s="95">
        <v>0</v>
      </c>
      <c r="I1399" s="65">
        <v>0</v>
      </c>
      <c r="J1399" s="95"/>
      <c r="K1399" s="95">
        <v>17</v>
      </c>
      <c r="L1399" s="22">
        <v>0.82352941176470584</v>
      </c>
      <c r="M1399" s="15"/>
      <c r="N1399" s="65">
        <v>0</v>
      </c>
      <c r="O1399" s="95">
        <v>0</v>
      </c>
      <c r="P1399" s="15"/>
      <c r="Q1399" s="49">
        <f t="shared" si="66"/>
        <v>68.5</v>
      </c>
      <c r="R1399" s="49">
        <f t="shared" si="64"/>
        <v>0</v>
      </c>
      <c r="W1399" s="49">
        <f t="shared" si="65"/>
        <v>0</v>
      </c>
    </row>
    <row r="1400" spans="1:23" x14ac:dyDescent="0.25">
      <c r="A1400" s="220" t="s">
        <v>1391</v>
      </c>
      <c r="B1400" s="209" t="s">
        <v>1600</v>
      </c>
      <c r="C1400" s="221">
        <v>3</v>
      </c>
      <c r="D1400" s="222" t="s">
        <v>1524</v>
      </c>
      <c r="E1400" s="95">
        <v>1</v>
      </c>
      <c r="F1400" s="21">
        <v>1</v>
      </c>
      <c r="G1400" s="15"/>
      <c r="H1400" s="95">
        <v>0</v>
      </c>
      <c r="I1400" s="65">
        <v>0</v>
      </c>
      <c r="J1400" s="95"/>
      <c r="K1400" s="95">
        <v>0</v>
      </c>
      <c r="L1400" s="212" t="s">
        <v>4</v>
      </c>
      <c r="M1400" s="15"/>
      <c r="N1400" s="65">
        <v>0</v>
      </c>
      <c r="O1400" s="95">
        <v>0</v>
      </c>
      <c r="P1400" s="15"/>
      <c r="Q1400" s="49">
        <f t="shared" si="66"/>
        <v>0.5</v>
      </c>
      <c r="R1400" s="49">
        <f t="shared" si="64"/>
        <v>0</v>
      </c>
      <c r="W1400" s="49">
        <f t="shared" si="65"/>
        <v>0</v>
      </c>
    </row>
    <row r="1401" spans="1:23" x14ac:dyDescent="0.25">
      <c r="A1401" s="220" t="s">
        <v>1392</v>
      </c>
      <c r="B1401" s="209" t="s">
        <v>1600</v>
      </c>
      <c r="C1401" s="221">
        <v>3</v>
      </c>
      <c r="D1401" s="222" t="s">
        <v>1525</v>
      </c>
      <c r="E1401" s="95">
        <v>3</v>
      </c>
      <c r="F1401" s="21">
        <v>1</v>
      </c>
      <c r="G1401" s="15"/>
      <c r="H1401" s="95">
        <v>0</v>
      </c>
      <c r="I1401" s="65">
        <v>0</v>
      </c>
      <c r="J1401" s="95"/>
      <c r="K1401" s="95">
        <v>3</v>
      </c>
      <c r="L1401" s="22">
        <v>1</v>
      </c>
      <c r="M1401" s="15"/>
      <c r="N1401" s="65">
        <v>0</v>
      </c>
      <c r="O1401" s="95">
        <v>0</v>
      </c>
      <c r="P1401" s="15"/>
      <c r="Q1401" s="49">
        <f t="shared" si="66"/>
        <v>3</v>
      </c>
      <c r="R1401" s="49">
        <f t="shared" si="64"/>
        <v>0</v>
      </c>
      <c r="W1401" s="49">
        <f t="shared" si="65"/>
        <v>0</v>
      </c>
    </row>
    <row r="1402" spans="1:23" x14ac:dyDescent="0.25">
      <c r="A1402" s="220" t="s">
        <v>1393</v>
      </c>
      <c r="B1402" s="209" t="s">
        <v>1600</v>
      </c>
      <c r="C1402" s="221">
        <v>3</v>
      </c>
      <c r="D1402" s="222" t="s">
        <v>1526</v>
      </c>
      <c r="E1402" s="95">
        <v>0</v>
      </c>
      <c r="F1402" s="93" t="s">
        <v>4</v>
      </c>
      <c r="G1402" s="15"/>
      <c r="H1402" s="95">
        <v>0</v>
      </c>
      <c r="I1402" s="65">
        <v>0</v>
      </c>
      <c r="J1402" s="95"/>
      <c r="K1402" s="95">
        <v>0</v>
      </c>
      <c r="L1402" s="212" t="s">
        <v>4</v>
      </c>
      <c r="M1402" s="15"/>
      <c r="N1402" s="65">
        <v>0</v>
      </c>
      <c r="O1402" s="95">
        <v>0</v>
      </c>
      <c r="P1402" s="15"/>
      <c r="Q1402" s="49">
        <f t="shared" si="66"/>
        <v>0</v>
      </c>
      <c r="R1402" s="49">
        <f t="shared" si="64"/>
        <v>0</v>
      </c>
      <c r="W1402" s="49">
        <f t="shared" si="65"/>
        <v>0</v>
      </c>
    </row>
    <row r="1403" spans="1:23" x14ac:dyDescent="0.25">
      <c r="A1403" s="220" t="s">
        <v>1394</v>
      </c>
      <c r="B1403" s="209" t="s">
        <v>1600</v>
      </c>
      <c r="C1403" s="221">
        <v>3</v>
      </c>
      <c r="D1403" s="222" t="s">
        <v>1527</v>
      </c>
      <c r="E1403" s="95">
        <v>17</v>
      </c>
      <c r="F1403" s="21">
        <v>0.58823529411764708</v>
      </c>
      <c r="G1403" s="65" t="s">
        <v>1</v>
      </c>
      <c r="H1403" s="95">
        <v>0</v>
      </c>
      <c r="I1403" s="65">
        <v>99</v>
      </c>
      <c r="J1403" s="95"/>
      <c r="K1403" s="95">
        <v>24</v>
      </c>
      <c r="L1403" s="22">
        <v>0.66666666666666663</v>
      </c>
      <c r="M1403" s="65" t="s">
        <v>1</v>
      </c>
      <c r="N1403" s="65">
        <v>0</v>
      </c>
      <c r="O1403" s="95">
        <v>165</v>
      </c>
      <c r="P1403" s="15"/>
      <c r="Q1403" s="49">
        <f t="shared" si="66"/>
        <v>20.5</v>
      </c>
      <c r="R1403" s="49">
        <f t="shared" si="64"/>
        <v>66</v>
      </c>
      <c r="W1403" s="49">
        <f t="shared" si="65"/>
        <v>1</v>
      </c>
    </row>
    <row r="1404" spans="1:23" x14ac:dyDescent="0.25">
      <c r="A1404" s="220" t="s">
        <v>1395</v>
      </c>
      <c r="B1404" s="209" t="s">
        <v>1600</v>
      </c>
      <c r="C1404" s="221">
        <v>3</v>
      </c>
      <c r="D1404" s="222" t="s">
        <v>1528</v>
      </c>
      <c r="E1404" s="95">
        <v>0</v>
      </c>
      <c r="F1404" s="93" t="s">
        <v>4</v>
      </c>
      <c r="G1404" s="15"/>
      <c r="H1404" s="95">
        <v>0</v>
      </c>
      <c r="I1404" s="65">
        <v>0</v>
      </c>
      <c r="J1404" s="95"/>
      <c r="K1404" s="95">
        <v>0</v>
      </c>
      <c r="L1404" s="212" t="s">
        <v>4</v>
      </c>
      <c r="M1404" s="15"/>
      <c r="N1404" s="65">
        <v>0</v>
      </c>
      <c r="O1404" s="95">
        <v>0</v>
      </c>
      <c r="P1404" s="15"/>
      <c r="Q1404" s="49">
        <f t="shared" si="66"/>
        <v>0</v>
      </c>
      <c r="R1404" s="49">
        <f t="shared" si="64"/>
        <v>0</v>
      </c>
      <c r="W1404" s="49">
        <f t="shared" si="65"/>
        <v>0</v>
      </c>
    </row>
    <row r="1405" spans="1:23" x14ac:dyDescent="0.25">
      <c r="A1405" s="220" t="s">
        <v>1396</v>
      </c>
      <c r="B1405" s="209" t="s">
        <v>1600</v>
      </c>
      <c r="C1405" s="221">
        <v>3</v>
      </c>
      <c r="D1405" s="222" t="s">
        <v>1529</v>
      </c>
      <c r="E1405" s="95">
        <v>0</v>
      </c>
      <c r="F1405" s="93" t="s">
        <v>4</v>
      </c>
      <c r="G1405" s="15"/>
      <c r="H1405" s="95">
        <v>0</v>
      </c>
      <c r="I1405" s="65">
        <v>0</v>
      </c>
      <c r="J1405" s="95"/>
      <c r="K1405" s="95">
        <v>0</v>
      </c>
      <c r="L1405" s="212" t="s">
        <v>4</v>
      </c>
      <c r="M1405" s="15"/>
      <c r="N1405" s="65">
        <v>0</v>
      </c>
      <c r="O1405" s="95">
        <v>0</v>
      </c>
      <c r="P1405" s="15"/>
      <c r="Q1405" s="49">
        <f t="shared" si="66"/>
        <v>0</v>
      </c>
      <c r="R1405" s="49">
        <f t="shared" si="64"/>
        <v>0</v>
      </c>
      <c r="W1405" s="49">
        <f t="shared" si="65"/>
        <v>0</v>
      </c>
    </row>
    <row r="1406" spans="1:23" x14ac:dyDescent="0.25">
      <c r="A1406" s="220" t="s">
        <v>1397</v>
      </c>
      <c r="B1406" s="209" t="s">
        <v>1600</v>
      </c>
      <c r="C1406" s="221">
        <v>3</v>
      </c>
      <c r="D1406" s="222" t="s">
        <v>1530</v>
      </c>
      <c r="E1406" s="95">
        <v>0</v>
      </c>
      <c r="F1406" s="93" t="s">
        <v>4</v>
      </c>
      <c r="G1406" s="15"/>
      <c r="H1406" s="95">
        <v>0</v>
      </c>
      <c r="I1406" s="65">
        <v>0</v>
      </c>
      <c r="J1406" s="95"/>
      <c r="K1406" s="95">
        <v>0</v>
      </c>
      <c r="L1406" s="212" t="s">
        <v>4</v>
      </c>
      <c r="M1406" s="15"/>
      <c r="N1406" s="65">
        <v>0</v>
      </c>
      <c r="O1406" s="95">
        <v>0</v>
      </c>
      <c r="P1406" s="15"/>
      <c r="Q1406" s="49">
        <f t="shared" si="66"/>
        <v>0</v>
      </c>
      <c r="R1406" s="49">
        <f t="shared" si="64"/>
        <v>0</v>
      </c>
      <c r="W1406" s="49">
        <f t="shared" si="65"/>
        <v>0</v>
      </c>
    </row>
    <row r="1407" spans="1:23" x14ac:dyDescent="0.25">
      <c r="A1407" s="220" t="s">
        <v>1398</v>
      </c>
      <c r="B1407" s="209" t="s">
        <v>1600</v>
      </c>
      <c r="C1407" s="221">
        <v>3</v>
      </c>
      <c r="D1407" s="222" t="s">
        <v>1531</v>
      </c>
      <c r="E1407" s="16">
        <v>0</v>
      </c>
      <c r="F1407" s="93" t="s">
        <v>4</v>
      </c>
      <c r="G1407" s="16"/>
      <c r="H1407" s="16">
        <v>0</v>
      </c>
      <c r="I1407" s="65">
        <v>0</v>
      </c>
      <c r="J1407" s="16"/>
      <c r="K1407" s="16">
        <v>4</v>
      </c>
      <c r="L1407" s="24">
        <v>0.25</v>
      </c>
      <c r="M1407" s="16"/>
      <c r="N1407" s="65">
        <v>0</v>
      </c>
      <c r="O1407" s="43">
        <v>0</v>
      </c>
      <c r="P1407" s="16"/>
      <c r="Q1407" s="49">
        <f t="shared" si="66"/>
        <v>2</v>
      </c>
      <c r="R1407" s="49">
        <f t="shared" si="64"/>
        <v>0</v>
      </c>
      <c r="W1407" s="49">
        <f t="shared" si="65"/>
        <v>0</v>
      </c>
    </row>
    <row r="1408" spans="1:23" ht="16.5" thickBot="1" x14ac:dyDescent="0.3">
      <c r="A1408" s="223" t="s">
        <v>1399</v>
      </c>
      <c r="B1408" s="209" t="s">
        <v>1600</v>
      </c>
      <c r="C1408" s="221">
        <v>3</v>
      </c>
      <c r="D1408" s="222" t="s">
        <v>1532</v>
      </c>
      <c r="E1408" s="27">
        <v>0</v>
      </c>
      <c r="F1408" s="102" t="s">
        <v>4</v>
      </c>
      <c r="G1408" s="27"/>
      <c r="H1408" s="27">
        <v>0</v>
      </c>
      <c r="I1408" s="89">
        <v>33</v>
      </c>
      <c r="J1408" s="27"/>
      <c r="K1408" s="27">
        <v>0</v>
      </c>
      <c r="L1408" s="224" t="s">
        <v>4</v>
      </c>
      <c r="M1408" s="27"/>
      <c r="N1408" s="89">
        <v>0</v>
      </c>
      <c r="O1408" s="44">
        <v>0</v>
      </c>
      <c r="P1408" s="27"/>
      <c r="Q1408" s="49">
        <f t="shared" si="66"/>
        <v>0</v>
      </c>
      <c r="R1408" s="49">
        <f t="shared" si="64"/>
        <v>8.25</v>
      </c>
      <c r="W1408" s="49">
        <f t="shared" si="65"/>
        <v>0</v>
      </c>
    </row>
    <row r="1409" spans="1:23" s="229" customFormat="1" ht="16.5" thickBot="1" x14ac:dyDescent="0.3">
      <c r="B1409" s="230"/>
      <c r="C1409" s="230"/>
      <c r="D1409" s="231"/>
      <c r="E1409" s="230"/>
      <c r="F1409" s="230"/>
      <c r="G1409" s="230"/>
      <c r="H1409" s="230"/>
      <c r="I1409" s="230"/>
      <c r="J1409" s="230"/>
      <c r="K1409" s="230"/>
      <c r="L1409" s="230"/>
      <c r="M1409" s="230"/>
      <c r="N1409" s="230"/>
      <c r="O1409" s="230"/>
      <c r="P1409" s="230"/>
    </row>
    <row r="1410" spans="1:23" x14ac:dyDescent="0.25">
      <c r="A1410" s="82" t="s">
        <v>1400</v>
      </c>
      <c r="B1410" s="25" t="s">
        <v>1601</v>
      </c>
      <c r="C1410" s="25">
        <v>1</v>
      </c>
      <c r="D1410" s="26" t="s">
        <v>1491</v>
      </c>
      <c r="E1410" s="85">
        <v>0</v>
      </c>
      <c r="F1410" s="105" t="s">
        <v>4</v>
      </c>
      <c r="G1410" s="85"/>
      <c r="H1410" s="85">
        <v>0</v>
      </c>
      <c r="I1410" s="85">
        <v>0</v>
      </c>
      <c r="J1410" s="85"/>
      <c r="K1410" s="85">
        <v>0</v>
      </c>
      <c r="L1410" s="105" t="s">
        <v>4</v>
      </c>
      <c r="M1410" s="85"/>
      <c r="N1410" s="85">
        <v>0</v>
      </c>
      <c r="O1410" s="85">
        <v>0</v>
      </c>
      <c r="P1410" s="85"/>
      <c r="Q1410" s="49">
        <f t="shared" si="66"/>
        <v>0</v>
      </c>
      <c r="R1410" s="49">
        <f t="shared" si="64"/>
        <v>0</v>
      </c>
      <c r="S1410" s="226">
        <f>AVERAGE(Q1410:Q1496)-1</f>
        <v>2.6436781609195403</v>
      </c>
      <c r="T1410" s="226">
        <f>AVERAGE(R1410:R1496)</f>
        <v>12.232758620689655</v>
      </c>
      <c r="U1410" t="s">
        <v>1638</v>
      </c>
      <c r="W1410" s="49">
        <f t="shared" si="65"/>
        <v>0</v>
      </c>
    </row>
    <row r="1411" spans="1:23" x14ac:dyDescent="0.25">
      <c r="A1411" s="86" t="s">
        <v>1401</v>
      </c>
      <c r="B1411" s="16" t="s">
        <v>1601</v>
      </c>
      <c r="C1411" s="16">
        <v>1</v>
      </c>
      <c r="D1411" s="17" t="s">
        <v>1492</v>
      </c>
      <c r="E1411" s="65">
        <v>0</v>
      </c>
      <c r="F1411" s="66" t="s">
        <v>4</v>
      </c>
      <c r="G1411" s="65"/>
      <c r="H1411" s="65">
        <v>66</v>
      </c>
      <c r="I1411" s="65">
        <v>66</v>
      </c>
      <c r="J1411" s="65"/>
      <c r="K1411" s="65">
        <v>0</v>
      </c>
      <c r="L1411" s="66" t="s">
        <v>4</v>
      </c>
      <c r="M1411" s="65"/>
      <c r="N1411" s="65">
        <v>165</v>
      </c>
      <c r="O1411" s="65">
        <v>330</v>
      </c>
      <c r="P1411" s="65"/>
      <c r="Q1411" s="49">
        <f t="shared" si="66"/>
        <v>0</v>
      </c>
      <c r="R1411" s="49">
        <f t="shared" ref="R1411:R1474" si="67">AVERAGE(H1411:I1411,N1411:O1411)</f>
        <v>156.75</v>
      </c>
      <c r="S1411" s="49">
        <f>MEDIAN(Q1410:Q1496)</f>
        <v>0</v>
      </c>
      <c r="T1411" s="49">
        <f>MEDIAN(R1410:R1496)</f>
        <v>0</v>
      </c>
      <c r="U1411" t="s">
        <v>1647</v>
      </c>
      <c r="W1411" s="49">
        <f t="shared" ref="W1411:W1474" si="68">(Q1411&gt;0)*(R1411&gt;0)</f>
        <v>0</v>
      </c>
    </row>
    <row r="1412" spans="1:23" x14ac:dyDescent="0.25">
      <c r="A1412" s="86" t="s">
        <v>1402</v>
      </c>
      <c r="B1412" s="16" t="s">
        <v>1601</v>
      </c>
      <c r="C1412" s="16">
        <v>1</v>
      </c>
      <c r="D1412" s="17" t="s">
        <v>1493</v>
      </c>
      <c r="E1412" s="65">
        <v>0</v>
      </c>
      <c r="F1412" s="66" t="s">
        <v>4</v>
      </c>
      <c r="G1412" s="65"/>
      <c r="H1412" s="65">
        <v>0</v>
      </c>
      <c r="I1412" s="65">
        <v>0</v>
      </c>
      <c r="J1412" s="65"/>
      <c r="K1412" s="65">
        <v>2</v>
      </c>
      <c r="L1412" s="64">
        <v>0.5</v>
      </c>
      <c r="M1412" s="65"/>
      <c r="N1412" s="65">
        <v>0</v>
      </c>
      <c r="O1412" s="65">
        <v>0</v>
      </c>
      <c r="P1412" s="65"/>
      <c r="Q1412" s="49">
        <f t="shared" si="66"/>
        <v>1</v>
      </c>
      <c r="R1412" s="49">
        <f t="shared" si="67"/>
        <v>0</v>
      </c>
      <c r="S1412" s="226">
        <f>VAR(Q1410:Q1496)</f>
        <v>140.66807003475006</v>
      </c>
      <c r="T1412" s="226">
        <f>VAR(R1410:R1496)</f>
        <v>4157.925571371291</v>
      </c>
      <c r="U1412" t="s">
        <v>1639</v>
      </c>
      <c r="W1412" s="49">
        <f t="shared" si="68"/>
        <v>0</v>
      </c>
    </row>
    <row r="1413" spans="1:23" x14ac:dyDescent="0.25">
      <c r="A1413" s="86" t="s">
        <v>1403</v>
      </c>
      <c r="B1413" s="16" t="s">
        <v>1601</v>
      </c>
      <c r="C1413" s="16">
        <v>1</v>
      </c>
      <c r="D1413" s="17" t="s">
        <v>1494</v>
      </c>
      <c r="E1413" s="65">
        <v>0</v>
      </c>
      <c r="F1413" s="66" t="s">
        <v>4</v>
      </c>
      <c r="G1413" s="65"/>
      <c r="H1413" s="65">
        <v>33</v>
      </c>
      <c r="I1413" s="65">
        <v>0</v>
      </c>
      <c r="J1413" s="65"/>
      <c r="K1413" s="65">
        <v>1</v>
      </c>
      <c r="L1413" s="64">
        <v>1</v>
      </c>
      <c r="M1413" s="65"/>
      <c r="N1413" s="65">
        <v>0</v>
      </c>
      <c r="O1413" s="65">
        <v>0</v>
      </c>
      <c r="P1413" s="65"/>
      <c r="Q1413" s="49">
        <f t="shared" si="66"/>
        <v>0.5</v>
      </c>
      <c r="R1413" s="49">
        <f t="shared" si="67"/>
        <v>8.25</v>
      </c>
      <c r="S1413" s="226">
        <f>STDEV(Q1410:Q1496)</f>
        <v>11.860357078720272</v>
      </c>
      <c r="T1413" s="226">
        <f>STDEV(R1410:R1496)</f>
        <v>64.481978655832904</v>
      </c>
      <c r="U1413" t="s">
        <v>1640</v>
      </c>
      <c r="W1413" s="49">
        <f t="shared" si="68"/>
        <v>1</v>
      </c>
    </row>
    <row r="1414" spans="1:23" x14ac:dyDescent="0.25">
      <c r="A1414" s="86" t="s">
        <v>1404</v>
      </c>
      <c r="B1414" s="16" t="s">
        <v>1601</v>
      </c>
      <c r="C1414" s="16">
        <v>1</v>
      </c>
      <c r="D1414" s="17" t="s">
        <v>1495</v>
      </c>
      <c r="E1414" s="65">
        <v>1</v>
      </c>
      <c r="F1414" s="64">
        <v>0</v>
      </c>
      <c r="G1414" s="65"/>
      <c r="H1414" s="65">
        <v>0</v>
      </c>
      <c r="I1414" s="65">
        <v>0</v>
      </c>
      <c r="J1414" s="65"/>
      <c r="K1414" s="65">
        <v>2</v>
      </c>
      <c r="L1414" s="64">
        <v>0.5</v>
      </c>
      <c r="M1414" s="65"/>
      <c r="N1414" s="65">
        <v>0</v>
      </c>
      <c r="O1414" s="65">
        <v>0</v>
      </c>
      <c r="P1414" s="65"/>
      <c r="Q1414" s="49">
        <f t="shared" si="66"/>
        <v>1.5</v>
      </c>
      <c r="R1414" s="49">
        <f t="shared" si="67"/>
        <v>0</v>
      </c>
      <c r="S1414" s="49">
        <f>MIN(Q1410:Q1496)</f>
        <v>0</v>
      </c>
      <c r="T1414" s="49">
        <f>MIN(R1410:R1496)</f>
        <v>0</v>
      </c>
      <c r="U1414" t="s">
        <v>1641</v>
      </c>
      <c r="W1414" s="49">
        <f t="shared" si="68"/>
        <v>0</v>
      </c>
    </row>
    <row r="1415" spans="1:23" x14ac:dyDescent="0.25">
      <c r="A1415" s="86" t="s">
        <v>1405</v>
      </c>
      <c r="B1415" s="16" t="s">
        <v>1601</v>
      </c>
      <c r="C1415" s="16">
        <v>1</v>
      </c>
      <c r="D1415" s="17" t="s">
        <v>1496</v>
      </c>
      <c r="E1415" s="65">
        <v>0</v>
      </c>
      <c r="F1415" s="66" t="s">
        <v>4</v>
      </c>
      <c r="G1415" s="65"/>
      <c r="H1415" s="65">
        <v>0</v>
      </c>
      <c r="I1415" s="65">
        <v>0</v>
      </c>
      <c r="J1415" s="65"/>
      <c r="K1415" s="65">
        <v>0</v>
      </c>
      <c r="L1415" s="66" t="s">
        <v>4</v>
      </c>
      <c r="M1415" s="65"/>
      <c r="N1415" s="65">
        <v>0</v>
      </c>
      <c r="O1415" s="65">
        <v>0</v>
      </c>
      <c r="P1415" s="65"/>
      <c r="Q1415" s="49">
        <f t="shared" si="66"/>
        <v>0</v>
      </c>
      <c r="R1415" s="49">
        <f t="shared" si="67"/>
        <v>0</v>
      </c>
      <c r="S1415" s="49">
        <f>MAX(Q1410:Q1496)</f>
        <v>72.5</v>
      </c>
      <c r="T1415" s="49">
        <f>MAX(R1410:R1496)</f>
        <v>561</v>
      </c>
      <c r="U1415" t="s">
        <v>1642</v>
      </c>
      <c r="W1415" s="49">
        <f t="shared" si="68"/>
        <v>0</v>
      </c>
    </row>
    <row r="1416" spans="1:23" x14ac:dyDescent="0.25">
      <c r="A1416" s="86" t="s">
        <v>1406</v>
      </c>
      <c r="B1416" s="16" t="s">
        <v>1601</v>
      </c>
      <c r="C1416" s="16">
        <v>1</v>
      </c>
      <c r="D1416" s="17" t="s">
        <v>1497</v>
      </c>
      <c r="E1416" s="65">
        <v>6</v>
      </c>
      <c r="F1416" s="64">
        <v>1</v>
      </c>
      <c r="G1416" s="65"/>
      <c r="H1416" s="65">
        <v>0</v>
      </c>
      <c r="I1416" s="65">
        <v>0</v>
      </c>
      <c r="J1416" s="65"/>
      <c r="K1416" s="65">
        <v>0</v>
      </c>
      <c r="L1416" s="66" t="s">
        <v>4</v>
      </c>
      <c r="M1416" s="65"/>
      <c r="N1416" s="65">
        <v>0</v>
      </c>
      <c r="O1416" s="65">
        <v>0</v>
      </c>
      <c r="P1416" s="65"/>
      <c r="Q1416" s="49">
        <f t="shared" si="66"/>
        <v>3</v>
      </c>
      <c r="R1416" s="49">
        <f t="shared" si="67"/>
        <v>0</v>
      </c>
      <c r="S1416" s="49">
        <f>COUNT(Q1410:Q1496)</f>
        <v>87</v>
      </c>
      <c r="T1416" s="49">
        <f>COUNT(R1410:R1496)</f>
        <v>87</v>
      </c>
      <c r="U1416" t="s">
        <v>1643</v>
      </c>
      <c r="W1416" s="49">
        <f t="shared" si="68"/>
        <v>0</v>
      </c>
    </row>
    <row r="1417" spans="1:23" x14ac:dyDescent="0.25">
      <c r="A1417" s="86" t="s">
        <v>1407</v>
      </c>
      <c r="B1417" s="16" t="s">
        <v>1601</v>
      </c>
      <c r="C1417" s="16">
        <v>1</v>
      </c>
      <c r="D1417" s="17" t="s">
        <v>1498</v>
      </c>
      <c r="E1417" s="65">
        <v>0</v>
      </c>
      <c r="F1417" s="66" t="s">
        <v>4</v>
      </c>
      <c r="G1417" s="65"/>
      <c r="H1417" s="65">
        <v>0</v>
      </c>
      <c r="I1417" s="65">
        <v>0</v>
      </c>
      <c r="J1417" s="65"/>
      <c r="K1417" s="65">
        <v>0</v>
      </c>
      <c r="L1417" s="66" t="s">
        <v>4</v>
      </c>
      <c r="M1417" s="65"/>
      <c r="N1417" s="65">
        <v>0</v>
      </c>
      <c r="O1417" s="65">
        <v>0</v>
      </c>
      <c r="P1417" s="65"/>
      <c r="Q1417" s="49">
        <f t="shared" si="66"/>
        <v>0</v>
      </c>
      <c r="R1417" s="49">
        <f t="shared" si="67"/>
        <v>0</v>
      </c>
      <c r="S1417" s="49">
        <f>COUNTIF(Q1410:Q1496,"&gt;0")</f>
        <v>37</v>
      </c>
      <c r="T1417" s="49">
        <f>COUNTIF(R1410:R1496,"&gt;0")</f>
        <v>12</v>
      </c>
      <c r="U1417" t="s">
        <v>1645</v>
      </c>
      <c r="W1417" s="49">
        <f t="shared" si="68"/>
        <v>0</v>
      </c>
    </row>
    <row r="1418" spans="1:23" x14ac:dyDescent="0.25">
      <c r="A1418" s="86" t="s">
        <v>1408</v>
      </c>
      <c r="B1418" s="16" t="s">
        <v>1601</v>
      </c>
      <c r="C1418" s="16">
        <v>1</v>
      </c>
      <c r="D1418" s="17" t="s">
        <v>1499</v>
      </c>
      <c r="E1418" s="65">
        <v>0</v>
      </c>
      <c r="F1418" s="66" t="s">
        <v>4</v>
      </c>
      <c r="G1418" s="65"/>
      <c r="H1418" s="65">
        <v>0</v>
      </c>
      <c r="I1418" s="65">
        <v>0</v>
      </c>
      <c r="J1418" s="65"/>
      <c r="K1418" s="65">
        <v>0</v>
      </c>
      <c r="L1418" s="66" t="s">
        <v>4</v>
      </c>
      <c r="M1418" s="65"/>
      <c r="N1418" s="65">
        <v>0</v>
      </c>
      <c r="O1418" s="65">
        <v>0</v>
      </c>
      <c r="P1418" s="65"/>
      <c r="Q1418" s="49">
        <f t="shared" si="66"/>
        <v>0</v>
      </c>
      <c r="R1418" s="49">
        <f t="shared" si="67"/>
        <v>0</v>
      </c>
      <c r="S1418" s="49">
        <f>COUNTIF(Q1410:Q1496,"=0")</f>
        <v>50</v>
      </c>
      <c r="T1418" s="49">
        <f>COUNTIF(R1410:R1496,"=0")</f>
        <v>75</v>
      </c>
      <c r="U1418" t="s">
        <v>1644</v>
      </c>
      <c r="W1418" s="49">
        <f t="shared" si="68"/>
        <v>0</v>
      </c>
    </row>
    <row r="1419" spans="1:23" x14ac:dyDescent="0.25">
      <c r="A1419" s="86" t="s">
        <v>1409</v>
      </c>
      <c r="B1419" s="16" t="s">
        <v>1601</v>
      </c>
      <c r="C1419" s="16">
        <v>1</v>
      </c>
      <c r="D1419" s="17" t="s">
        <v>1500</v>
      </c>
      <c r="E1419" s="70">
        <v>0</v>
      </c>
      <c r="F1419" s="87" t="s">
        <v>4</v>
      </c>
      <c r="G1419" s="70"/>
      <c r="H1419" s="70">
        <v>0</v>
      </c>
      <c r="I1419" s="70">
        <v>0</v>
      </c>
      <c r="J1419" s="70"/>
      <c r="K1419" s="70">
        <v>0</v>
      </c>
      <c r="L1419" s="87" t="s">
        <v>4</v>
      </c>
      <c r="M1419" s="70"/>
      <c r="N1419" s="70">
        <v>0</v>
      </c>
      <c r="O1419" s="70">
        <v>0</v>
      </c>
      <c r="P1419" s="70"/>
      <c r="Q1419" s="49">
        <f t="shared" si="66"/>
        <v>0</v>
      </c>
      <c r="R1419" s="49">
        <f t="shared" si="67"/>
        <v>0</v>
      </c>
      <c r="S1419" s="227">
        <f>S1417/S1416</f>
        <v>0.42528735632183906</v>
      </c>
      <c r="T1419" s="227">
        <f>T1417/T1416</f>
        <v>0.13793103448275862</v>
      </c>
      <c r="U1419" t="s">
        <v>1646</v>
      </c>
      <c r="W1419" s="49">
        <f t="shared" si="68"/>
        <v>0</v>
      </c>
    </row>
    <row r="1420" spans="1:23" x14ac:dyDescent="0.25">
      <c r="A1420" s="86" t="s">
        <v>1410</v>
      </c>
      <c r="B1420" s="16" t="s">
        <v>1601</v>
      </c>
      <c r="C1420" s="16">
        <v>1</v>
      </c>
      <c r="D1420" s="17" t="s">
        <v>1501</v>
      </c>
      <c r="E1420" s="65">
        <v>0</v>
      </c>
      <c r="F1420" s="66" t="s">
        <v>4</v>
      </c>
      <c r="G1420" s="65"/>
      <c r="H1420" s="65">
        <v>0</v>
      </c>
      <c r="I1420" s="65">
        <v>0</v>
      </c>
      <c r="J1420" s="65"/>
      <c r="K1420" s="65">
        <v>0</v>
      </c>
      <c r="L1420" s="66" t="s">
        <v>4</v>
      </c>
      <c r="M1420" s="65"/>
      <c r="N1420" s="65">
        <v>0</v>
      </c>
      <c r="O1420" s="65">
        <v>0</v>
      </c>
      <c r="P1420" s="65"/>
      <c r="Q1420" s="49">
        <f t="shared" si="66"/>
        <v>0</v>
      </c>
      <c r="R1420" s="49">
        <f t="shared" si="67"/>
        <v>0</v>
      </c>
      <c r="S1420" s="228">
        <f>S1410*S1410/(S1412-S1410)</f>
        <v>5.0636225406532988E-2</v>
      </c>
      <c r="T1420" s="228">
        <f>T1410*T1410/(T1412-T1410)</f>
        <v>3.6095386279422145E-2</v>
      </c>
      <c r="U1420" t="s">
        <v>1648</v>
      </c>
      <c r="W1420" s="49">
        <f t="shared" si="68"/>
        <v>0</v>
      </c>
    </row>
    <row r="1421" spans="1:23" x14ac:dyDescent="0.25">
      <c r="A1421" s="86" t="s">
        <v>1411</v>
      </c>
      <c r="B1421" s="16" t="s">
        <v>1601</v>
      </c>
      <c r="C1421" s="16">
        <v>1</v>
      </c>
      <c r="D1421" s="17" t="s">
        <v>1502</v>
      </c>
      <c r="E1421" s="65">
        <v>0</v>
      </c>
      <c r="F1421" s="66" t="s">
        <v>4</v>
      </c>
      <c r="G1421" s="65" t="s">
        <v>1</v>
      </c>
      <c r="H1421" s="101" t="s">
        <v>8</v>
      </c>
      <c r="I1421" s="101" t="s">
        <v>8</v>
      </c>
      <c r="J1421" s="65"/>
      <c r="K1421" s="65">
        <v>2</v>
      </c>
      <c r="L1421" s="64">
        <v>0.5</v>
      </c>
      <c r="M1421" s="65" t="s">
        <v>1</v>
      </c>
      <c r="N1421" s="65">
        <v>0</v>
      </c>
      <c r="O1421" s="65">
        <v>0</v>
      </c>
      <c r="P1421" s="65"/>
      <c r="Q1421" s="49">
        <f t="shared" si="66"/>
        <v>1</v>
      </c>
      <c r="R1421" s="49">
        <f t="shared" si="67"/>
        <v>0</v>
      </c>
      <c r="S1421" s="49">
        <f>COUNTIF(W1410:W1496,"&gt;0")</f>
        <v>6</v>
      </c>
      <c r="T1421" t="s">
        <v>1685</v>
      </c>
      <c r="W1421" s="49">
        <f t="shared" si="68"/>
        <v>0</v>
      </c>
    </row>
    <row r="1422" spans="1:23" x14ac:dyDescent="0.25">
      <c r="A1422" s="86" t="s">
        <v>1412</v>
      </c>
      <c r="B1422" s="16" t="s">
        <v>1601</v>
      </c>
      <c r="C1422" s="16">
        <v>1</v>
      </c>
      <c r="D1422" s="17" t="s">
        <v>1503</v>
      </c>
      <c r="E1422" s="65">
        <v>1</v>
      </c>
      <c r="F1422" s="64">
        <v>1</v>
      </c>
      <c r="G1422" s="65"/>
      <c r="H1422" s="65">
        <v>0</v>
      </c>
      <c r="I1422" s="65">
        <v>0</v>
      </c>
      <c r="J1422" s="65"/>
      <c r="K1422" s="65">
        <v>0</v>
      </c>
      <c r="L1422" s="66" t="s">
        <v>4</v>
      </c>
      <c r="M1422" s="65"/>
      <c r="N1422" s="65">
        <v>0</v>
      </c>
      <c r="O1422" s="65">
        <v>0</v>
      </c>
      <c r="P1422" s="65"/>
      <c r="Q1422" s="49">
        <f t="shared" si="66"/>
        <v>0.5</v>
      </c>
      <c r="R1422" s="49">
        <f t="shared" si="67"/>
        <v>0</v>
      </c>
      <c r="W1422" s="49">
        <f t="shared" si="68"/>
        <v>0</v>
      </c>
    </row>
    <row r="1423" spans="1:23" x14ac:dyDescent="0.25">
      <c r="A1423" s="86" t="s">
        <v>1413</v>
      </c>
      <c r="B1423" s="16" t="s">
        <v>1601</v>
      </c>
      <c r="C1423" s="16">
        <v>1</v>
      </c>
      <c r="D1423" s="17" t="s">
        <v>1504</v>
      </c>
      <c r="E1423" s="65">
        <v>0</v>
      </c>
      <c r="F1423" s="66" t="s">
        <v>4</v>
      </c>
      <c r="G1423" s="65"/>
      <c r="H1423" s="65">
        <v>0</v>
      </c>
      <c r="I1423" s="65">
        <v>0</v>
      </c>
      <c r="J1423" s="65"/>
      <c r="K1423" s="65">
        <v>0</v>
      </c>
      <c r="L1423" s="66" t="s">
        <v>4</v>
      </c>
      <c r="M1423" s="65"/>
      <c r="N1423" s="65">
        <v>0</v>
      </c>
      <c r="O1423" s="65">
        <v>0</v>
      </c>
      <c r="P1423" s="65"/>
      <c r="Q1423" s="49">
        <f t="shared" si="66"/>
        <v>0</v>
      </c>
      <c r="R1423" s="49">
        <f t="shared" si="67"/>
        <v>0</v>
      </c>
      <c r="W1423" s="49">
        <f t="shared" si="68"/>
        <v>0</v>
      </c>
    </row>
    <row r="1424" spans="1:23" x14ac:dyDescent="0.25">
      <c r="A1424" s="86" t="s">
        <v>1414</v>
      </c>
      <c r="B1424" s="16" t="s">
        <v>1601</v>
      </c>
      <c r="C1424" s="16">
        <v>1</v>
      </c>
      <c r="D1424" s="17" t="s">
        <v>1505</v>
      </c>
      <c r="E1424" s="65">
        <v>0</v>
      </c>
      <c r="F1424" s="66" t="s">
        <v>4</v>
      </c>
      <c r="G1424" s="65"/>
      <c r="H1424" s="65">
        <v>0</v>
      </c>
      <c r="I1424" s="65">
        <v>0</v>
      </c>
      <c r="J1424" s="65"/>
      <c r="K1424" s="65">
        <v>0</v>
      </c>
      <c r="L1424" s="66" t="s">
        <v>4</v>
      </c>
      <c r="M1424" s="65"/>
      <c r="N1424" s="65">
        <v>0</v>
      </c>
      <c r="O1424" s="65">
        <v>0</v>
      </c>
      <c r="P1424" s="65"/>
      <c r="Q1424" s="49">
        <f t="shared" si="66"/>
        <v>0</v>
      </c>
      <c r="R1424" s="49">
        <f t="shared" si="67"/>
        <v>0</v>
      </c>
      <c r="W1424" s="49">
        <f t="shared" si="68"/>
        <v>0</v>
      </c>
    </row>
    <row r="1425" spans="1:23" x14ac:dyDescent="0.25">
      <c r="A1425" s="86" t="s">
        <v>1415</v>
      </c>
      <c r="B1425" s="16" t="s">
        <v>1601</v>
      </c>
      <c r="C1425" s="16">
        <v>1</v>
      </c>
      <c r="D1425" s="17" t="s">
        <v>1506</v>
      </c>
      <c r="E1425" s="65">
        <v>0</v>
      </c>
      <c r="F1425" s="66" t="s">
        <v>4</v>
      </c>
      <c r="G1425" s="65"/>
      <c r="H1425" s="65">
        <v>0</v>
      </c>
      <c r="I1425" s="65">
        <v>0</v>
      </c>
      <c r="J1425" s="65"/>
      <c r="K1425" s="65">
        <v>0</v>
      </c>
      <c r="L1425" s="66" t="s">
        <v>4</v>
      </c>
      <c r="M1425" s="65"/>
      <c r="N1425" s="65">
        <v>0</v>
      </c>
      <c r="O1425" s="65">
        <v>0</v>
      </c>
      <c r="P1425" s="65"/>
      <c r="Q1425" s="49">
        <f t="shared" si="66"/>
        <v>0</v>
      </c>
      <c r="R1425" s="49">
        <f t="shared" si="67"/>
        <v>0</v>
      </c>
      <c r="W1425" s="49">
        <f t="shared" si="68"/>
        <v>0</v>
      </c>
    </row>
    <row r="1426" spans="1:23" x14ac:dyDescent="0.25">
      <c r="A1426" s="86" t="s">
        <v>1416</v>
      </c>
      <c r="B1426" s="16" t="s">
        <v>1601</v>
      </c>
      <c r="C1426" s="16">
        <v>1</v>
      </c>
      <c r="D1426" s="17" t="s">
        <v>1507</v>
      </c>
      <c r="E1426" s="65">
        <v>0</v>
      </c>
      <c r="F1426" s="66" t="s">
        <v>4</v>
      </c>
      <c r="G1426" s="65"/>
      <c r="H1426" s="65">
        <v>0</v>
      </c>
      <c r="I1426" s="65">
        <v>0</v>
      </c>
      <c r="J1426" s="65"/>
      <c r="K1426" s="65">
        <v>1</v>
      </c>
      <c r="L1426" s="64">
        <v>0</v>
      </c>
      <c r="M1426" s="65"/>
      <c r="N1426" s="65">
        <v>0</v>
      </c>
      <c r="O1426" s="65">
        <v>0</v>
      </c>
      <c r="P1426" s="65"/>
      <c r="Q1426" s="49">
        <f t="shared" si="66"/>
        <v>0.5</v>
      </c>
      <c r="R1426" s="49">
        <f t="shared" si="67"/>
        <v>0</v>
      </c>
      <c r="W1426" s="49">
        <f t="shared" si="68"/>
        <v>0</v>
      </c>
    </row>
    <row r="1427" spans="1:23" x14ac:dyDescent="0.25">
      <c r="A1427" s="86" t="s">
        <v>1417</v>
      </c>
      <c r="B1427" s="16" t="s">
        <v>1601</v>
      </c>
      <c r="C1427" s="16">
        <v>1</v>
      </c>
      <c r="D1427" s="17" t="s">
        <v>1508</v>
      </c>
      <c r="E1427" s="65">
        <v>0</v>
      </c>
      <c r="F1427" s="66" t="s">
        <v>4</v>
      </c>
      <c r="G1427" s="65"/>
      <c r="H1427" s="65">
        <v>0</v>
      </c>
      <c r="I1427" s="65">
        <v>0</v>
      </c>
      <c r="J1427" s="65"/>
      <c r="K1427" s="65">
        <v>0</v>
      </c>
      <c r="L1427" s="66" t="s">
        <v>4</v>
      </c>
      <c r="M1427" s="65"/>
      <c r="N1427" s="65">
        <v>0</v>
      </c>
      <c r="O1427" s="65">
        <v>0</v>
      </c>
      <c r="P1427" s="65"/>
      <c r="Q1427" s="49">
        <f t="shared" si="66"/>
        <v>0</v>
      </c>
      <c r="R1427" s="49">
        <f t="shared" si="67"/>
        <v>0</v>
      </c>
      <c r="W1427" s="49">
        <f t="shared" si="68"/>
        <v>0</v>
      </c>
    </row>
    <row r="1428" spans="1:23" x14ac:dyDescent="0.25">
      <c r="A1428" s="86" t="s">
        <v>1418</v>
      </c>
      <c r="B1428" s="16" t="s">
        <v>1601</v>
      </c>
      <c r="C1428" s="16">
        <v>1</v>
      </c>
      <c r="D1428" s="17" t="s">
        <v>1509</v>
      </c>
      <c r="E1428" s="65">
        <v>0</v>
      </c>
      <c r="F1428" s="66" t="s">
        <v>4</v>
      </c>
      <c r="G1428" s="65"/>
      <c r="H1428" s="65">
        <v>0</v>
      </c>
      <c r="I1428" s="65">
        <v>0</v>
      </c>
      <c r="J1428" s="65"/>
      <c r="K1428" s="65">
        <v>0</v>
      </c>
      <c r="L1428" s="66" t="s">
        <v>4</v>
      </c>
      <c r="M1428" s="65"/>
      <c r="N1428" s="65">
        <v>0</v>
      </c>
      <c r="O1428" s="65">
        <v>0</v>
      </c>
      <c r="P1428" s="65"/>
      <c r="Q1428" s="49">
        <f t="shared" si="66"/>
        <v>0</v>
      </c>
      <c r="R1428" s="49">
        <f t="shared" si="67"/>
        <v>0</v>
      </c>
      <c r="W1428" s="49">
        <f t="shared" si="68"/>
        <v>0</v>
      </c>
    </row>
    <row r="1429" spans="1:23" x14ac:dyDescent="0.25">
      <c r="A1429" s="86" t="s">
        <v>1419</v>
      </c>
      <c r="B1429" s="16" t="s">
        <v>1601</v>
      </c>
      <c r="C1429" s="16">
        <v>1</v>
      </c>
      <c r="D1429" s="17" t="s">
        <v>1510</v>
      </c>
      <c r="E1429" s="65">
        <v>0</v>
      </c>
      <c r="F1429" s="66" t="s">
        <v>4</v>
      </c>
      <c r="G1429" s="65"/>
      <c r="H1429" s="65">
        <v>0</v>
      </c>
      <c r="I1429" s="65">
        <v>0</v>
      </c>
      <c r="J1429" s="65"/>
      <c r="K1429" s="65">
        <v>1</v>
      </c>
      <c r="L1429" s="64">
        <v>1</v>
      </c>
      <c r="M1429" s="65"/>
      <c r="N1429" s="65">
        <v>33</v>
      </c>
      <c r="O1429" s="65">
        <v>0</v>
      </c>
      <c r="P1429" s="65"/>
      <c r="Q1429" s="49">
        <f t="shared" si="66"/>
        <v>0.5</v>
      </c>
      <c r="R1429" s="49">
        <f t="shared" si="67"/>
        <v>8.25</v>
      </c>
      <c r="S1429" s="318">
        <f>S1421/S1416</f>
        <v>6.8965517241379309E-2</v>
      </c>
      <c r="T1429" t="s">
        <v>1683</v>
      </c>
      <c r="W1429" s="49">
        <f t="shared" si="68"/>
        <v>1</v>
      </c>
    </row>
    <row r="1430" spans="1:23" x14ac:dyDescent="0.25">
      <c r="A1430" s="86" t="s">
        <v>1420</v>
      </c>
      <c r="B1430" s="16" t="s">
        <v>1601</v>
      </c>
      <c r="C1430" s="16">
        <v>1</v>
      </c>
      <c r="D1430" s="17" t="s">
        <v>1511</v>
      </c>
      <c r="E1430" s="65">
        <v>5</v>
      </c>
      <c r="F1430" s="64">
        <v>1</v>
      </c>
      <c r="G1430" s="65"/>
      <c r="H1430" s="65">
        <v>0</v>
      </c>
      <c r="I1430" s="65">
        <v>0</v>
      </c>
      <c r="J1430" s="65"/>
      <c r="K1430" s="65">
        <v>47</v>
      </c>
      <c r="L1430" s="64">
        <v>0.85106382978723405</v>
      </c>
      <c r="M1430" s="65"/>
      <c r="N1430" s="65">
        <v>0</v>
      </c>
      <c r="O1430" s="65">
        <v>0</v>
      </c>
      <c r="P1430" s="65"/>
      <c r="Q1430" s="49">
        <f t="shared" si="66"/>
        <v>26</v>
      </c>
      <c r="R1430" s="49">
        <f t="shared" si="67"/>
        <v>0</v>
      </c>
      <c r="S1430" s="317">
        <f>S1421/S1417</f>
        <v>0.16216216216216217</v>
      </c>
      <c r="T1430" t="s">
        <v>1686</v>
      </c>
      <c r="W1430" s="49">
        <f t="shared" si="68"/>
        <v>0</v>
      </c>
    </row>
    <row r="1431" spans="1:23" x14ac:dyDescent="0.25">
      <c r="A1431" s="86" t="s">
        <v>1421</v>
      </c>
      <c r="B1431" s="16" t="s">
        <v>1601</v>
      </c>
      <c r="C1431" s="16">
        <v>1</v>
      </c>
      <c r="D1431" s="17" t="s">
        <v>1512</v>
      </c>
      <c r="E1431" s="65">
        <v>0</v>
      </c>
      <c r="F1431" s="66" t="s">
        <v>4</v>
      </c>
      <c r="G1431" s="65"/>
      <c r="H1431" s="65">
        <v>0</v>
      </c>
      <c r="I1431" s="65">
        <v>0</v>
      </c>
      <c r="J1431" s="65"/>
      <c r="K1431" s="65">
        <v>1</v>
      </c>
      <c r="L1431" s="64">
        <v>0</v>
      </c>
      <c r="M1431" s="65"/>
      <c r="N1431" s="65">
        <v>0</v>
      </c>
      <c r="O1431" s="65">
        <v>0</v>
      </c>
      <c r="P1431" s="65"/>
      <c r="Q1431" s="49">
        <f t="shared" si="66"/>
        <v>0.5</v>
      </c>
      <c r="R1431" s="49">
        <f t="shared" si="67"/>
        <v>0</v>
      </c>
      <c r="W1431" s="49">
        <f t="shared" si="68"/>
        <v>0</v>
      </c>
    </row>
    <row r="1432" spans="1:23" x14ac:dyDescent="0.25">
      <c r="A1432" s="86" t="s">
        <v>1422</v>
      </c>
      <c r="B1432" s="16" t="s">
        <v>1601</v>
      </c>
      <c r="C1432" s="16">
        <v>1</v>
      </c>
      <c r="D1432" s="17" t="s">
        <v>1513</v>
      </c>
      <c r="E1432" s="65">
        <v>32</v>
      </c>
      <c r="F1432" s="64">
        <v>0.375</v>
      </c>
      <c r="G1432" s="65" t="s">
        <v>1</v>
      </c>
      <c r="H1432" s="65">
        <v>198</v>
      </c>
      <c r="I1432" s="65">
        <v>198</v>
      </c>
      <c r="J1432" s="65"/>
      <c r="K1432" s="65">
        <v>20</v>
      </c>
      <c r="L1432" s="64">
        <v>0.45</v>
      </c>
      <c r="M1432" s="65"/>
      <c r="N1432" s="65">
        <v>33</v>
      </c>
      <c r="O1432" s="65">
        <v>198</v>
      </c>
      <c r="P1432" s="65"/>
      <c r="Q1432" s="49">
        <f t="shared" si="66"/>
        <v>26</v>
      </c>
      <c r="R1432" s="49">
        <f t="shared" si="67"/>
        <v>156.75</v>
      </c>
      <c r="W1432" s="49">
        <f t="shared" si="68"/>
        <v>1</v>
      </c>
    </row>
    <row r="1433" spans="1:23" x14ac:dyDescent="0.25">
      <c r="A1433" s="86" t="s">
        <v>1423</v>
      </c>
      <c r="B1433" s="16" t="s">
        <v>1601</v>
      </c>
      <c r="C1433" s="16">
        <v>1</v>
      </c>
      <c r="D1433" s="17" t="s">
        <v>1514</v>
      </c>
      <c r="E1433" s="65">
        <v>0</v>
      </c>
      <c r="F1433" s="66" t="s">
        <v>4</v>
      </c>
      <c r="G1433" s="65"/>
      <c r="H1433" s="65">
        <v>0</v>
      </c>
      <c r="I1433" s="65">
        <v>0</v>
      </c>
      <c r="J1433" s="65"/>
      <c r="K1433" s="65">
        <v>0</v>
      </c>
      <c r="L1433" s="66" t="s">
        <v>4</v>
      </c>
      <c r="M1433" s="65"/>
      <c r="N1433" s="65">
        <v>0</v>
      </c>
      <c r="O1433" s="107">
        <v>0</v>
      </c>
      <c r="P1433" s="65"/>
      <c r="Q1433" s="49">
        <f t="shared" si="66"/>
        <v>0</v>
      </c>
      <c r="R1433" s="49">
        <f t="shared" si="67"/>
        <v>0</v>
      </c>
      <c r="W1433" s="49">
        <f t="shared" si="68"/>
        <v>0</v>
      </c>
    </row>
    <row r="1434" spans="1:23" x14ac:dyDescent="0.25">
      <c r="A1434" s="86" t="s">
        <v>1424</v>
      </c>
      <c r="B1434" s="16" t="s">
        <v>1601</v>
      </c>
      <c r="C1434" s="16">
        <v>1</v>
      </c>
      <c r="D1434" s="17" t="s">
        <v>1515</v>
      </c>
      <c r="E1434" s="65">
        <v>1</v>
      </c>
      <c r="F1434" s="64">
        <v>0</v>
      </c>
      <c r="G1434" s="65"/>
      <c r="H1434" s="65">
        <v>0</v>
      </c>
      <c r="I1434" s="65">
        <v>0</v>
      </c>
      <c r="J1434" s="65"/>
      <c r="K1434" s="65">
        <v>0</v>
      </c>
      <c r="L1434" s="66" t="s">
        <v>4</v>
      </c>
      <c r="M1434" s="65"/>
      <c r="N1434" s="66" t="s">
        <v>8</v>
      </c>
      <c r="O1434" s="66" t="s">
        <v>8</v>
      </c>
      <c r="P1434" s="65"/>
      <c r="Q1434" s="49">
        <f t="shared" si="66"/>
        <v>0.5</v>
      </c>
      <c r="R1434" s="49">
        <f t="shared" si="67"/>
        <v>0</v>
      </c>
      <c r="W1434" s="49">
        <f t="shared" si="68"/>
        <v>0</v>
      </c>
    </row>
    <row r="1435" spans="1:23" x14ac:dyDescent="0.25">
      <c r="A1435" s="86" t="s">
        <v>1425</v>
      </c>
      <c r="B1435" s="16" t="s">
        <v>1601</v>
      </c>
      <c r="C1435" s="16">
        <v>1</v>
      </c>
      <c r="D1435" s="17" t="s">
        <v>1516</v>
      </c>
      <c r="E1435" s="65">
        <v>0</v>
      </c>
      <c r="F1435" s="66" t="s">
        <v>4</v>
      </c>
      <c r="G1435" s="65"/>
      <c r="H1435" s="65">
        <v>0</v>
      </c>
      <c r="I1435" s="65">
        <v>0</v>
      </c>
      <c r="J1435" s="65"/>
      <c r="K1435" s="65">
        <v>0</v>
      </c>
      <c r="L1435" s="66" t="s">
        <v>4</v>
      </c>
      <c r="M1435" s="65"/>
      <c r="N1435" s="65">
        <v>0</v>
      </c>
      <c r="O1435" s="65">
        <v>0</v>
      </c>
      <c r="P1435" s="65"/>
      <c r="Q1435" s="49">
        <f t="shared" si="66"/>
        <v>0</v>
      </c>
      <c r="R1435" s="49">
        <f t="shared" si="67"/>
        <v>0</v>
      </c>
      <c r="W1435" s="49">
        <f t="shared" si="68"/>
        <v>0</v>
      </c>
    </row>
    <row r="1436" spans="1:23" x14ac:dyDescent="0.25">
      <c r="A1436" s="86" t="s">
        <v>1426</v>
      </c>
      <c r="B1436" s="16" t="s">
        <v>1601</v>
      </c>
      <c r="C1436" s="16">
        <v>1</v>
      </c>
      <c r="D1436" s="17" t="s">
        <v>1517</v>
      </c>
      <c r="E1436" s="65">
        <v>0</v>
      </c>
      <c r="F1436" s="66" t="s">
        <v>4</v>
      </c>
      <c r="G1436" s="65"/>
      <c r="H1436" s="65">
        <v>0</v>
      </c>
      <c r="I1436" s="65">
        <v>0</v>
      </c>
      <c r="J1436" s="65"/>
      <c r="K1436" s="65">
        <v>0</v>
      </c>
      <c r="L1436" s="66" t="s">
        <v>4</v>
      </c>
      <c r="M1436" s="65"/>
      <c r="N1436" s="65">
        <v>0</v>
      </c>
      <c r="O1436" s="65">
        <v>0</v>
      </c>
      <c r="P1436" s="65"/>
      <c r="Q1436" s="49">
        <f t="shared" si="66"/>
        <v>0</v>
      </c>
      <c r="R1436" s="49">
        <f t="shared" si="67"/>
        <v>0</v>
      </c>
      <c r="W1436" s="49">
        <f t="shared" si="68"/>
        <v>0</v>
      </c>
    </row>
    <row r="1437" spans="1:23" x14ac:dyDescent="0.25">
      <c r="A1437" s="86" t="s">
        <v>1427</v>
      </c>
      <c r="B1437" s="16" t="s">
        <v>1601</v>
      </c>
      <c r="C1437" s="16">
        <v>1</v>
      </c>
      <c r="D1437" s="17" t="s">
        <v>1518</v>
      </c>
      <c r="E1437" s="65">
        <v>0</v>
      </c>
      <c r="F1437" s="66" t="s">
        <v>4</v>
      </c>
      <c r="G1437" s="65"/>
      <c r="H1437" s="65">
        <v>0</v>
      </c>
      <c r="I1437" s="65">
        <v>0</v>
      </c>
      <c r="J1437" s="65"/>
      <c r="K1437" s="65">
        <v>0</v>
      </c>
      <c r="L1437" s="66" t="s">
        <v>4</v>
      </c>
      <c r="M1437" s="65"/>
      <c r="N1437" s="65">
        <v>0</v>
      </c>
      <c r="O1437" s="65">
        <v>66</v>
      </c>
      <c r="P1437" s="65"/>
      <c r="Q1437" s="49">
        <f t="shared" si="66"/>
        <v>0</v>
      </c>
      <c r="R1437" s="49">
        <f t="shared" si="67"/>
        <v>16.5</v>
      </c>
      <c r="W1437" s="49">
        <f t="shared" si="68"/>
        <v>0</v>
      </c>
    </row>
    <row r="1438" spans="1:23" x14ac:dyDescent="0.25">
      <c r="A1438" s="86" t="s">
        <v>1428</v>
      </c>
      <c r="B1438" s="16" t="s">
        <v>1601</v>
      </c>
      <c r="C1438" s="16">
        <v>1</v>
      </c>
      <c r="D1438" s="17" t="s">
        <v>1519</v>
      </c>
      <c r="E1438" s="65">
        <v>0</v>
      </c>
      <c r="F1438" s="66" t="s">
        <v>4</v>
      </c>
      <c r="G1438" s="65"/>
      <c r="H1438" s="16">
        <v>0</v>
      </c>
      <c r="I1438" s="16">
        <v>0</v>
      </c>
      <c r="J1438" s="16"/>
      <c r="K1438" s="65">
        <v>0</v>
      </c>
      <c r="L1438" s="66" t="s">
        <v>4</v>
      </c>
      <c r="M1438" s="16"/>
      <c r="N1438" s="65">
        <v>0</v>
      </c>
      <c r="O1438" s="65">
        <v>0</v>
      </c>
      <c r="P1438" s="16"/>
      <c r="Q1438" s="49">
        <f t="shared" ref="Q1438:Q1496" si="69">AVERAGE(E1438,K1438)</f>
        <v>0</v>
      </c>
      <c r="R1438" s="49">
        <f t="shared" si="67"/>
        <v>0</v>
      </c>
      <c r="W1438" s="49">
        <f t="shared" si="68"/>
        <v>0</v>
      </c>
    </row>
    <row r="1439" spans="1:23" x14ac:dyDescent="0.25">
      <c r="A1439" s="86" t="s">
        <v>1429</v>
      </c>
      <c r="B1439" s="16" t="s">
        <v>1601</v>
      </c>
      <c r="C1439" s="16">
        <v>1</v>
      </c>
      <c r="D1439" s="17" t="s">
        <v>1520</v>
      </c>
      <c r="E1439" s="65">
        <v>0</v>
      </c>
      <c r="F1439" s="66" t="s">
        <v>4</v>
      </c>
      <c r="G1439" s="65"/>
      <c r="H1439" s="16">
        <v>0</v>
      </c>
      <c r="I1439" s="16">
        <v>0</v>
      </c>
      <c r="J1439" s="16"/>
      <c r="K1439" s="65">
        <v>0</v>
      </c>
      <c r="L1439" s="66" t="s">
        <v>4</v>
      </c>
      <c r="M1439" s="16"/>
      <c r="N1439" s="65">
        <v>0</v>
      </c>
      <c r="O1439" s="65">
        <v>0</v>
      </c>
      <c r="P1439" s="16"/>
      <c r="Q1439" s="49">
        <f t="shared" si="69"/>
        <v>0</v>
      </c>
      <c r="R1439" s="49">
        <f t="shared" si="67"/>
        <v>0</v>
      </c>
      <c r="W1439" s="49">
        <f t="shared" si="68"/>
        <v>0</v>
      </c>
    </row>
    <row r="1440" spans="1:23" x14ac:dyDescent="0.25">
      <c r="A1440" s="86" t="s">
        <v>1430</v>
      </c>
      <c r="B1440" s="16" t="s">
        <v>1601</v>
      </c>
      <c r="C1440" s="16">
        <v>1</v>
      </c>
      <c r="D1440" s="17" t="s">
        <v>1521</v>
      </c>
      <c r="E1440" s="65">
        <v>0</v>
      </c>
      <c r="F1440" s="66" t="s">
        <v>4</v>
      </c>
      <c r="G1440" s="65"/>
      <c r="H1440" s="16">
        <v>0</v>
      </c>
      <c r="I1440" s="16">
        <v>0</v>
      </c>
      <c r="J1440" s="19"/>
      <c r="K1440" s="60">
        <v>0</v>
      </c>
      <c r="L1440" s="143" t="s">
        <v>4</v>
      </c>
      <c r="M1440" s="19"/>
      <c r="N1440" s="60">
        <v>0</v>
      </c>
      <c r="O1440" s="60">
        <v>0</v>
      </c>
      <c r="P1440" s="19"/>
      <c r="Q1440" s="49">
        <f t="shared" si="69"/>
        <v>0</v>
      </c>
      <c r="R1440" s="49">
        <f t="shared" si="67"/>
        <v>0</v>
      </c>
      <c r="W1440" s="49">
        <f t="shared" si="68"/>
        <v>0</v>
      </c>
    </row>
    <row r="1441" spans="1:23" x14ac:dyDescent="0.25">
      <c r="A1441" s="86" t="s">
        <v>1431</v>
      </c>
      <c r="B1441" s="16" t="s">
        <v>1601</v>
      </c>
      <c r="C1441" s="16">
        <v>1</v>
      </c>
      <c r="D1441" s="17" t="s">
        <v>1522</v>
      </c>
      <c r="E1441" s="65">
        <v>0</v>
      </c>
      <c r="F1441" s="66" t="s">
        <v>4</v>
      </c>
      <c r="G1441" s="65"/>
      <c r="H1441" s="18">
        <v>0</v>
      </c>
      <c r="I1441" s="16">
        <v>0</v>
      </c>
      <c r="J1441" s="16"/>
      <c r="K1441" s="65">
        <v>0</v>
      </c>
      <c r="L1441" s="87" t="s">
        <v>4</v>
      </c>
      <c r="M1441" s="18"/>
      <c r="N1441" s="70">
        <v>0</v>
      </c>
      <c r="O1441" s="70">
        <v>0</v>
      </c>
      <c r="P1441" s="18"/>
      <c r="Q1441" s="49">
        <f t="shared" si="69"/>
        <v>0</v>
      </c>
      <c r="R1441" s="49">
        <f t="shared" si="67"/>
        <v>0</v>
      </c>
      <c r="W1441" s="49">
        <f t="shared" si="68"/>
        <v>0</v>
      </c>
    </row>
    <row r="1442" spans="1:23" ht="15.75" customHeight="1" x14ac:dyDescent="0.25">
      <c r="A1442" s="86" t="s">
        <v>1432</v>
      </c>
      <c r="B1442" s="16" t="s">
        <v>1601</v>
      </c>
      <c r="C1442" s="16">
        <v>2</v>
      </c>
      <c r="D1442" s="17" t="s">
        <v>1491</v>
      </c>
      <c r="E1442" s="65">
        <v>0</v>
      </c>
      <c r="F1442" s="66" t="s">
        <v>4</v>
      </c>
      <c r="G1442" s="65"/>
      <c r="H1442" s="65">
        <v>0</v>
      </c>
      <c r="I1442" s="16">
        <v>0</v>
      </c>
      <c r="J1442" s="16"/>
      <c r="K1442" s="65">
        <v>0</v>
      </c>
      <c r="L1442" s="66" t="s">
        <v>4</v>
      </c>
      <c r="M1442" s="65"/>
      <c r="N1442" s="65">
        <v>0</v>
      </c>
      <c r="O1442" s="16">
        <v>0</v>
      </c>
      <c r="P1442" s="16"/>
      <c r="Q1442" s="49">
        <f t="shared" si="69"/>
        <v>0</v>
      </c>
      <c r="R1442" s="49">
        <f t="shared" si="67"/>
        <v>0</v>
      </c>
      <c r="W1442" s="49">
        <f t="shared" si="68"/>
        <v>0</v>
      </c>
    </row>
    <row r="1443" spans="1:23" x14ac:dyDescent="0.25">
      <c r="A1443" s="86" t="s">
        <v>1433</v>
      </c>
      <c r="B1443" s="16" t="s">
        <v>1601</v>
      </c>
      <c r="C1443" s="16">
        <v>2</v>
      </c>
      <c r="D1443" s="17" t="s">
        <v>1492</v>
      </c>
      <c r="E1443" s="65">
        <v>0</v>
      </c>
      <c r="F1443" s="66" t="s">
        <v>4</v>
      </c>
      <c r="G1443" s="65"/>
      <c r="H1443" s="65">
        <v>0</v>
      </c>
      <c r="I1443" s="16">
        <v>0</v>
      </c>
      <c r="J1443" s="16"/>
      <c r="K1443" s="65">
        <v>4</v>
      </c>
      <c r="L1443" s="64">
        <v>0.5</v>
      </c>
      <c r="M1443" s="65"/>
      <c r="N1443" s="65">
        <v>0</v>
      </c>
      <c r="O1443" s="16">
        <v>0</v>
      </c>
      <c r="P1443" s="16"/>
      <c r="Q1443" s="49">
        <f t="shared" si="69"/>
        <v>2</v>
      </c>
      <c r="R1443" s="49">
        <f t="shared" si="67"/>
        <v>0</v>
      </c>
      <c r="W1443" s="49">
        <f t="shared" si="68"/>
        <v>0</v>
      </c>
    </row>
    <row r="1444" spans="1:23" x14ac:dyDescent="0.25">
      <c r="A1444" s="86" t="s">
        <v>1434</v>
      </c>
      <c r="B1444" s="16" t="s">
        <v>1601</v>
      </c>
      <c r="C1444" s="16">
        <v>2</v>
      </c>
      <c r="D1444" s="17" t="s">
        <v>1493</v>
      </c>
      <c r="E1444" s="65">
        <v>0</v>
      </c>
      <c r="F1444" s="66" t="s">
        <v>4</v>
      </c>
      <c r="G1444" s="65"/>
      <c r="H1444" s="65">
        <v>0</v>
      </c>
      <c r="I1444" s="16">
        <v>0</v>
      </c>
      <c r="J1444" s="16"/>
      <c r="K1444" s="65">
        <v>0</v>
      </c>
      <c r="L1444" s="66" t="s">
        <v>4</v>
      </c>
      <c r="M1444" s="65"/>
      <c r="N1444" s="65">
        <v>0</v>
      </c>
      <c r="O1444" s="16">
        <v>0</v>
      </c>
      <c r="P1444" s="16"/>
      <c r="Q1444" s="49">
        <f t="shared" si="69"/>
        <v>0</v>
      </c>
      <c r="R1444" s="49">
        <f t="shared" si="67"/>
        <v>0</v>
      </c>
      <c r="W1444" s="49">
        <f t="shared" si="68"/>
        <v>0</v>
      </c>
    </row>
    <row r="1445" spans="1:23" x14ac:dyDescent="0.25">
      <c r="A1445" s="86" t="s">
        <v>1435</v>
      </c>
      <c r="B1445" s="16" t="s">
        <v>1601</v>
      </c>
      <c r="C1445" s="16">
        <v>2</v>
      </c>
      <c r="D1445" s="17" t="s">
        <v>1494</v>
      </c>
      <c r="E1445" s="65">
        <v>1</v>
      </c>
      <c r="F1445" s="64">
        <v>1</v>
      </c>
      <c r="G1445" s="65"/>
      <c r="H1445" s="65">
        <v>0</v>
      </c>
      <c r="I1445" s="16">
        <v>99</v>
      </c>
      <c r="J1445" s="16"/>
      <c r="K1445" s="65">
        <v>7</v>
      </c>
      <c r="L1445" s="64">
        <v>0.14285714285714285</v>
      </c>
      <c r="M1445" s="65"/>
      <c r="N1445" s="65">
        <v>33</v>
      </c>
      <c r="O1445" s="16">
        <v>0</v>
      </c>
      <c r="P1445" s="16"/>
      <c r="Q1445" s="49">
        <f t="shared" si="69"/>
        <v>4</v>
      </c>
      <c r="R1445" s="49">
        <f t="shared" si="67"/>
        <v>33</v>
      </c>
      <c r="W1445" s="49">
        <f t="shared" si="68"/>
        <v>1</v>
      </c>
    </row>
    <row r="1446" spans="1:23" x14ac:dyDescent="0.25">
      <c r="A1446" s="86" t="s">
        <v>1436</v>
      </c>
      <c r="B1446" s="16" t="s">
        <v>1601</v>
      </c>
      <c r="C1446" s="16">
        <v>2</v>
      </c>
      <c r="D1446" s="17" t="s">
        <v>1496</v>
      </c>
      <c r="E1446" s="65">
        <v>0</v>
      </c>
      <c r="F1446" s="66" t="s">
        <v>4</v>
      </c>
      <c r="G1446" s="65"/>
      <c r="H1446" s="65">
        <v>0</v>
      </c>
      <c r="I1446" s="16">
        <v>0</v>
      </c>
      <c r="J1446" s="16"/>
      <c r="K1446" s="65">
        <v>0</v>
      </c>
      <c r="L1446" s="66" t="s">
        <v>4</v>
      </c>
      <c r="M1446" s="65"/>
      <c r="N1446" s="65">
        <v>0</v>
      </c>
      <c r="O1446" s="16">
        <v>0</v>
      </c>
      <c r="P1446" s="16"/>
      <c r="Q1446" s="49">
        <f t="shared" si="69"/>
        <v>0</v>
      </c>
      <c r="R1446" s="49">
        <f t="shared" si="67"/>
        <v>0</v>
      </c>
      <c r="W1446" s="49">
        <f t="shared" si="68"/>
        <v>0</v>
      </c>
    </row>
    <row r="1447" spans="1:23" x14ac:dyDescent="0.25">
      <c r="A1447" s="86" t="s">
        <v>1437</v>
      </c>
      <c r="B1447" s="16" t="s">
        <v>1601</v>
      </c>
      <c r="C1447" s="16">
        <v>2</v>
      </c>
      <c r="D1447" s="17" t="s">
        <v>1497</v>
      </c>
      <c r="E1447" s="65">
        <v>0</v>
      </c>
      <c r="F1447" s="66" t="s">
        <v>4</v>
      </c>
      <c r="G1447" s="65"/>
      <c r="H1447" s="101" t="s">
        <v>8</v>
      </c>
      <c r="I1447" s="101" t="s">
        <v>8</v>
      </c>
      <c r="J1447" s="16"/>
      <c r="K1447" s="65">
        <v>1</v>
      </c>
      <c r="L1447" s="64">
        <v>0</v>
      </c>
      <c r="M1447" s="65"/>
      <c r="N1447" s="65">
        <v>0</v>
      </c>
      <c r="O1447" s="16">
        <v>0</v>
      </c>
      <c r="P1447" s="16"/>
      <c r="Q1447" s="49">
        <f t="shared" si="69"/>
        <v>0.5</v>
      </c>
      <c r="R1447" s="49">
        <f t="shared" si="67"/>
        <v>0</v>
      </c>
      <c r="W1447" s="49">
        <f t="shared" si="68"/>
        <v>0</v>
      </c>
    </row>
    <row r="1448" spans="1:23" x14ac:dyDescent="0.25">
      <c r="A1448" s="86" t="s">
        <v>1438</v>
      </c>
      <c r="B1448" s="16" t="s">
        <v>1601</v>
      </c>
      <c r="C1448" s="16">
        <v>2</v>
      </c>
      <c r="D1448" s="17" t="s">
        <v>1498</v>
      </c>
      <c r="E1448" s="65">
        <v>0</v>
      </c>
      <c r="F1448" s="66" t="s">
        <v>4</v>
      </c>
      <c r="G1448" s="65"/>
      <c r="H1448" s="65">
        <v>0</v>
      </c>
      <c r="I1448" s="16">
        <v>0</v>
      </c>
      <c r="J1448" s="16"/>
      <c r="K1448" s="65">
        <v>1</v>
      </c>
      <c r="L1448" s="64">
        <v>1</v>
      </c>
      <c r="M1448" s="65"/>
      <c r="N1448" s="65">
        <v>0</v>
      </c>
      <c r="O1448" s="16">
        <v>0</v>
      </c>
      <c r="P1448" s="16"/>
      <c r="Q1448" s="49">
        <f t="shared" si="69"/>
        <v>0.5</v>
      </c>
      <c r="R1448" s="49">
        <f t="shared" si="67"/>
        <v>0</v>
      </c>
      <c r="W1448" s="49">
        <f t="shared" si="68"/>
        <v>0</v>
      </c>
    </row>
    <row r="1449" spans="1:23" x14ac:dyDescent="0.25">
      <c r="A1449" s="86" t="s">
        <v>1439</v>
      </c>
      <c r="B1449" s="16" t="s">
        <v>1601</v>
      </c>
      <c r="C1449" s="16">
        <v>2</v>
      </c>
      <c r="D1449" s="17" t="s">
        <v>1499</v>
      </c>
      <c r="E1449" s="65">
        <v>0</v>
      </c>
      <c r="F1449" s="66" t="s">
        <v>4</v>
      </c>
      <c r="G1449" s="65"/>
      <c r="H1449" s="65">
        <v>0</v>
      </c>
      <c r="I1449" s="16">
        <v>0</v>
      </c>
      <c r="J1449" s="16"/>
      <c r="K1449" s="65">
        <v>0</v>
      </c>
      <c r="L1449" s="66" t="s">
        <v>4</v>
      </c>
      <c r="M1449" s="65" t="s">
        <v>1</v>
      </c>
      <c r="N1449" s="65">
        <v>0</v>
      </c>
      <c r="O1449" s="16">
        <v>33</v>
      </c>
      <c r="P1449" s="16"/>
      <c r="Q1449" s="49">
        <f t="shared" si="69"/>
        <v>0</v>
      </c>
      <c r="R1449" s="49">
        <f t="shared" si="67"/>
        <v>8.25</v>
      </c>
      <c r="W1449" s="49">
        <f t="shared" si="68"/>
        <v>0</v>
      </c>
    </row>
    <row r="1450" spans="1:23" x14ac:dyDescent="0.25">
      <c r="A1450" s="86" t="s">
        <v>1440</v>
      </c>
      <c r="B1450" s="16" t="s">
        <v>1601</v>
      </c>
      <c r="C1450" s="16">
        <v>2</v>
      </c>
      <c r="D1450" s="17" t="s">
        <v>1500</v>
      </c>
      <c r="E1450" s="65">
        <v>0</v>
      </c>
      <c r="F1450" s="66" t="s">
        <v>4</v>
      </c>
      <c r="G1450" s="65"/>
      <c r="H1450" s="65">
        <v>0</v>
      </c>
      <c r="I1450" s="16">
        <v>0</v>
      </c>
      <c r="J1450" s="16"/>
      <c r="K1450" s="65">
        <v>0</v>
      </c>
      <c r="L1450" s="66" t="s">
        <v>4</v>
      </c>
      <c r="M1450" s="65"/>
      <c r="N1450" s="65">
        <v>0</v>
      </c>
      <c r="O1450" s="16">
        <v>0</v>
      </c>
      <c r="P1450" s="16"/>
      <c r="Q1450" s="49">
        <f t="shared" si="69"/>
        <v>0</v>
      </c>
      <c r="R1450" s="49">
        <f t="shared" si="67"/>
        <v>0</v>
      </c>
      <c r="W1450" s="49">
        <f t="shared" si="68"/>
        <v>0</v>
      </c>
    </row>
    <row r="1451" spans="1:23" x14ac:dyDescent="0.25">
      <c r="A1451" s="86" t="s">
        <v>1441</v>
      </c>
      <c r="B1451" s="16" t="s">
        <v>1601</v>
      </c>
      <c r="C1451" s="16">
        <v>2</v>
      </c>
      <c r="D1451" s="17" t="s">
        <v>1501</v>
      </c>
      <c r="E1451" s="65">
        <v>0</v>
      </c>
      <c r="F1451" s="66" t="s">
        <v>4</v>
      </c>
      <c r="G1451" s="65"/>
      <c r="H1451" s="65">
        <v>0</v>
      </c>
      <c r="I1451" s="16">
        <v>0</v>
      </c>
      <c r="J1451" s="16"/>
      <c r="K1451" s="65">
        <v>0</v>
      </c>
      <c r="L1451" s="66" t="s">
        <v>4</v>
      </c>
      <c r="M1451" s="65"/>
      <c r="N1451" s="65">
        <v>0</v>
      </c>
      <c r="O1451" s="16">
        <v>0</v>
      </c>
      <c r="P1451" s="16"/>
      <c r="Q1451" s="49">
        <f t="shared" si="69"/>
        <v>0</v>
      </c>
      <c r="R1451" s="49">
        <f t="shared" si="67"/>
        <v>0</v>
      </c>
      <c r="W1451" s="49">
        <f t="shared" si="68"/>
        <v>0</v>
      </c>
    </row>
    <row r="1452" spans="1:23" x14ac:dyDescent="0.25">
      <c r="A1452" s="86" t="s">
        <v>1442</v>
      </c>
      <c r="B1452" s="16" t="s">
        <v>1601</v>
      </c>
      <c r="C1452" s="16">
        <v>2</v>
      </c>
      <c r="D1452" s="17" t="s">
        <v>1502</v>
      </c>
      <c r="E1452" s="65">
        <v>0</v>
      </c>
      <c r="F1452" s="66" t="s">
        <v>4</v>
      </c>
      <c r="G1452" s="65"/>
      <c r="H1452" s="65">
        <v>0</v>
      </c>
      <c r="I1452" s="16">
        <v>0</v>
      </c>
      <c r="J1452" s="16"/>
      <c r="K1452" s="65">
        <v>0</v>
      </c>
      <c r="L1452" s="66" t="s">
        <v>4</v>
      </c>
      <c r="M1452" s="65"/>
      <c r="N1452" s="65">
        <v>0</v>
      </c>
      <c r="O1452" s="16">
        <v>0</v>
      </c>
      <c r="P1452" s="16"/>
      <c r="Q1452" s="49">
        <f t="shared" si="69"/>
        <v>0</v>
      </c>
      <c r="R1452" s="49">
        <f t="shared" si="67"/>
        <v>0</v>
      </c>
      <c r="W1452" s="49">
        <f t="shared" si="68"/>
        <v>0</v>
      </c>
    </row>
    <row r="1453" spans="1:23" x14ac:dyDescent="0.25">
      <c r="A1453" s="86" t="s">
        <v>1443</v>
      </c>
      <c r="B1453" s="16" t="s">
        <v>1601</v>
      </c>
      <c r="C1453" s="16">
        <v>2</v>
      </c>
      <c r="D1453" s="17" t="s">
        <v>1503</v>
      </c>
      <c r="E1453" s="65">
        <v>0</v>
      </c>
      <c r="F1453" s="66" t="s">
        <v>4</v>
      </c>
      <c r="G1453" s="65"/>
      <c r="H1453" s="65">
        <v>0</v>
      </c>
      <c r="I1453" s="16">
        <v>0</v>
      </c>
      <c r="J1453" s="16"/>
      <c r="K1453" s="65">
        <v>0</v>
      </c>
      <c r="L1453" s="66" t="s">
        <v>4</v>
      </c>
      <c r="M1453" s="65"/>
      <c r="N1453" s="65">
        <v>0</v>
      </c>
      <c r="O1453" s="16">
        <v>0</v>
      </c>
      <c r="P1453" s="16"/>
      <c r="Q1453" s="49">
        <f t="shared" si="69"/>
        <v>0</v>
      </c>
      <c r="R1453" s="49">
        <f t="shared" si="67"/>
        <v>0</v>
      </c>
      <c r="W1453" s="49">
        <f t="shared" si="68"/>
        <v>0</v>
      </c>
    </row>
    <row r="1454" spans="1:23" x14ac:dyDescent="0.25">
      <c r="A1454" s="86" t="s">
        <v>1444</v>
      </c>
      <c r="B1454" s="16" t="s">
        <v>1601</v>
      </c>
      <c r="C1454" s="16">
        <v>2</v>
      </c>
      <c r="D1454" s="17" t="s">
        <v>1504</v>
      </c>
      <c r="E1454" s="65">
        <v>9</v>
      </c>
      <c r="F1454" s="64">
        <v>0.77777777777777779</v>
      </c>
      <c r="G1454" s="65"/>
      <c r="H1454" s="65">
        <v>0</v>
      </c>
      <c r="I1454" s="16">
        <v>0</v>
      </c>
      <c r="J1454" s="16"/>
      <c r="K1454" s="65">
        <v>10</v>
      </c>
      <c r="L1454" s="64">
        <v>0.8</v>
      </c>
      <c r="M1454" s="65"/>
      <c r="N1454" s="65">
        <v>0</v>
      </c>
      <c r="O1454" s="16">
        <v>0</v>
      </c>
      <c r="P1454" s="16"/>
      <c r="Q1454" s="49">
        <f t="shared" si="69"/>
        <v>9.5</v>
      </c>
      <c r="R1454" s="49">
        <f t="shared" si="67"/>
        <v>0</v>
      </c>
      <c r="W1454" s="49">
        <f t="shared" si="68"/>
        <v>0</v>
      </c>
    </row>
    <row r="1455" spans="1:23" x14ac:dyDescent="0.25">
      <c r="A1455" s="86" t="s">
        <v>1445</v>
      </c>
      <c r="B1455" s="16" t="s">
        <v>1601</v>
      </c>
      <c r="C1455" s="16">
        <v>2</v>
      </c>
      <c r="D1455" s="17" t="s">
        <v>1505</v>
      </c>
      <c r="E1455" s="65">
        <v>1</v>
      </c>
      <c r="F1455" s="64">
        <v>1</v>
      </c>
      <c r="G1455" s="65"/>
      <c r="H1455" s="101" t="s">
        <v>8</v>
      </c>
      <c r="I1455" s="101" t="s">
        <v>8</v>
      </c>
      <c r="J1455" s="16"/>
      <c r="K1455" s="65">
        <v>0</v>
      </c>
      <c r="L1455" s="66" t="s">
        <v>4</v>
      </c>
      <c r="M1455" s="65"/>
      <c r="N1455" s="65">
        <v>0</v>
      </c>
      <c r="O1455" s="16">
        <v>0</v>
      </c>
      <c r="P1455" s="16"/>
      <c r="Q1455" s="49">
        <f t="shared" si="69"/>
        <v>0.5</v>
      </c>
      <c r="R1455" s="49">
        <f t="shared" si="67"/>
        <v>0</v>
      </c>
      <c r="W1455" s="49">
        <f t="shared" si="68"/>
        <v>0</v>
      </c>
    </row>
    <row r="1456" spans="1:23" x14ac:dyDescent="0.25">
      <c r="A1456" s="86" t="s">
        <v>1446</v>
      </c>
      <c r="B1456" s="16" t="s">
        <v>1601</v>
      </c>
      <c r="C1456" s="16">
        <v>2</v>
      </c>
      <c r="D1456" s="17" t="s">
        <v>1506</v>
      </c>
      <c r="E1456" s="65">
        <v>0</v>
      </c>
      <c r="F1456" s="66" t="s">
        <v>4</v>
      </c>
      <c r="G1456" s="65"/>
      <c r="H1456" s="65">
        <v>0</v>
      </c>
      <c r="I1456" s="16">
        <v>0</v>
      </c>
      <c r="J1456" s="16"/>
      <c r="K1456" s="65">
        <v>0</v>
      </c>
      <c r="L1456" s="66" t="s">
        <v>4</v>
      </c>
      <c r="M1456" s="65"/>
      <c r="N1456" s="65">
        <v>0</v>
      </c>
      <c r="O1456" s="16">
        <v>0</v>
      </c>
      <c r="P1456" s="16"/>
      <c r="Q1456" s="49">
        <f t="shared" si="69"/>
        <v>0</v>
      </c>
      <c r="R1456" s="49">
        <f t="shared" si="67"/>
        <v>0</v>
      </c>
      <c r="W1456" s="49">
        <f t="shared" si="68"/>
        <v>0</v>
      </c>
    </row>
    <row r="1457" spans="1:23" x14ac:dyDescent="0.25">
      <c r="A1457" s="86" t="s">
        <v>1447</v>
      </c>
      <c r="B1457" s="16" t="s">
        <v>1601</v>
      </c>
      <c r="C1457" s="16">
        <v>2</v>
      </c>
      <c r="D1457" s="17" t="s">
        <v>1507</v>
      </c>
      <c r="E1457" s="65">
        <v>0</v>
      </c>
      <c r="F1457" s="66" t="s">
        <v>4</v>
      </c>
      <c r="G1457" s="65"/>
      <c r="H1457" s="101" t="s">
        <v>8</v>
      </c>
      <c r="I1457" s="101" t="s">
        <v>8</v>
      </c>
      <c r="J1457" s="16"/>
      <c r="K1457" s="65">
        <v>0</v>
      </c>
      <c r="L1457" s="66" t="s">
        <v>4</v>
      </c>
      <c r="M1457" s="65"/>
      <c r="N1457" s="65">
        <v>0</v>
      </c>
      <c r="O1457" s="16">
        <v>0</v>
      </c>
      <c r="P1457" s="16"/>
      <c r="Q1457" s="49">
        <f t="shared" si="69"/>
        <v>0</v>
      </c>
      <c r="R1457" s="49">
        <f t="shared" si="67"/>
        <v>0</v>
      </c>
      <c r="W1457" s="49">
        <f t="shared" si="68"/>
        <v>0</v>
      </c>
    </row>
    <row r="1458" spans="1:23" x14ac:dyDescent="0.25">
      <c r="A1458" s="86" t="s">
        <v>1448</v>
      </c>
      <c r="B1458" s="16" t="s">
        <v>1601</v>
      </c>
      <c r="C1458" s="16">
        <v>2</v>
      </c>
      <c r="D1458" s="17" t="s">
        <v>1508</v>
      </c>
      <c r="E1458" s="65">
        <v>0</v>
      </c>
      <c r="F1458" s="66" t="s">
        <v>4</v>
      </c>
      <c r="G1458" s="65"/>
      <c r="H1458" s="65">
        <v>66</v>
      </c>
      <c r="I1458" s="16">
        <v>0</v>
      </c>
      <c r="J1458" s="16"/>
      <c r="K1458" s="65">
        <v>0</v>
      </c>
      <c r="L1458" s="66" t="s">
        <v>4</v>
      </c>
      <c r="M1458" s="65"/>
      <c r="N1458" s="65">
        <v>0</v>
      </c>
      <c r="O1458" s="16">
        <v>0</v>
      </c>
      <c r="P1458" s="16"/>
      <c r="Q1458" s="49">
        <f t="shared" si="69"/>
        <v>0</v>
      </c>
      <c r="R1458" s="49">
        <f t="shared" si="67"/>
        <v>16.5</v>
      </c>
      <c r="W1458" s="49">
        <f t="shared" si="68"/>
        <v>0</v>
      </c>
    </row>
    <row r="1459" spans="1:23" x14ac:dyDescent="0.25">
      <c r="A1459" s="86" t="s">
        <v>1449</v>
      </c>
      <c r="B1459" s="16" t="s">
        <v>1601</v>
      </c>
      <c r="C1459" s="16">
        <v>2</v>
      </c>
      <c r="D1459" s="17" t="s">
        <v>1509</v>
      </c>
      <c r="E1459" s="65">
        <v>6</v>
      </c>
      <c r="F1459" s="64">
        <v>0.5</v>
      </c>
      <c r="G1459" s="65"/>
      <c r="H1459" s="65">
        <v>0</v>
      </c>
      <c r="I1459" s="16">
        <v>0</v>
      </c>
      <c r="J1459" s="16"/>
      <c r="K1459" s="101" t="s">
        <v>8</v>
      </c>
      <c r="L1459" s="101" t="s">
        <v>8</v>
      </c>
      <c r="M1459" s="65"/>
      <c r="N1459" s="66" t="s">
        <v>8</v>
      </c>
      <c r="O1459" s="66" t="s">
        <v>8</v>
      </c>
      <c r="P1459" s="16"/>
      <c r="Q1459" s="49">
        <f t="shared" si="69"/>
        <v>6</v>
      </c>
      <c r="R1459" s="49">
        <f t="shared" si="67"/>
        <v>0</v>
      </c>
      <c r="W1459" s="49">
        <f t="shared" si="68"/>
        <v>0</v>
      </c>
    </row>
    <row r="1460" spans="1:23" x14ac:dyDescent="0.25">
      <c r="A1460" s="86" t="s">
        <v>1450</v>
      </c>
      <c r="B1460" s="16" t="s">
        <v>1601</v>
      </c>
      <c r="C1460" s="16">
        <v>2</v>
      </c>
      <c r="D1460" s="17" t="s">
        <v>1510</v>
      </c>
      <c r="E1460" s="65">
        <v>0</v>
      </c>
      <c r="F1460" s="66" t="s">
        <v>4</v>
      </c>
      <c r="G1460" s="65"/>
      <c r="H1460" s="65">
        <v>0</v>
      </c>
      <c r="I1460" s="16">
        <v>0</v>
      </c>
      <c r="J1460" s="16"/>
      <c r="K1460" s="65">
        <v>0</v>
      </c>
      <c r="L1460" s="66" t="s">
        <v>4</v>
      </c>
      <c r="M1460" s="65"/>
      <c r="N1460" s="65">
        <v>0</v>
      </c>
      <c r="O1460" s="16">
        <v>0</v>
      </c>
      <c r="P1460" s="16"/>
      <c r="Q1460" s="49">
        <f t="shared" si="69"/>
        <v>0</v>
      </c>
      <c r="R1460" s="49">
        <f t="shared" si="67"/>
        <v>0</v>
      </c>
      <c r="W1460" s="49">
        <f t="shared" si="68"/>
        <v>0</v>
      </c>
    </row>
    <row r="1461" spans="1:23" x14ac:dyDescent="0.25">
      <c r="A1461" s="86" t="s">
        <v>1451</v>
      </c>
      <c r="B1461" s="16" t="s">
        <v>1601</v>
      </c>
      <c r="C1461" s="16">
        <v>2</v>
      </c>
      <c r="D1461" s="17" t="s">
        <v>1511</v>
      </c>
      <c r="E1461" s="65">
        <v>0</v>
      </c>
      <c r="F1461" s="66" t="s">
        <v>4</v>
      </c>
      <c r="G1461" s="65"/>
      <c r="H1461" s="65">
        <v>0</v>
      </c>
      <c r="I1461" s="16">
        <v>0</v>
      </c>
      <c r="J1461" s="16"/>
      <c r="K1461" s="65">
        <v>0</v>
      </c>
      <c r="L1461" s="66" t="s">
        <v>4</v>
      </c>
      <c r="M1461" s="65"/>
      <c r="N1461" s="65">
        <v>0</v>
      </c>
      <c r="O1461" s="16">
        <v>0</v>
      </c>
      <c r="P1461" s="16"/>
      <c r="Q1461" s="49">
        <f t="shared" si="69"/>
        <v>0</v>
      </c>
      <c r="R1461" s="49">
        <f t="shared" si="67"/>
        <v>0</v>
      </c>
      <c r="W1461" s="49">
        <f t="shared" si="68"/>
        <v>0</v>
      </c>
    </row>
    <row r="1462" spans="1:23" x14ac:dyDescent="0.25">
      <c r="A1462" s="86" t="s">
        <v>1452</v>
      </c>
      <c r="B1462" s="16" t="s">
        <v>1601</v>
      </c>
      <c r="C1462" s="16">
        <v>2</v>
      </c>
      <c r="D1462" s="17" t="s">
        <v>1512</v>
      </c>
      <c r="E1462" s="65">
        <v>0</v>
      </c>
      <c r="F1462" s="66" t="s">
        <v>4</v>
      </c>
      <c r="G1462" s="65"/>
      <c r="H1462" s="65">
        <v>0</v>
      </c>
      <c r="I1462" s="16">
        <v>0</v>
      </c>
      <c r="J1462" s="16"/>
      <c r="K1462" s="65">
        <v>0</v>
      </c>
      <c r="L1462" s="66" t="s">
        <v>4</v>
      </c>
      <c r="M1462" s="65"/>
      <c r="N1462" s="65">
        <v>0</v>
      </c>
      <c r="O1462" s="16">
        <v>0</v>
      </c>
      <c r="P1462" s="16"/>
      <c r="Q1462" s="49">
        <f t="shared" si="69"/>
        <v>0</v>
      </c>
      <c r="R1462" s="49">
        <f t="shared" si="67"/>
        <v>0</v>
      </c>
      <c r="W1462" s="49">
        <f t="shared" si="68"/>
        <v>0</v>
      </c>
    </row>
    <row r="1463" spans="1:23" x14ac:dyDescent="0.25">
      <c r="A1463" s="86" t="s">
        <v>1453</v>
      </c>
      <c r="B1463" s="16" t="s">
        <v>1601</v>
      </c>
      <c r="C1463" s="16">
        <v>2</v>
      </c>
      <c r="D1463" s="17" t="s">
        <v>1513</v>
      </c>
      <c r="E1463" s="65">
        <v>0</v>
      </c>
      <c r="F1463" s="66" t="s">
        <v>4</v>
      </c>
      <c r="G1463" s="65"/>
      <c r="H1463" s="65">
        <v>0</v>
      </c>
      <c r="I1463" s="16">
        <v>0</v>
      </c>
      <c r="J1463" s="16"/>
      <c r="K1463" s="65">
        <v>0</v>
      </c>
      <c r="L1463" s="66" t="s">
        <v>4</v>
      </c>
      <c r="M1463" s="65"/>
      <c r="N1463" s="65">
        <v>0</v>
      </c>
      <c r="O1463" s="16">
        <v>0</v>
      </c>
      <c r="P1463" s="16"/>
      <c r="Q1463" s="49">
        <f t="shared" si="69"/>
        <v>0</v>
      </c>
      <c r="R1463" s="49">
        <f t="shared" si="67"/>
        <v>0</v>
      </c>
      <c r="W1463" s="49">
        <f t="shared" si="68"/>
        <v>0</v>
      </c>
    </row>
    <row r="1464" spans="1:23" x14ac:dyDescent="0.25">
      <c r="A1464" s="86" t="s">
        <v>1454</v>
      </c>
      <c r="B1464" s="16" t="s">
        <v>1601</v>
      </c>
      <c r="C1464" s="16">
        <v>2</v>
      </c>
      <c r="D1464" s="17" t="s">
        <v>1514</v>
      </c>
      <c r="E1464" s="65">
        <v>0</v>
      </c>
      <c r="F1464" s="66" t="s">
        <v>4</v>
      </c>
      <c r="G1464" s="65"/>
      <c r="H1464" s="65">
        <v>0</v>
      </c>
      <c r="I1464" s="16">
        <v>0</v>
      </c>
      <c r="J1464" s="16"/>
      <c r="K1464" s="65">
        <v>0</v>
      </c>
      <c r="L1464" s="66" t="s">
        <v>4</v>
      </c>
      <c r="M1464" s="65"/>
      <c r="N1464" s="65">
        <v>0</v>
      </c>
      <c r="O1464" s="16">
        <v>0</v>
      </c>
      <c r="P1464" s="16"/>
      <c r="Q1464" s="49">
        <f t="shared" si="69"/>
        <v>0</v>
      </c>
      <c r="R1464" s="49">
        <f t="shared" si="67"/>
        <v>0</v>
      </c>
      <c r="W1464" s="49">
        <f t="shared" si="68"/>
        <v>0</v>
      </c>
    </row>
    <row r="1465" spans="1:23" x14ac:dyDescent="0.25">
      <c r="A1465" s="86" t="s">
        <v>1455</v>
      </c>
      <c r="B1465" s="16" t="s">
        <v>1601</v>
      </c>
      <c r="C1465" s="16">
        <v>2</v>
      </c>
      <c r="D1465" s="17" t="s">
        <v>1515</v>
      </c>
      <c r="E1465" s="65">
        <v>0</v>
      </c>
      <c r="F1465" s="66" t="s">
        <v>4</v>
      </c>
      <c r="G1465" s="65"/>
      <c r="H1465" s="65">
        <v>66</v>
      </c>
      <c r="I1465" s="16">
        <v>0</v>
      </c>
      <c r="J1465" s="16"/>
      <c r="K1465" s="65">
        <v>5</v>
      </c>
      <c r="L1465" s="64">
        <v>0.6</v>
      </c>
      <c r="M1465" s="65"/>
      <c r="N1465" s="65">
        <v>0</v>
      </c>
      <c r="O1465" s="16">
        <v>0</v>
      </c>
      <c r="P1465" s="16"/>
      <c r="Q1465" s="49">
        <f t="shared" si="69"/>
        <v>2.5</v>
      </c>
      <c r="R1465" s="49">
        <f t="shared" si="67"/>
        <v>16.5</v>
      </c>
      <c r="W1465" s="49">
        <f t="shared" si="68"/>
        <v>1</v>
      </c>
    </row>
    <row r="1466" spans="1:23" x14ac:dyDescent="0.25">
      <c r="A1466" s="86" t="s">
        <v>1456</v>
      </c>
      <c r="B1466" s="16" t="s">
        <v>1601</v>
      </c>
      <c r="C1466" s="16">
        <v>3</v>
      </c>
      <c r="D1466" s="17" t="s">
        <v>1491</v>
      </c>
      <c r="E1466" s="65">
        <v>0</v>
      </c>
      <c r="F1466" s="66" t="s">
        <v>4</v>
      </c>
      <c r="G1466" s="65"/>
      <c r="H1466" s="65">
        <v>132</v>
      </c>
      <c r="I1466" s="16">
        <v>99</v>
      </c>
      <c r="J1466" s="16"/>
      <c r="K1466" s="65">
        <v>0</v>
      </c>
      <c r="L1466" s="66" t="s">
        <v>4</v>
      </c>
      <c r="M1466" s="65"/>
      <c r="N1466" s="65">
        <v>0</v>
      </c>
      <c r="O1466" s="16">
        <v>33</v>
      </c>
      <c r="P1466" s="16"/>
      <c r="Q1466" s="49">
        <f t="shared" si="69"/>
        <v>0</v>
      </c>
      <c r="R1466" s="49">
        <f t="shared" si="67"/>
        <v>66</v>
      </c>
      <c r="W1466" s="49">
        <f t="shared" si="68"/>
        <v>0</v>
      </c>
    </row>
    <row r="1467" spans="1:23" x14ac:dyDescent="0.25">
      <c r="A1467" s="86" t="s">
        <v>1457</v>
      </c>
      <c r="B1467" s="16" t="s">
        <v>1601</v>
      </c>
      <c r="C1467" s="16">
        <v>3</v>
      </c>
      <c r="D1467" s="17" t="s">
        <v>1492</v>
      </c>
      <c r="E1467" s="65">
        <v>0</v>
      </c>
      <c r="F1467" s="66" t="s">
        <v>4</v>
      </c>
      <c r="G1467" s="65"/>
      <c r="H1467" s="65">
        <v>0</v>
      </c>
      <c r="I1467" s="16">
        <v>0</v>
      </c>
      <c r="J1467" s="16"/>
      <c r="K1467" s="65">
        <v>0</v>
      </c>
      <c r="L1467" s="66" t="s">
        <v>4</v>
      </c>
      <c r="M1467" s="65"/>
      <c r="N1467" s="65">
        <v>0</v>
      </c>
      <c r="O1467" s="16">
        <v>0</v>
      </c>
      <c r="P1467" s="16"/>
      <c r="Q1467" s="49">
        <f t="shared" si="69"/>
        <v>0</v>
      </c>
      <c r="R1467" s="49">
        <f t="shared" si="67"/>
        <v>0</v>
      </c>
      <c r="W1467" s="49">
        <f t="shared" si="68"/>
        <v>0</v>
      </c>
    </row>
    <row r="1468" spans="1:23" x14ac:dyDescent="0.25">
      <c r="A1468" s="86" t="s">
        <v>1458</v>
      </c>
      <c r="B1468" s="16" t="s">
        <v>1601</v>
      </c>
      <c r="C1468" s="16">
        <v>3</v>
      </c>
      <c r="D1468" s="17" t="s">
        <v>1493</v>
      </c>
      <c r="E1468" s="65">
        <v>0</v>
      </c>
      <c r="F1468" s="66" t="s">
        <v>4</v>
      </c>
      <c r="G1468" s="65"/>
      <c r="H1468" s="65">
        <v>0</v>
      </c>
      <c r="I1468" s="16">
        <v>0</v>
      </c>
      <c r="J1468" s="16"/>
      <c r="K1468" s="65">
        <v>1</v>
      </c>
      <c r="L1468" s="64">
        <v>0</v>
      </c>
      <c r="M1468" s="65"/>
      <c r="N1468" s="65">
        <v>0</v>
      </c>
      <c r="O1468" s="16">
        <v>0</v>
      </c>
      <c r="P1468" s="16"/>
      <c r="Q1468" s="49">
        <f t="shared" si="69"/>
        <v>0.5</v>
      </c>
      <c r="R1468" s="49">
        <f t="shared" si="67"/>
        <v>0</v>
      </c>
      <c r="W1468" s="49">
        <f t="shared" si="68"/>
        <v>0</v>
      </c>
    </row>
    <row r="1469" spans="1:23" x14ac:dyDescent="0.25">
      <c r="A1469" s="86" t="s">
        <v>1459</v>
      </c>
      <c r="B1469" s="16" t="s">
        <v>1601</v>
      </c>
      <c r="C1469" s="16">
        <v>3</v>
      </c>
      <c r="D1469" s="17" t="s">
        <v>1494</v>
      </c>
      <c r="E1469" s="65">
        <v>5</v>
      </c>
      <c r="F1469" s="64">
        <v>1</v>
      </c>
      <c r="G1469" s="65"/>
      <c r="H1469" s="65">
        <v>0</v>
      </c>
      <c r="I1469" s="16">
        <v>0</v>
      </c>
      <c r="J1469" s="16"/>
      <c r="K1469" s="65">
        <v>1</v>
      </c>
      <c r="L1469" s="64">
        <v>1</v>
      </c>
      <c r="M1469" s="65"/>
      <c r="N1469" s="65">
        <v>0</v>
      </c>
      <c r="O1469" s="16">
        <v>0</v>
      </c>
      <c r="P1469" s="16"/>
      <c r="Q1469" s="49">
        <f t="shared" si="69"/>
        <v>3</v>
      </c>
      <c r="R1469" s="49">
        <f t="shared" si="67"/>
        <v>0</v>
      </c>
      <c r="W1469" s="49">
        <f t="shared" si="68"/>
        <v>0</v>
      </c>
    </row>
    <row r="1470" spans="1:23" x14ac:dyDescent="0.25">
      <c r="A1470" s="86" t="s">
        <v>1460</v>
      </c>
      <c r="B1470" s="16" t="s">
        <v>1601</v>
      </c>
      <c r="C1470" s="16">
        <v>3</v>
      </c>
      <c r="D1470" s="17" t="s">
        <v>1495</v>
      </c>
      <c r="E1470" s="65">
        <v>0</v>
      </c>
      <c r="F1470" s="66" t="s">
        <v>4</v>
      </c>
      <c r="G1470" s="65"/>
      <c r="H1470" s="65">
        <v>0</v>
      </c>
      <c r="I1470" s="16">
        <v>0</v>
      </c>
      <c r="J1470" s="16"/>
      <c r="K1470" s="65">
        <v>0</v>
      </c>
      <c r="L1470" s="66" t="s">
        <v>4</v>
      </c>
      <c r="M1470" s="65"/>
      <c r="N1470" s="65">
        <v>0</v>
      </c>
      <c r="O1470" s="16">
        <v>0</v>
      </c>
      <c r="P1470" s="16"/>
      <c r="Q1470" s="49">
        <f t="shared" si="69"/>
        <v>0</v>
      </c>
      <c r="R1470" s="49">
        <f t="shared" si="67"/>
        <v>0</v>
      </c>
      <c r="W1470" s="49">
        <f t="shared" si="68"/>
        <v>0</v>
      </c>
    </row>
    <row r="1471" spans="1:23" x14ac:dyDescent="0.25">
      <c r="A1471" s="86" t="s">
        <v>1461</v>
      </c>
      <c r="B1471" s="16" t="s">
        <v>1601</v>
      </c>
      <c r="C1471" s="16">
        <v>3</v>
      </c>
      <c r="D1471" s="17" t="s">
        <v>1496</v>
      </c>
      <c r="E1471" s="65">
        <v>6</v>
      </c>
      <c r="F1471" s="64">
        <v>0.66666666666666663</v>
      </c>
      <c r="G1471" s="65"/>
      <c r="H1471" s="65">
        <v>0</v>
      </c>
      <c r="I1471" s="16">
        <v>0</v>
      </c>
      <c r="J1471" s="16"/>
      <c r="K1471" s="65">
        <v>0</v>
      </c>
      <c r="L1471" s="66" t="s">
        <v>4</v>
      </c>
      <c r="M1471" s="65"/>
      <c r="N1471" s="65">
        <v>0</v>
      </c>
      <c r="O1471" s="16">
        <v>0</v>
      </c>
      <c r="P1471" s="16"/>
      <c r="Q1471" s="49">
        <f t="shared" si="69"/>
        <v>3</v>
      </c>
      <c r="R1471" s="49">
        <f t="shared" si="67"/>
        <v>0</v>
      </c>
      <c r="W1471" s="49">
        <f t="shared" si="68"/>
        <v>0</v>
      </c>
    </row>
    <row r="1472" spans="1:23" x14ac:dyDescent="0.25">
      <c r="A1472" s="86" t="s">
        <v>1462</v>
      </c>
      <c r="B1472" s="16" t="s">
        <v>1601</v>
      </c>
      <c r="C1472" s="16">
        <v>3</v>
      </c>
      <c r="D1472" s="17" t="s">
        <v>1497</v>
      </c>
      <c r="E1472" s="65">
        <v>0</v>
      </c>
      <c r="F1472" s="66" t="s">
        <v>4</v>
      </c>
      <c r="G1472" s="65"/>
      <c r="H1472" s="65">
        <v>0</v>
      </c>
      <c r="I1472" s="16">
        <v>0</v>
      </c>
      <c r="J1472" s="16"/>
      <c r="K1472" s="65">
        <v>0</v>
      </c>
      <c r="L1472" s="66" t="s">
        <v>4</v>
      </c>
      <c r="M1472" s="65"/>
      <c r="N1472" s="65">
        <v>0</v>
      </c>
      <c r="O1472" s="16">
        <v>0</v>
      </c>
      <c r="P1472" s="16"/>
      <c r="Q1472" s="49">
        <f t="shared" si="69"/>
        <v>0</v>
      </c>
      <c r="R1472" s="49">
        <f t="shared" si="67"/>
        <v>0</v>
      </c>
      <c r="W1472" s="49">
        <f t="shared" si="68"/>
        <v>0</v>
      </c>
    </row>
    <row r="1473" spans="1:23" x14ac:dyDescent="0.25">
      <c r="A1473" s="86" t="s">
        <v>1463</v>
      </c>
      <c r="B1473" s="16" t="s">
        <v>1601</v>
      </c>
      <c r="C1473" s="16">
        <v>3</v>
      </c>
      <c r="D1473" s="17" t="s">
        <v>1498</v>
      </c>
      <c r="E1473" s="65">
        <v>0</v>
      </c>
      <c r="F1473" s="66" t="s">
        <v>4</v>
      </c>
      <c r="G1473" s="65"/>
      <c r="H1473" s="65">
        <v>0</v>
      </c>
      <c r="I1473" s="16">
        <v>0</v>
      </c>
      <c r="J1473" s="16"/>
      <c r="K1473" s="65">
        <v>1</v>
      </c>
      <c r="L1473" s="64">
        <v>0</v>
      </c>
      <c r="M1473" s="65"/>
      <c r="N1473" s="65">
        <v>0</v>
      </c>
      <c r="O1473" s="16">
        <v>0</v>
      </c>
      <c r="P1473" s="16"/>
      <c r="Q1473" s="49">
        <f t="shared" si="69"/>
        <v>0.5</v>
      </c>
      <c r="R1473" s="49">
        <f t="shared" si="67"/>
        <v>0</v>
      </c>
      <c r="W1473" s="49">
        <f t="shared" si="68"/>
        <v>0</v>
      </c>
    </row>
    <row r="1474" spans="1:23" x14ac:dyDescent="0.25">
      <c r="A1474" s="86" t="s">
        <v>1464</v>
      </c>
      <c r="B1474" s="16" t="s">
        <v>1601</v>
      </c>
      <c r="C1474" s="16">
        <v>3</v>
      </c>
      <c r="D1474" s="17" t="s">
        <v>1499</v>
      </c>
      <c r="E1474" s="65">
        <v>3</v>
      </c>
      <c r="F1474" s="64">
        <v>0.66666666666666663</v>
      </c>
      <c r="G1474" s="65"/>
      <c r="H1474" s="65">
        <v>0</v>
      </c>
      <c r="I1474" s="16">
        <v>0</v>
      </c>
      <c r="J1474" s="16"/>
      <c r="K1474" s="65">
        <v>4</v>
      </c>
      <c r="L1474" s="64">
        <v>0</v>
      </c>
      <c r="M1474" s="65"/>
      <c r="N1474" s="65">
        <v>0</v>
      </c>
      <c r="O1474" s="16">
        <v>0</v>
      </c>
      <c r="P1474" s="16"/>
      <c r="Q1474" s="49">
        <f t="shared" si="69"/>
        <v>3.5</v>
      </c>
      <c r="R1474" s="49">
        <f t="shared" si="67"/>
        <v>0</v>
      </c>
      <c r="W1474" s="49">
        <f t="shared" si="68"/>
        <v>0</v>
      </c>
    </row>
    <row r="1475" spans="1:23" x14ac:dyDescent="0.25">
      <c r="A1475" s="86" t="s">
        <v>1465</v>
      </c>
      <c r="B1475" s="16" t="s">
        <v>1601</v>
      </c>
      <c r="C1475" s="16">
        <v>3</v>
      </c>
      <c r="D1475" s="17" t="s">
        <v>1500</v>
      </c>
      <c r="E1475" s="65">
        <v>0</v>
      </c>
      <c r="F1475" s="66" t="s">
        <v>4</v>
      </c>
      <c r="G1475" s="65"/>
      <c r="H1475" s="65">
        <v>0</v>
      </c>
      <c r="I1475" s="16">
        <v>0</v>
      </c>
      <c r="J1475" s="16"/>
      <c r="K1475" s="65">
        <v>2</v>
      </c>
      <c r="L1475" s="64">
        <v>0.5</v>
      </c>
      <c r="M1475" s="65"/>
      <c r="N1475" s="65">
        <v>0</v>
      </c>
      <c r="O1475" s="16">
        <v>0</v>
      </c>
      <c r="P1475" s="16"/>
      <c r="Q1475" s="49">
        <f t="shared" si="69"/>
        <v>1</v>
      </c>
      <c r="R1475" s="49">
        <f t="shared" ref="R1475:R1496" si="70">AVERAGE(H1475:I1475,N1475:O1475)</f>
        <v>0</v>
      </c>
      <c r="W1475" s="49">
        <f t="shared" ref="W1475:W1496" si="71">(Q1475&gt;0)*(R1475&gt;0)</f>
        <v>0</v>
      </c>
    </row>
    <row r="1476" spans="1:23" x14ac:dyDescent="0.25">
      <c r="A1476" s="86" t="s">
        <v>1466</v>
      </c>
      <c r="B1476" s="16" t="s">
        <v>1601</v>
      </c>
      <c r="C1476" s="16">
        <v>3</v>
      </c>
      <c r="D1476" s="17" t="s">
        <v>1501</v>
      </c>
      <c r="E1476" s="65">
        <v>4</v>
      </c>
      <c r="F1476" s="64">
        <v>1</v>
      </c>
      <c r="G1476" s="65"/>
      <c r="H1476" s="65">
        <v>0</v>
      </c>
      <c r="I1476" s="16">
        <v>0</v>
      </c>
      <c r="J1476" s="16"/>
      <c r="K1476" s="65">
        <v>5</v>
      </c>
      <c r="L1476" s="64">
        <v>1</v>
      </c>
      <c r="M1476" s="65"/>
      <c r="N1476" s="65">
        <v>0</v>
      </c>
      <c r="O1476" s="16">
        <v>0</v>
      </c>
      <c r="P1476" s="16"/>
      <c r="Q1476" s="49">
        <f t="shared" si="69"/>
        <v>4.5</v>
      </c>
      <c r="R1476" s="49">
        <f t="shared" si="70"/>
        <v>0</v>
      </c>
      <c r="W1476" s="49">
        <f t="shared" si="71"/>
        <v>0</v>
      </c>
    </row>
    <row r="1477" spans="1:23" x14ac:dyDescent="0.25">
      <c r="A1477" s="86" t="s">
        <v>1467</v>
      </c>
      <c r="B1477" s="16" t="s">
        <v>1601</v>
      </c>
      <c r="C1477" s="16">
        <v>3</v>
      </c>
      <c r="D1477" s="17" t="s">
        <v>1502</v>
      </c>
      <c r="E1477" s="65">
        <v>0</v>
      </c>
      <c r="F1477" s="66" t="s">
        <v>4</v>
      </c>
      <c r="G1477" s="65"/>
      <c r="H1477" s="65">
        <v>0</v>
      </c>
      <c r="I1477" s="16">
        <v>0</v>
      </c>
      <c r="J1477" s="16"/>
      <c r="K1477" s="65">
        <v>1</v>
      </c>
      <c r="L1477" s="64">
        <v>0</v>
      </c>
      <c r="M1477" s="65"/>
      <c r="N1477" s="65">
        <v>0</v>
      </c>
      <c r="O1477" s="16">
        <v>0</v>
      </c>
      <c r="P1477" s="16"/>
      <c r="Q1477" s="49">
        <f t="shared" si="69"/>
        <v>0.5</v>
      </c>
      <c r="R1477" s="49">
        <f t="shared" si="70"/>
        <v>0</v>
      </c>
      <c r="W1477" s="49">
        <f t="shared" si="71"/>
        <v>0</v>
      </c>
    </row>
    <row r="1478" spans="1:23" x14ac:dyDescent="0.25">
      <c r="A1478" s="86" t="s">
        <v>1468</v>
      </c>
      <c r="B1478" s="16" t="s">
        <v>1601</v>
      </c>
      <c r="C1478" s="16">
        <v>3</v>
      </c>
      <c r="D1478" s="17" t="s">
        <v>1503</v>
      </c>
      <c r="E1478" s="65">
        <v>0</v>
      </c>
      <c r="F1478" s="66" t="s">
        <v>4</v>
      </c>
      <c r="G1478" s="65"/>
      <c r="H1478" s="65">
        <v>0</v>
      </c>
      <c r="I1478" s="16">
        <v>0</v>
      </c>
      <c r="J1478" s="16"/>
      <c r="K1478" s="65">
        <v>1</v>
      </c>
      <c r="L1478" s="64">
        <v>1</v>
      </c>
      <c r="M1478" s="65"/>
      <c r="N1478" s="65">
        <v>0</v>
      </c>
      <c r="O1478" s="16">
        <v>0</v>
      </c>
      <c r="P1478" s="16"/>
      <c r="Q1478" s="49">
        <f t="shared" si="69"/>
        <v>0.5</v>
      </c>
      <c r="R1478" s="49">
        <f t="shared" si="70"/>
        <v>0</v>
      </c>
      <c r="W1478" s="49">
        <f t="shared" si="71"/>
        <v>0</v>
      </c>
    </row>
    <row r="1479" spans="1:23" x14ac:dyDescent="0.25">
      <c r="A1479" s="86" t="s">
        <v>1469</v>
      </c>
      <c r="B1479" s="16" t="s">
        <v>1601</v>
      </c>
      <c r="C1479" s="16">
        <v>3</v>
      </c>
      <c r="D1479" s="17" t="s">
        <v>1504</v>
      </c>
      <c r="E1479" s="65">
        <v>54</v>
      </c>
      <c r="F1479" s="64">
        <v>0.88888888888888884</v>
      </c>
      <c r="G1479" s="65"/>
      <c r="H1479" s="65">
        <v>0</v>
      </c>
      <c r="I1479" s="16">
        <v>0</v>
      </c>
      <c r="J1479" s="16"/>
      <c r="K1479" s="65">
        <v>20</v>
      </c>
      <c r="L1479" s="64">
        <v>0.65</v>
      </c>
      <c r="M1479" s="65"/>
      <c r="N1479" s="65">
        <v>0</v>
      </c>
      <c r="O1479" s="16">
        <v>0</v>
      </c>
      <c r="P1479" s="16"/>
      <c r="Q1479" s="49">
        <f t="shared" si="69"/>
        <v>37</v>
      </c>
      <c r="R1479" s="49">
        <f t="shared" si="70"/>
        <v>0</v>
      </c>
      <c r="W1479" s="49">
        <f t="shared" si="71"/>
        <v>0</v>
      </c>
    </row>
    <row r="1480" spans="1:23" x14ac:dyDescent="0.25">
      <c r="A1480" s="86" t="s">
        <v>1470</v>
      </c>
      <c r="B1480" s="16" t="s">
        <v>1601</v>
      </c>
      <c r="C1480" s="16">
        <v>3</v>
      </c>
      <c r="D1480" s="17" t="s">
        <v>1505</v>
      </c>
      <c r="E1480" s="65">
        <v>87</v>
      </c>
      <c r="F1480" s="64">
        <v>0.74712643678160917</v>
      </c>
      <c r="G1480" s="65"/>
      <c r="H1480" s="65">
        <v>0</v>
      </c>
      <c r="I1480" s="16">
        <v>0</v>
      </c>
      <c r="J1480" s="16"/>
      <c r="K1480" s="65">
        <v>58</v>
      </c>
      <c r="L1480" s="64">
        <v>0.65517241379310343</v>
      </c>
      <c r="M1480" s="65"/>
      <c r="N1480" s="65">
        <v>0</v>
      </c>
      <c r="O1480" s="16">
        <v>0</v>
      </c>
      <c r="P1480" s="16"/>
      <c r="Q1480" s="49">
        <f t="shared" si="69"/>
        <v>72.5</v>
      </c>
      <c r="R1480" s="49">
        <f t="shared" si="70"/>
        <v>0</v>
      </c>
      <c r="W1480" s="49">
        <f t="shared" si="71"/>
        <v>0</v>
      </c>
    </row>
    <row r="1481" spans="1:23" x14ac:dyDescent="0.25">
      <c r="A1481" s="86" t="s">
        <v>1471</v>
      </c>
      <c r="B1481" s="16" t="s">
        <v>1601</v>
      </c>
      <c r="C1481" s="16">
        <v>3</v>
      </c>
      <c r="D1481" s="17" t="s">
        <v>1506</v>
      </c>
      <c r="E1481" s="65">
        <v>37</v>
      </c>
      <c r="F1481" s="64">
        <v>0.89189189189189189</v>
      </c>
      <c r="G1481" s="65"/>
      <c r="H1481" s="65">
        <v>0</v>
      </c>
      <c r="I1481" s="16">
        <v>0</v>
      </c>
      <c r="J1481" s="16"/>
      <c r="K1481" s="65">
        <v>73</v>
      </c>
      <c r="L1481" s="64">
        <v>0.78082191780821919</v>
      </c>
      <c r="M1481" s="65"/>
      <c r="N1481" s="65">
        <v>0</v>
      </c>
      <c r="O1481" s="16">
        <v>0</v>
      </c>
      <c r="P1481" s="16"/>
      <c r="Q1481" s="49">
        <f t="shared" si="69"/>
        <v>55</v>
      </c>
      <c r="R1481" s="49">
        <f t="shared" si="70"/>
        <v>0</v>
      </c>
      <c r="W1481" s="49">
        <f t="shared" si="71"/>
        <v>0</v>
      </c>
    </row>
    <row r="1482" spans="1:23" x14ac:dyDescent="0.25">
      <c r="A1482" s="86" t="s">
        <v>1472</v>
      </c>
      <c r="B1482" s="16" t="s">
        <v>1601</v>
      </c>
      <c r="C1482" s="16">
        <v>3</v>
      </c>
      <c r="D1482" s="17" t="s">
        <v>1507</v>
      </c>
      <c r="E1482" s="65">
        <v>1</v>
      </c>
      <c r="F1482" s="64">
        <v>1</v>
      </c>
      <c r="G1482" s="65"/>
      <c r="H1482" s="65">
        <v>825</v>
      </c>
      <c r="I1482" s="16">
        <v>792</v>
      </c>
      <c r="J1482" s="16"/>
      <c r="K1482" s="65">
        <v>3</v>
      </c>
      <c r="L1482" s="64">
        <v>1</v>
      </c>
      <c r="M1482" s="65"/>
      <c r="N1482" s="65">
        <v>330</v>
      </c>
      <c r="O1482" s="16">
        <v>297</v>
      </c>
      <c r="P1482" s="16"/>
      <c r="Q1482" s="49">
        <f t="shared" si="69"/>
        <v>2</v>
      </c>
      <c r="R1482" s="49">
        <f t="shared" si="70"/>
        <v>561</v>
      </c>
      <c r="W1482" s="49">
        <f t="shared" si="71"/>
        <v>1</v>
      </c>
    </row>
    <row r="1483" spans="1:23" x14ac:dyDescent="0.25">
      <c r="A1483" s="86" t="s">
        <v>1473</v>
      </c>
      <c r="B1483" s="16" t="s">
        <v>1601</v>
      </c>
      <c r="C1483" s="16">
        <v>3</v>
      </c>
      <c r="D1483" s="17" t="s">
        <v>1508</v>
      </c>
      <c r="E1483" s="65">
        <v>0</v>
      </c>
      <c r="F1483" s="66" t="s">
        <v>4</v>
      </c>
      <c r="G1483" s="65"/>
      <c r="H1483" s="65">
        <v>66</v>
      </c>
      <c r="I1483" s="16">
        <v>0</v>
      </c>
      <c r="J1483" s="16"/>
      <c r="K1483" s="65">
        <v>0</v>
      </c>
      <c r="L1483" s="66" t="s">
        <v>4</v>
      </c>
      <c r="M1483" s="65"/>
      <c r="N1483" s="65">
        <v>0</v>
      </c>
      <c r="O1483" s="16">
        <v>0</v>
      </c>
      <c r="P1483" s="16"/>
      <c r="Q1483" s="49">
        <f t="shared" si="69"/>
        <v>0</v>
      </c>
      <c r="R1483" s="49">
        <f t="shared" si="70"/>
        <v>16.5</v>
      </c>
      <c r="W1483" s="49">
        <f t="shared" si="71"/>
        <v>0</v>
      </c>
    </row>
    <row r="1484" spans="1:23" x14ac:dyDescent="0.25">
      <c r="A1484" s="86" t="s">
        <v>1474</v>
      </c>
      <c r="B1484" s="16" t="s">
        <v>1601</v>
      </c>
      <c r="C1484" s="16">
        <v>3</v>
      </c>
      <c r="D1484" s="17" t="s">
        <v>1509</v>
      </c>
      <c r="E1484" s="65">
        <v>0</v>
      </c>
      <c r="F1484" s="66" t="s">
        <v>4</v>
      </c>
      <c r="G1484" s="65"/>
      <c r="H1484" s="65">
        <v>0</v>
      </c>
      <c r="I1484" s="16">
        <v>0</v>
      </c>
      <c r="J1484" s="16"/>
      <c r="K1484" s="65">
        <v>0</v>
      </c>
      <c r="L1484" s="66" t="s">
        <v>4</v>
      </c>
      <c r="M1484" s="65"/>
      <c r="N1484" s="65">
        <v>0</v>
      </c>
      <c r="O1484" s="16">
        <v>0</v>
      </c>
      <c r="P1484" s="16"/>
      <c r="Q1484" s="49">
        <f t="shared" si="69"/>
        <v>0</v>
      </c>
      <c r="R1484" s="49">
        <f t="shared" si="70"/>
        <v>0</v>
      </c>
      <c r="W1484" s="49">
        <f t="shared" si="71"/>
        <v>0</v>
      </c>
    </row>
    <row r="1485" spans="1:23" x14ac:dyDescent="0.25">
      <c r="A1485" s="86" t="s">
        <v>1475</v>
      </c>
      <c r="B1485" s="16" t="s">
        <v>1601</v>
      </c>
      <c r="C1485" s="16">
        <v>3</v>
      </c>
      <c r="D1485" s="17" t="s">
        <v>1510</v>
      </c>
      <c r="E1485" s="65">
        <v>52</v>
      </c>
      <c r="F1485" s="64">
        <v>0.92307692307692313</v>
      </c>
      <c r="G1485" s="65"/>
      <c r="H1485" s="65">
        <v>0</v>
      </c>
      <c r="I1485" s="16">
        <v>0</v>
      </c>
      <c r="J1485" s="16"/>
      <c r="K1485" s="65">
        <v>38</v>
      </c>
      <c r="L1485" s="64">
        <v>0.73684210526315785</v>
      </c>
      <c r="M1485" s="65"/>
      <c r="N1485" s="65">
        <v>0</v>
      </c>
      <c r="O1485" s="16">
        <v>0</v>
      </c>
      <c r="P1485" s="16"/>
      <c r="Q1485" s="49">
        <f t="shared" si="69"/>
        <v>45</v>
      </c>
      <c r="R1485" s="49">
        <f t="shared" si="70"/>
        <v>0</v>
      </c>
      <c r="W1485" s="49">
        <f t="shared" si="71"/>
        <v>0</v>
      </c>
    </row>
    <row r="1486" spans="1:23" x14ac:dyDescent="0.25">
      <c r="A1486" s="86" t="s">
        <v>1476</v>
      </c>
      <c r="B1486" s="16" t="s">
        <v>1601</v>
      </c>
      <c r="C1486" s="16">
        <v>3</v>
      </c>
      <c r="D1486" s="17" t="s">
        <v>1511</v>
      </c>
      <c r="E1486" s="65">
        <v>0</v>
      </c>
      <c r="F1486" s="66" t="s">
        <v>4</v>
      </c>
      <c r="G1486" s="65"/>
      <c r="H1486" s="65">
        <v>0</v>
      </c>
      <c r="I1486" s="16">
        <v>0</v>
      </c>
      <c r="J1486" s="16"/>
      <c r="K1486" s="65">
        <v>0</v>
      </c>
      <c r="L1486" s="66" t="s">
        <v>4</v>
      </c>
      <c r="M1486" s="65"/>
      <c r="N1486" s="65">
        <v>0</v>
      </c>
      <c r="O1486" s="16">
        <v>0</v>
      </c>
      <c r="P1486" s="16"/>
      <c r="Q1486" s="49">
        <f t="shared" si="69"/>
        <v>0</v>
      </c>
      <c r="R1486" s="49">
        <f t="shared" si="70"/>
        <v>0</v>
      </c>
      <c r="W1486" s="49">
        <f t="shared" si="71"/>
        <v>0</v>
      </c>
    </row>
    <row r="1487" spans="1:23" x14ac:dyDescent="0.25">
      <c r="A1487" s="86" t="s">
        <v>1477</v>
      </c>
      <c r="B1487" s="16" t="s">
        <v>1601</v>
      </c>
      <c r="C1487" s="16">
        <v>3</v>
      </c>
      <c r="D1487" s="17" t="s">
        <v>1512</v>
      </c>
      <c r="E1487" s="65">
        <v>0</v>
      </c>
      <c r="F1487" s="66" t="s">
        <v>4</v>
      </c>
      <c r="G1487" s="65"/>
      <c r="H1487" s="65">
        <v>0</v>
      </c>
      <c r="I1487" s="16">
        <v>0</v>
      </c>
      <c r="J1487" s="16"/>
      <c r="K1487" s="65">
        <v>0</v>
      </c>
      <c r="L1487" s="66" t="s">
        <v>4</v>
      </c>
      <c r="M1487" s="65"/>
      <c r="N1487" s="65">
        <v>0</v>
      </c>
      <c r="O1487" s="16">
        <v>0</v>
      </c>
      <c r="P1487" s="16"/>
      <c r="Q1487" s="49">
        <f t="shared" si="69"/>
        <v>0</v>
      </c>
      <c r="R1487" s="49">
        <f t="shared" si="70"/>
        <v>0</v>
      </c>
      <c r="W1487" s="49">
        <f t="shared" si="71"/>
        <v>0</v>
      </c>
    </row>
    <row r="1488" spans="1:23" x14ac:dyDescent="0.25">
      <c r="A1488" s="86" t="s">
        <v>1478</v>
      </c>
      <c r="B1488" s="16" t="s">
        <v>1601</v>
      </c>
      <c r="C1488" s="16">
        <v>3</v>
      </c>
      <c r="D1488" s="17" t="s">
        <v>1513</v>
      </c>
      <c r="E1488" s="65">
        <v>0</v>
      </c>
      <c r="F1488" s="66" t="s">
        <v>4</v>
      </c>
      <c r="G1488" s="65"/>
      <c r="H1488" s="65">
        <v>0</v>
      </c>
      <c r="I1488" s="16">
        <v>0</v>
      </c>
      <c r="J1488" s="16"/>
      <c r="K1488" s="65">
        <v>0</v>
      </c>
      <c r="L1488" s="66" t="s">
        <v>4</v>
      </c>
      <c r="M1488" s="65"/>
      <c r="N1488" s="65">
        <v>0</v>
      </c>
      <c r="O1488" s="16">
        <v>0</v>
      </c>
      <c r="P1488" s="16"/>
      <c r="Q1488" s="49">
        <f t="shared" si="69"/>
        <v>0</v>
      </c>
      <c r="R1488" s="49">
        <f t="shared" si="70"/>
        <v>0</v>
      </c>
      <c r="W1488" s="49">
        <f t="shared" si="71"/>
        <v>0</v>
      </c>
    </row>
    <row r="1489" spans="1:23" x14ac:dyDescent="0.25">
      <c r="A1489" s="86" t="s">
        <v>1479</v>
      </c>
      <c r="B1489" s="16" t="s">
        <v>1601</v>
      </c>
      <c r="C1489" s="16">
        <v>3</v>
      </c>
      <c r="D1489" s="17" t="s">
        <v>1514</v>
      </c>
      <c r="E1489" s="65">
        <v>1</v>
      </c>
      <c r="F1489" s="64">
        <v>1</v>
      </c>
      <c r="G1489" s="65"/>
      <c r="H1489" s="65">
        <v>0</v>
      </c>
      <c r="I1489" s="16">
        <v>0</v>
      </c>
      <c r="J1489" s="16"/>
      <c r="K1489" s="65">
        <v>0</v>
      </c>
      <c r="L1489" s="66" t="s">
        <v>4</v>
      </c>
      <c r="M1489" s="65"/>
      <c r="N1489" s="65">
        <v>0</v>
      </c>
      <c r="O1489" s="16">
        <v>0</v>
      </c>
      <c r="P1489" s="16"/>
      <c r="Q1489" s="49">
        <f t="shared" si="69"/>
        <v>0.5</v>
      </c>
      <c r="R1489" s="49">
        <f t="shared" si="70"/>
        <v>0</v>
      </c>
      <c r="W1489" s="49">
        <f t="shared" si="71"/>
        <v>0</v>
      </c>
    </row>
    <row r="1490" spans="1:23" x14ac:dyDescent="0.25">
      <c r="A1490" s="86" t="s">
        <v>1480</v>
      </c>
      <c r="B1490" s="16" t="s">
        <v>1601</v>
      </c>
      <c r="C1490" s="16">
        <v>3</v>
      </c>
      <c r="D1490" s="17" t="s">
        <v>1515</v>
      </c>
      <c r="E1490" s="65">
        <v>0</v>
      </c>
      <c r="F1490" s="66" t="s">
        <v>4</v>
      </c>
      <c r="G1490" s="65"/>
      <c r="H1490" s="65">
        <v>0</v>
      </c>
      <c r="I1490" s="16">
        <v>0</v>
      </c>
      <c r="J1490" s="16"/>
      <c r="K1490" s="65">
        <v>0</v>
      </c>
      <c r="L1490" s="66" t="s">
        <v>4</v>
      </c>
      <c r="M1490" s="65"/>
      <c r="N1490" s="65">
        <v>0</v>
      </c>
      <c r="O1490" s="16">
        <v>0</v>
      </c>
      <c r="P1490" s="16"/>
      <c r="Q1490" s="49">
        <f t="shared" si="69"/>
        <v>0</v>
      </c>
      <c r="R1490" s="49">
        <f t="shared" si="70"/>
        <v>0</v>
      </c>
      <c r="W1490" s="49">
        <f t="shared" si="71"/>
        <v>0</v>
      </c>
    </row>
    <row r="1491" spans="1:23" x14ac:dyDescent="0.25">
      <c r="A1491" s="86" t="s">
        <v>1481</v>
      </c>
      <c r="B1491" s="16" t="s">
        <v>1601</v>
      </c>
      <c r="C1491" s="16">
        <v>3</v>
      </c>
      <c r="D1491" s="17" t="s">
        <v>1516</v>
      </c>
      <c r="E1491" s="65">
        <v>0</v>
      </c>
      <c r="F1491" s="66" t="s">
        <v>4</v>
      </c>
      <c r="G1491" s="65"/>
      <c r="H1491" s="65">
        <v>0</v>
      </c>
      <c r="I1491" s="16">
        <v>0</v>
      </c>
      <c r="J1491" s="16"/>
      <c r="K1491" s="65">
        <v>0</v>
      </c>
      <c r="L1491" s="66" t="s">
        <v>4</v>
      </c>
      <c r="M1491" s="65"/>
      <c r="N1491" s="65">
        <v>0</v>
      </c>
      <c r="O1491" s="16">
        <v>0</v>
      </c>
      <c r="P1491" s="16"/>
      <c r="Q1491" s="49">
        <f t="shared" si="69"/>
        <v>0</v>
      </c>
      <c r="R1491" s="49">
        <f t="shared" si="70"/>
        <v>0</v>
      </c>
      <c r="W1491" s="49">
        <f t="shared" si="71"/>
        <v>0</v>
      </c>
    </row>
    <row r="1492" spans="1:23" x14ac:dyDescent="0.25">
      <c r="A1492" s="86" t="s">
        <v>1482</v>
      </c>
      <c r="B1492" s="16" t="s">
        <v>1601</v>
      </c>
      <c r="C1492" s="16">
        <v>3</v>
      </c>
      <c r="D1492" s="17" t="s">
        <v>1517</v>
      </c>
      <c r="E1492" s="65">
        <v>0</v>
      </c>
      <c r="F1492" s="66" t="s">
        <v>4</v>
      </c>
      <c r="G1492" s="65"/>
      <c r="H1492" s="65">
        <v>0</v>
      </c>
      <c r="I1492" s="16">
        <v>0</v>
      </c>
      <c r="J1492" s="16"/>
      <c r="K1492" s="65">
        <v>0</v>
      </c>
      <c r="L1492" s="66" t="s">
        <v>4</v>
      </c>
      <c r="M1492" s="65"/>
      <c r="N1492" s="65">
        <v>0</v>
      </c>
      <c r="O1492" s="16">
        <v>0</v>
      </c>
      <c r="P1492" s="16"/>
      <c r="Q1492" s="49">
        <f t="shared" si="69"/>
        <v>0</v>
      </c>
      <c r="R1492" s="49">
        <f t="shared" si="70"/>
        <v>0</v>
      </c>
      <c r="W1492" s="49">
        <f t="shared" si="71"/>
        <v>0</v>
      </c>
    </row>
    <row r="1493" spans="1:23" x14ac:dyDescent="0.25">
      <c r="A1493" s="86" t="s">
        <v>1483</v>
      </c>
      <c r="B1493" s="16" t="s">
        <v>1601</v>
      </c>
      <c r="C1493" s="16">
        <v>3</v>
      </c>
      <c r="D1493" s="17" t="s">
        <v>1518</v>
      </c>
      <c r="E1493" s="65">
        <v>0</v>
      </c>
      <c r="F1493" s="66" t="s">
        <v>4</v>
      </c>
      <c r="G1493" s="65"/>
      <c r="H1493" s="65">
        <v>0</v>
      </c>
      <c r="I1493" s="16">
        <v>0</v>
      </c>
      <c r="J1493" s="16"/>
      <c r="K1493" s="65">
        <v>0</v>
      </c>
      <c r="L1493" s="66" t="s">
        <v>4</v>
      </c>
      <c r="M1493" s="65"/>
      <c r="N1493" s="65">
        <v>0</v>
      </c>
      <c r="O1493" s="16">
        <v>0</v>
      </c>
      <c r="P1493" s="16"/>
      <c r="Q1493" s="49">
        <f t="shared" si="69"/>
        <v>0</v>
      </c>
      <c r="R1493" s="49">
        <f t="shared" si="70"/>
        <v>0</v>
      </c>
      <c r="W1493" s="49">
        <f t="shared" si="71"/>
        <v>0</v>
      </c>
    </row>
    <row r="1494" spans="1:23" x14ac:dyDescent="0.25">
      <c r="A1494" s="86" t="s">
        <v>1484</v>
      </c>
      <c r="B1494" s="16" t="s">
        <v>1601</v>
      </c>
      <c r="C1494" s="16">
        <v>3</v>
      </c>
      <c r="D1494" s="17" t="s">
        <v>1519</v>
      </c>
      <c r="E1494" s="65">
        <v>0</v>
      </c>
      <c r="F1494" s="66" t="s">
        <v>4</v>
      </c>
      <c r="G1494" s="65"/>
      <c r="H1494" s="65">
        <v>0</v>
      </c>
      <c r="I1494" s="16">
        <v>0</v>
      </c>
      <c r="J1494" s="16"/>
      <c r="K1494" s="65">
        <v>0</v>
      </c>
      <c r="L1494" s="66" t="s">
        <v>4</v>
      </c>
      <c r="M1494" s="65"/>
      <c r="N1494" s="65">
        <v>0</v>
      </c>
      <c r="O1494" s="16">
        <v>0</v>
      </c>
      <c r="P1494" s="16"/>
      <c r="Q1494" s="49">
        <f t="shared" si="69"/>
        <v>0</v>
      </c>
      <c r="R1494" s="49">
        <f t="shared" si="70"/>
        <v>0</v>
      </c>
      <c r="W1494" s="49">
        <f t="shared" si="71"/>
        <v>0</v>
      </c>
    </row>
    <row r="1495" spans="1:23" x14ac:dyDescent="0.25">
      <c r="A1495" s="86" t="s">
        <v>1485</v>
      </c>
      <c r="B1495" s="16" t="s">
        <v>1601</v>
      </c>
      <c r="C1495" s="16">
        <v>3</v>
      </c>
      <c r="D1495" s="17" t="s">
        <v>1520</v>
      </c>
      <c r="E1495" s="65">
        <v>0</v>
      </c>
      <c r="F1495" s="66" t="s">
        <v>4</v>
      </c>
      <c r="G1495" s="65"/>
      <c r="H1495" s="65">
        <v>0</v>
      </c>
      <c r="I1495" s="16">
        <v>0</v>
      </c>
      <c r="J1495" s="16"/>
      <c r="K1495" s="65">
        <v>1</v>
      </c>
      <c r="L1495" s="64">
        <v>1</v>
      </c>
      <c r="M1495" s="65"/>
      <c r="N1495" s="66" t="s">
        <v>8</v>
      </c>
      <c r="O1495" s="66" t="s">
        <v>8</v>
      </c>
      <c r="P1495" s="16"/>
      <c r="Q1495" s="49">
        <f t="shared" si="69"/>
        <v>0.5</v>
      </c>
      <c r="R1495" s="49">
        <f t="shared" si="70"/>
        <v>0</v>
      </c>
      <c r="W1495" s="49">
        <f t="shared" si="71"/>
        <v>0</v>
      </c>
    </row>
    <row r="1496" spans="1:23" ht="16.5" thickBot="1" x14ac:dyDescent="0.3">
      <c r="A1496" s="88" t="s">
        <v>1486</v>
      </c>
      <c r="B1496" s="27" t="s">
        <v>1601</v>
      </c>
      <c r="C1496" s="27">
        <v>3</v>
      </c>
      <c r="D1496" s="28" t="s">
        <v>1521</v>
      </c>
      <c r="E1496" s="89">
        <v>0</v>
      </c>
      <c r="F1496" s="146" t="s">
        <v>4</v>
      </c>
      <c r="G1496" s="27"/>
      <c r="H1496" s="27">
        <v>0</v>
      </c>
      <c r="I1496" s="27">
        <v>0</v>
      </c>
      <c r="J1496" s="27"/>
      <c r="K1496" s="27">
        <v>1</v>
      </c>
      <c r="L1496" s="27">
        <v>1</v>
      </c>
      <c r="M1496" s="27"/>
      <c r="N1496" s="27">
        <v>0</v>
      </c>
      <c r="O1496" s="27">
        <v>0</v>
      </c>
      <c r="P1496" s="27"/>
      <c r="Q1496" s="49">
        <f t="shared" si="69"/>
        <v>0.5</v>
      </c>
      <c r="R1496" s="49">
        <f t="shared" si="70"/>
        <v>0</v>
      </c>
      <c r="W1496" s="49">
        <f t="shared" si="71"/>
        <v>0</v>
      </c>
    </row>
    <row r="1498" spans="1:23" x14ac:dyDescent="0.25">
      <c r="V1498" t="s">
        <v>1682</v>
      </c>
      <c r="W1498">
        <f>SUM(W2:W1496)</f>
        <v>418</v>
      </c>
    </row>
    <row r="1499" spans="1:23" x14ac:dyDescent="0.25">
      <c r="A1499" s="29"/>
      <c r="V1499" t="s">
        <v>1684</v>
      </c>
      <c r="W1499" s="49">
        <f>COUNTIF(W2:W1496,  "&gt;=0")</f>
        <v>1480</v>
      </c>
    </row>
    <row r="1500" spans="1:23" x14ac:dyDescent="0.25">
      <c r="V1500" t="s">
        <v>1683</v>
      </c>
      <c r="W1500" s="318">
        <f>W1498/W1499</f>
        <v>0.28243243243243243</v>
      </c>
    </row>
    <row r="1502" spans="1:23" x14ac:dyDescent="0.25">
      <c r="A1502" s="1"/>
    </row>
    <row r="1503" spans="1:23" x14ac:dyDescent="0.25">
      <c r="A1503" s="1"/>
    </row>
    <row r="1504" spans="1:23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</sheetData>
  <pageMargins left="0.7" right="0.7" top="0.75" bottom="0.75" header="0.3" footer="0.3"/>
  <pageSetup paperSize="9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44"/>
  <sheetViews>
    <sheetView workbookViewId="0">
      <selection activeCell="B33" sqref="B33"/>
    </sheetView>
  </sheetViews>
  <sheetFormatPr defaultColWidth="8.75" defaultRowHeight="15.75" x14ac:dyDescent="0.25"/>
  <cols>
    <col min="1" max="1" width="13.5" bestFit="1" customWidth="1"/>
  </cols>
  <sheetData>
    <row r="1" spans="1:17" ht="16.5" thickBot="1" x14ac:dyDescent="0.3">
      <c r="A1" s="4" t="s">
        <v>1604</v>
      </c>
      <c r="B1" t="s">
        <v>1612</v>
      </c>
    </row>
    <row r="2" spans="1:17" ht="16.5" thickBot="1" x14ac:dyDescent="0.3">
      <c r="A2" s="4" t="s">
        <v>1609</v>
      </c>
      <c r="B2" t="s">
        <v>1613</v>
      </c>
    </row>
    <row r="3" spans="1:17" ht="16.5" thickBot="1" x14ac:dyDescent="0.3">
      <c r="A3" s="4" t="s">
        <v>1603</v>
      </c>
      <c r="B3" t="s">
        <v>1614</v>
      </c>
    </row>
    <row r="4" spans="1:17" ht="16.5" thickBot="1" x14ac:dyDescent="0.3">
      <c r="A4" s="4" t="s">
        <v>1611</v>
      </c>
      <c r="B4" t="s">
        <v>1615</v>
      </c>
    </row>
    <row r="5" spans="1:17" ht="16.5" thickBot="1" x14ac:dyDescent="0.3">
      <c r="A5" s="5" t="s">
        <v>1610</v>
      </c>
      <c r="B5" t="s">
        <v>1616</v>
      </c>
    </row>
    <row r="6" spans="1:17" ht="16.5" thickBot="1" x14ac:dyDescent="0.3">
      <c r="A6" s="10"/>
      <c r="B6" s="11" t="s">
        <v>1634</v>
      </c>
      <c r="C6" s="11"/>
      <c r="D6" s="11"/>
      <c r="E6" s="11"/>
      <c r="F6" s="11"/>
      <c r="G6" s="11"/>
      <c r="H6" s="11"/>
      <c r="I6" s="11"/>
    </row>
    <row r="7" spans="1:17" ht="16.5" thickBot="1" x14ac:dyDescent="0.3">
      <c r="A7" s="9" t="s">
        <v>1622</v>
      </c>
      <c r="B7" t="s">
        <v>1636</v>
      </c>
      <c r="I7" s="8"/>
      <c r="J7" s="8"/>
      <c r="K7" s="8"/>
      <c r="L7" s="8"/>
      <c r="M7" s="8"/>
      <c r="N7" s="8"/>
      <c r="O7" s="8"/>
      <c r="P7" s="8"/>
      <c r="Q7" s="8"/>
    </row>
    <row r="8" spans="1:17" ht="16.5" thickBot="1" x14ac:dyDescent="0.3">
      <c r="A8" s="6" t="s">
        <v>1623</v>
      </c>
      <c r="B8" t="s">
        <v>1627</v>
      </c>
    </row>
    <row r="9" spans="1:17" ht="16.5" thickBot="1" x14ac:dyDescent="0.3">
      <c r="A9" s="6" t="s">
        <v>1624</v>
      </c>
      <c r="B9" t="s">
        <v>1618</v>
      </c>
    </row>
    <row r="10" spans="1:17" ht="16.5" thickBot="1" x14ac:dyDescent="0.3">
      <c r="A10" s="6"/>
      <c r="B10" s="12" t="s">
        <v>1635</v>
      </c>
      <c r="C10" s="12"/>
      <c r="D10" s="12"/>
      <c r="E10" s="12"/>
      <c r="F10" s="12"/>
      <c r="G10" s="12"/>
      <c r="H10" s="12"/>
    </row>
    <row r="11" spans="1:17" ht="16.5" thickBot="1" x14ac:dyDescent="0.3">
      <c r="A11" s="6" t="s">
        <v>1625</v>
      </c>
      <c r="B11" t="s">
        <v>1628</v>
      </c>
    </row>
    <row r="12" spans="1:17" ht="16.5" thickBot="1" x14ac:dyDescent="0.3">
      <c r="A12" s="6" t="s">
        <v>1489</v>
      </c>
      <c r="B12" t="s">
        <v>1633</v>
      </c>
    </row>
    <row r="13" spans="1:17" ht="16.5" thickBot="1" x14ac:dyDescent="0.3">
      <c r="A13" s="6" t="s">
        <v>1605</v>
      </c>
      <c r="B13" t="s">
        <v>1617</v>
      </c>
    </row>
    <row r="14" spans="1:17" ht="10.9" customHeight="1" thickBot="1" x14ac:dyDescent="0.3">
      <c r="A14" s="6"/>
    </row>
    <row r="15" spans="1:17" ht="16.5" thickBot="1" x14ac:dyDescent="0.3">
      <c r="A15" s="6" t="s">
        <v>1606</v>
      </c>
      <c r="B15" t="s">
        <v>1629</v>
      </c>
    </row>
    <row r="16" spans="1:17" ht="16.5" thickBot="1" x14ac:dyDescent="0.3">
      <c r="A16" s="6" t="s">
        <v>1607</v>
      </c>
      <c r="B16" t="s">
        <v>1630</v>
      </c>
    </row>
    <row r="17" spans="1:4" ht="16.5" thickBot="1" x14ac:dyDescent="0.3">
      <c r="A17" s="6" t="s">
        <v>1608</v>
      </c>
      <c r="B17" t="s">
        <v>1619</v>
      </c>
    </row>
    <row r="18" spans="1:4" ht="16.5" thickBot="1" x14ac:dyDescent="0.3">
      <c r="A18" s="6" t="s">
        <v>1602</v>
      </c>
      <c r="B18" t="s">
        <v>1631</v>
      </c>
    </row>
    <row r="19" spans="1:4" ht="16.5" thickBot="1" x14ac:dyDescent="0.3">
      <c r="A19" s="6" t="s">
        <v>1487</v>
      </c>
      <c r="B19" t="s">
        <v>1632</v>
      </c>
    </row>
    <row r="20" spans="1:4" ht="16.5" thickBot="1" x14ac:dyDescent="0.3">
      <c r="A20" s="6" t="s">
        <v>1488</v>
      </c>
      <c r="B20" t="s">
        <v>1620</v>
      </c>
    </row>
    <row r="21" spans="1:4" ht="16.5" thickBot="1" x14ac:dyDescent="0.3">
      <c r="A21" s="3" t="s">
        <v>8</v>
      </c>
      <c r="B21" t="s">
        <v>1621</v>
      </c>
    </row>
    <row r="22" spans="1:4" x14ac:dyDescent="0.25">
      <c r="A22" s="7" t="s">
        <v>4</v>
      </c>
      <c r="B22" t="s">
        <v>1626</v>
      </c>
    </row>
    <row r="23" spans="1:4" x14ac:dyDescent="0.25">
      <c r="A23" s="225" t="s">
        <v>690</v>
      </c>
      <c r="B23" t="s">
        <v>1637</v>
      </c>
    </row>
    <row r="25" spans="1:4" x14ac:dyDescent="0.25">
      <c r="A25" s="240" t="s">
        <v>1671</v>
      </c>
      <c r="B25" s="240" t="s">
        <v>1672</v>
      </c>
      <c r="C25" s="240" t="s">
        <v>1673</v>
      </c>
      <c r="D25" s="240" t="s">
        <v>1674</v>
      </c>
    </row>
    <row r="26" spans="1:4" ht="16.5" thickBot="1" x14ac:dyDescent="0.3">
      <c r="A26" s="243">
        <v>1</v>
      </c>
      <c r="B26" s="243">
        <v>1</v>
      </c>
      <c r="C26" s="244" t="s">
        <v>1661</v>
      </c>
      <c r="D26" s="246" t="s">
        <v>1490</v>
      </c>
    </row>
    <row r="27" spans="1:4" ht="16.5" thickBot="1" x14ac:dyDescent="0.3">
      <c r="A27" s="243">
        <v>1</v>
      </c>
      <c r="B27" s="243">
        <v>2</v>
      </c>
      <c r="C27" s="244" t="s">
        <v>1662</v>
      </c>
      <c r="D27" s="246" t="s">
        <v>1535</v>
      </c>
    </row>
    <row r="28" spans="1:4" ht="16.5" thickBot="1" x14ac:dyDescent="0.3">
      <c r="A28" s="243">
        <v>1</v>
      </c>
      <c r="B28" s="243">
        <v>3</v>
      </c>
      <c r="C28" s="244" t="s">
        <v>1664</v>
      </c>
      <c r="D28" s="246" t="s">
        <v>1537</v>
      </c>
    </row>
    <row r="29" spans="1:4" ht="16.5" thickBot="1" x14ac:dyDescent="0.3">
      <c r="A29" s="243">
        <v>1</v>
      </c>
      <c r="B29" s="243">
        <v>4</v>
      </c>
      <c r="C29" s="244" t="s">
        <v>1663</v>
      </c>
      <c r="D29" s="246" t="s">
        <v>1534</v>
      </c>
    </row>
    <row r="30" spans="1:4" ht="16.5" thickBot="1" x14ac:dyDescent="0.3">
      <c r="A30" s="241">
        <v>2</v>
      </c>
      <c r="B30" s="241">
        <v>5</v>
      </c>
      <c r="C30" s="245" t="s">
        <v>1656</v>
      </c>
      <c r="D30" s="247" t="s">
        <v>1538</v>
      </c>
    </row>
    <row r="31" spans="1:4" ht="16.5" thickBot="1" x14ac:dyDescent="0.3">
      <c r="A31" s="241">
        <v>2</v>
      </c>
      <c r="B31" s="241">
        <v>6</v>
      </c>
      <c r="C31" s="245" t="s">
        <v>1657</v>
      </c>
      <c r="D31" s="247" t="s">
        <v>1567</v>
      </c>
    </row>
    <row r="32" spans="1:4" ht="16.5" thickBot="1" x14ac:dyDescent="0.3">
      <c r="A32" s="241">
        <v>2</v>
      </c>
      <c r="B32" s="241">
        <v>7</v>
      </c>
      <c r="C32" s="245" t="s">
        <v>1655</v>
      </c>
      <c r="D32" s="247" t="s">
        <v>1566</v>
      </c>
    </row>
    <row r="33" spans="1:16" ht="16.5" thickBot="1" x14ac:dyDescent="0.3">
      <c r="A33" s="242">
        <v>3</v>
      </c>
      <c r="B33" s="242">
        <v>8</v>
      </c>
      <c r="C33" s="254" t="s">
        <v>1660</v>
      </c>
      <c r="D33" s="255" t="s">
        <v>1570</v>
      </c>
    </row>
    <row r="34" spans="1:16" ht="16.5" thickBot="1" x14ac:dyDescent="0.3">
      <c r="A34" s="242">
        <v>3</v>
      </c>
      <c r="B34" s="242">
        <v>9</v>
      </c>
      <c r="C34" s="254" t="s">
        <v>1658</v>
      </c>
      <c r="D34" s="255" t="s">
        <v>1568</v>
      </c>
    </row>
    <row r="35" spans="1:16" ht="16.5" thickBot="1" x14ac:dyDescent="0.3">
      <c r="A35" s="242">
        <v>3</v>
      </c>
      <c r="B35" s="242">
        <v>10</v>
      </c>
      <c r="C35" s="254" t="s">
        <v>1659</v>
      </c>
      <c r="D35" s="255" t="s">
        <v>1569</v>
      </c>
    </row>
    <row r="36" spans="1:16" ht="16.5" thickBot="1" x14ac:dyDescent="0.3">
      <c r="A36" s="248">
        <v>4</v>
      </c>
      <c r="B36" s="248">
        <v>11</v>
      </c>
      <c r="C36" s="250" t="s">
        <v>1667</v>
      </c>
      <c r="D36" s="251" t="s">
        <v>1598</v>
      </c>
    </row>
    <row r="37" spans="1:16" ht="16.5" thickBot="1" x14ac:dyDescent="0.3">
      <c r="A37" s="248">
        <v>4</v>
      </c>
      <c r="B37" s="248">
        <v>12</v>
      </c>
      <c r="C37" s="250" t="s">
        <v>1665</v>
      </c>
      <c r="D37" s="251" t="s">
        <v>1571</v>
      </c>
    </row>
    <row r="38" spans="1:16" ht="16.5" thickBot="1" x14ac:dyDescent="0.3">
      <c r="A38" s="248">
        <v>4</v>
      </c>
      <c r="B38" s="248">
        <v>13</v>
      </c>
      <c r="C38" s="250" t="s">
        <v>1666</v>
      </c>
      <c r="D38" s="251" t="s">
        <v>1597</v>
      </c>
    </row>
    <row r="39" spans="1:16" ht="16.5" thickBot="1" x14ac:dyDescent="0.3">
      <c r="A39" s="249">
        <v>5</v>
      </c>
      <c r="B39" s="249">
        <v>14</v>
      </c>
      <c r="C39" s="252" t="s">
        <v>1670</v>
      </c>
      <c r="D39" s="253" t="s">
        <v>8</v>
      </c>
    </row>
    <row r="40" spans="1:16" ht="16.5" thickBot="1" x14ac:dyDescent="0.3">
      <c r="A40" s="249">
        <v>5</v>
      </c>
      <c r="B40" s="249">
        <v>15</v>
      </c>
      <c r="C40" s="252" t="s">
        <v>1668</v>
      </c>
      <c r="D40" s="253" t="s">
        <v>1599</v>
      </c>
    </row>
    <row r="41" spans="1:16" ht="16.5" thickBot="1" x14ac:dyDescent="0.3">
      <c r="A41" s="249">
        <v>5</v>
      </c>
      <c r="B41" s="249">
        <v>16</v>
      </c>
      <c r="C41" s="252" t="s">
        <v>1669</v>
      </c>
      <c r="D41" s="253" t="s">
        <v>1600</v>
      </c>
    </row>
    <row r="43" spans="1:16" x14ac:dyDescent="0.25">
      <c r="A43" t="s">
        <v>1655</v>
      </c>
      <c r="B43" t="s">
        <v>1656</v>
      </c>
      <c r="C43" t="s">
        <v>1657</v>
      </c>
      <c r="D43" t="s">
        <v>1658</v>
      </c>
      <c r="E43" t="s">
        <v>1659</v>
      </c>
      <c r="F43" t="s">
        <v>1660</v>
      </c>
      <c r="G43" t="s">
        <v>1661</v>
      </c>
      <c r="H43" t="s">
        <v>1662</v>
      </c>
      <c r="I43" t="s">
        <v>1663</v>
      </c>
      <c r="J43" t="s">
        <v>1664</v>
      </c>
      <c r="K43" t="s">
        <v>1665</v>
      </c>
      <c r="L43" t="s">
        <v>1666</v>
      </c>
      <c r="M43" t="s">
        <v>1667</v>
      </c>
      <c r="N43" t="s">
        <v>1668</v>
      </c>
      <c r="O43" t="s">
        <v>1669</v>
      </c>
      <c r="P43" t="s">
        <v>1670</v>
      </c>
    </row>
    <row r="44" spans="1:16" x14ac:dyDescent="0.25">
      <c r="A44" t="s">
        <v>1566</v>
      </c>
      <c r="B44" t="s">
        <v>1538</v>
      </c>
      <c r="C44" t="s">
        <v>1567</v>
      </c>
      <c r="D44" t="s">
        <v>1568</v>
      </c>
      <c r="E44" t="s">
        <v>1569</v>
      </c>
      <c r="F44" t="s">
        <v>1570</v>
      </c>
      <c r="G44" t="s">
        <v>1490</v>
      </c>
      <c r="H44" t="s">
        <v>1535</v>
      </c>
      <c r="I44" t="s">
        <v>1534</v>
      </c>
      <c r="J44" t="s">
        <v>1537</v>
      </c>
      <c r="K44" t="s">
        <v>1571</v>
      </c>
      <c r="L44" t="s">
        <v>1597</v>
      </c>
      <c r="M44" t="s">
        <v>1598</v>
      </c>
      <c r="N44" t="s">
        <v>1599</v>
      </c>
      <c r="O44" t="s">
        <v>1600</v>
      </c>
      <c r="P44" t="s">
        <v>8</v>
      </c>
    </row>
  </sheetData>
  <sortState xmlns:xlrd2="http://schemas.microsoft.com/office/spreadsheetml/2017/richdata2" ref="A26:D41">
    <sortCondition ref="B26:B4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7"/>
  <sheetViews>
    <sheetView tabSelected="1" topLeftCell="A12" zoomScale="85" zoomScaleNormal="85" workbookViewId="0">
      <selection activeCell="B7" activeCellId="1" sqref="B30:Q30 B7:Q7"/>
    </sheetView>
  </sheetViews>
  <sheetFormatPr defaultRowHeight="15.75" x14ac:dyDescent="0.25"/>
  <cols>
    <col min="1" max="1" width="17.375" customWidth="1"/>
    <col min="2" max="2" width="12.375" customWidth="1"/>
    <col min="3" max="3" width="10.75" customWidth="1"/>
    <col min="5" max="5" width="11.25" bestFit="1" customWidth="1"/>
    <col min="6" max="6" width="12.125" customWidth="1"/>
    <col min="20" max="20" width="8.25" customWidth="1"/>
    <col min="24" max="24" width="17.125" customWidth="1"/>
    <col min="25" max="25" width="9.25" bestFit="1" customWidth="1"/>
    <col min="29" max="29" width="8.75" bestFit="1" customWidth="1"/>
    <col min="30" max="30" width="9" bestFit="1" customWidth="1"/>
  </cols>
  <sheetData>
    <row r="1" spans="1:40" ht="24" thickBot="1" x14ac:dyDescent="0.4">
      <c r="A1" s="316" t="s">
        <v>1677</v>
      </c>
      <c r="X1" s="316" t="s">
        <v>1678</v>
      </c>
    </row>
    <row r="2" spans="1:40" ht="16.5" thickTop="1" x14ac:dyDescent="0.25">
      <c r="A2" s="256"/>
      <c r="B2" s="257">
        <v>1</v>
      </c>
      <c r="C2" s="257">
        <v>2</v>
      </c>
      <c r="D2" s="257">
        <v>3</v>
      </c>
      <c r="E2" s="257">
        <v>4</v>
      </c>
      <c r="F2" s="258">
        <v>5</v>
      </c>
      <c r="G2" s="258">
        <v>6</v>
      </c>
      <c r="H2" s="258">
        <v>7</v>
      </c>
      <c r="I2" s="259">
        <v>8</v>
      </c>
      <c r="J2" s="259">
        <v>9</v>
      </c>
      <c r="K2" s="259">
        <v>10</v>
      </c>
      <c r="L2" s="260">
        <v>11</v>
      </c>
      <c r="M2" s="260">
        <v>12</v>
      </c>
      <c r="N2" s="260">
        <v>13</v>
      </c>
      <c r="O2" s="261">
        <v>14</v>
      </c>
      <c r="P2" s="261">
        <v>15</v>
      </c>
      <c r="Q2" s="261">
        <v>16</v>
      </c>
      <c r="X2" s="256"/>
      <c r="Y2" s="257">
        <v>1</v>
      </c>
      <c r="Z2" s="257">
        <v>2</v>
      </c>
      <c r="AA2" s="257">
        <v>3</v>
      </c>
      <c r="AB2" s="257">
        <v>4</v>
      </c>
      <c r="AC2" s="258">
        <v>5</v>
      </c>
      <c r="AD2" s="258">
        <v>6</v>
      </c>
      <c r="AE2" s="258">
        <v>7</v>
      </c>
      <c r="AF2" s="259">
        <v>8</v>
      </c>
      <c r="AG2" s="259">
        <v>9</v>
      </c>
      <c r="AH2" s="259">
        <v>10</v>
      </c>
      <c r="AI2" s="260">
        <v>11</v>
      </c>
      <c r="AJ2" s="260">
        <v>12</v>
      </c>
      <c r="AK2" s="260">
        <v>13</v>
      </c>
      <c r="AL2" s="261">
        <v>14</v>
      </c>
      <c r="AM2" s="261">
        <v>15</v>
      </c>
      <c r="AN2" s="261">
        <v>16</v>
      </c>
    </row>
    <row r="3" spans="1:40" x14ac:dyDescent="0.25">
      <c r="A3" t="s">
        <v>1688</v>
      </c>
      <c r="B3" s="330" t="s">
        <v>1691</v>
      </c>
      <c r="C3" s="336" t="s">
        <v>1689</v>
      </c>
      <c r="D3" s="330" t="s">
        <v>1691</v>
      </c>
      <c r="E3" s="330" t="s">
        <v>1691</v>
      </c>
      <c r="F3" s="331" t="s">
        <v>1691</v>
      </c>
      <c r="G3" s="336" t="s">
        <v>1689</v>
      </c>
      <c r="H3" s="336" t="s">
        <v>1689</v>
      </c>
      <c r="I3" s="335" t="s">
        <v>1690</v>
      </c>
      <c r="J3" s="335" t="s">
        <v>1690</v>
      </c>
      <c r="K3" s="332" t="s">
        <v>1691</v>
      </c>
      <c r="L3" s="335" t="s">
        <v>1690</v>
      </c>
      <c r="M3" s="335" t="s">
        <v>1690</v>
      </c>
      <c r="N3" s="333" t="s">
        <v>1691</v>
      </c>
      <c r="O3" s="336" t="s">
        <v>1689</v>
      </c>
      <c r="P3" s="336" t="s">
        <v>1689</v>
      </c>
      <c r="Q3" s="334" t="s">
        <v>1691</v>
      </c>
      <c r="Y3" s="330" t="s">
        <v>1691</v>
      </c>
      <c r="Z3" s="336" t="s">
        <v>1689</v>
      </c>
      <c r="AA3" s="330" t="s">
        <v>1691</v>
      </c>
      <c r="AB3" s="330" t="s">
        <v>1691</v>
      </c>
      <c r="AC3" s="331" t="s">
        <v>1691</v>
      </c>
      <c r="AD3" s="336" t="s">
        <v>1689</v>
      </c>
      <c r="AE3" s="336" t="s">
        <v>1689</v>
      </c>
      <c r="AF3" s="335" t="s">
        <v>1690</v>
      </c>
      <c r="AG3" s="335" t="s">
        <v>1690</v>
      </c>
      <c r="AH3" s="332" t="s">
        <v>1691</v>
      </c>
      <c r="AI3" s="335" t="s">
        <v>1690</v>
      </c>
      <c r="AJ3" s="335" t="s">
        <v>1690</v>
      </c>
      <c r="AK3" s="333" t="s">
        <v>1691</v>
      </c>
      <c r="AL3" s="336" t="s">
        <v>1689</v>
      </c>
      <c r="AM3" s="336" t="s">
        <v>1689</v>
      </c>
      <c r="AN3" s="334" t="s">
        <v>1691</v>
      </c>
    </row>
    <row r="4" spans="1:40" x14ac:dyDescent="0.25">
      <c r="B4" s="295" t="s">
        <v>1661</v>
      </c>
      <c r="C4" s="295" t="s">
        <v>1663</v>
      </c>
      <c r="D4" s="295" t="s">
        <v>1662</v>
      </c>
      <c r="E4" s="295" t="s">
        <v>1664</v>
      </c>
      <c r="F4" s="296" t="s">
        <v>1656</v>
      </c>
      <c r="G4" s="296" t="s">
        <v>1655</v>
      </c>
      <c r="H4" s="296" t="s">
        <v>1657</v>
      </c>
      <c r="I4" s="297" t="s">
        <v>1658</v>
      </c>
      <c r="J4" s="297" t="s">
        <v>1659</v>
      </c>
      <c r="K4" s="297" t="s">
        <v>1660</v>
      </c>
      <c r="L4" s="298" t="s">
        <v>1665</v>
      </c>
      <c r="M4" s="298" t="s">
        <v>1666</v>
      </c>
      <c r="N4" s="298" t="s">
        <v>1667</v>
      </c>
      <c r="O4" s="299" t="s">
        <v>1668</v>
      </c>
      <c r="P4" s="299" t="s">
        <v>1669</v>
      </c>
      <c r="Q4" s="299" t="s">
        <v>1670</v>
      </c>
      <c r="Y4" s="295" t="s">
        <v>1661</v>
      </c>
      <c r="Z4" s="295" t="s">
        <v>1663</v>
      </c>
      <c r="AA4" s="295" t="s">
        <v>1662</v>
      </c>
      <c r="AB4" s="295" t="s">
        <v>1664</v>
      </c>
      <c r="AC4" s="296" t="s">
        <v>1656</v>
      </c>
      <c r="AD4" s="296" t="s">
        <v>1655</v>
      </c>
      <c r="AE4" s="296" t="s">
        <v>1657</v>
      </c>
      <c r="AF4" s="297" t="s">
        <v>1658</v>
      </c>
      <c r="AG4" s="297" t="s">
        <v>1659</v>
      </c>
      <c r="AH4" s="297" t="s">
        <v>1660</v>
      </c>
      <c r="AI4" s="298" t="s">
        <v>1665</v>
      </c>
      <c r="AJ4" s="298" t="s">
        <v>1666</v>
      </c>
      <c r="AK4" s="298" t="s">
        <v>1667</v>
      </c>
      <c r="AL4" s="299" t="s">
        <v>1668</v>
      </c>
      <c r="AM4" s="299" t="s">
        <v>1669</v>
      </c>
      <c r="AN4" s="299" t="s">
        <v>1670</v>
      </c>
    </row>
    <row r="5" spans="1:40" ht="16.5" thickBot="1" x14ac:dyDescent="0.3">
      <c r="A5" s="289"/>
      <c r="B5" s="290" t="s">
        <v>1490</v>
      </c>
      <c r="C5" s="290" t="s">
        <v>1534</v>
      </c>
      <c r="D5" s="290" t="s">
        <v>1535</v>
      </c>
      <c r="E5" s="290" t="s">
        <v>1537</v>
      </c>
      <c r="F5" s="291" t="s">
        <v>1538</v>
      </c>
      <c r="G5" s="291" t="s">
        <v>1566</v>
      </c>
      <c r="H5" s="291" t="s">
        <v>1567</v>
      </c>
      <c r="I5" s="292" t="s">
        <v>1568</v>
      </c>
      <c r="J5" s="292" t="s">
        <v>1569</v>
      </c>
      <c r="K5" s="292" t="s">
        <v>1570</v>
      </c>
      <c r="L5" s="293" t="s">
        <v>1571</v>
      </c>
      <c r="M5" s="293" t="s">
        <v>1597</v>
      </c>
      <c r="N5" s="293" t="s">
        <v>1598</v>
      </c>
      <c r="O5" s="294" t="s">
        <v>1599</v>
      </c>
      <c r="P5" s="294" t="s">
        <v>1600</v>
      </c>
      <c r="Q5" s="294" t="s">
        <v>8</v>
      </c>
      <c r="X5" s="289"/>
      <c r="Y5" s="290" t="s">
        <v>1490</v>
      </c>
      <c r="Z5" s="290" t="s">
        <v>1534</v>
      </c>
      <c r="AA5" s="290" t="s">
        <v>1535</v>
      </c>
      <c r="AB5" s="290" t="s">
        <v>1537</v>
      </c>
      <c r="AC5" s="291" t="s">
        <v>1538</v>
      </c>
      <c r="AD5" s="291" t="s">
        <v>1566</v>
      </c>
      <c r="AE5" s="291" t="s">
        <v>1567</v>
      </c>
      <c r="AF5" s="292" t="s">
        <v>1568</v>
      </c>
      <c r="AG5" s="292" t="s">
        <v>1569</v>
      </c>
      <c r="AH5" s="292" t="s">
        <v>1570</v>
      </c>
      <c r="AI5" s="293" t="s">
        <v>1571</v>
      </c>
      <c r="AJ5" s="293" t="s">
        <v>1597</v>
      </c>
      <c r="AK5" s="293" t="s">
        <v>1598</v>
      </c>
      <c r="AL5" s="294" t="s">
        <v>1599</v>
      </c>
      <c r="AM5" s="294" t="s">
        <v>1600</v>
      </c>
      <c r="AN5" s="294" t="s">
        <v>8</v>
      </c>
    </row>
    <row r="6" spans="1:40" x14ac:dyDescent="0.25">
      <c r="A6" s="267" t="s">
        <v>1692</v>
      </c>
      <c r="B6" s="268">
        <f>'Data round 1'!S2</f>
        <v>16.089956410287051</v>
      </c>
      <c r="C6" s="268">
        <f>'Data round 1'!S125</f>
        <v>10.691845479236505</v>
      </c>
      <c r="D6" s="268">
        <f>'Data round 1'!S157</f>
        <v>11.638124219976811</v>
      </c>
      <c r="E6" s="262">
        <f>'Data round 1'!S261</f>
        <v>0</v>
      </c>
      <c r="F6" s="263">
        <f>'Data round 1'!S365</f>
        <v>0</v>
      </c>
      <c r="G6" s="263">
        <f>'Data round 1'!S414</f>
        <v>0</v>
      </c>
      <c r="H6" s="263">
        <f>'Data round 1'!S498</f>
        <v>0</v>
      </c>
      <c r="I6" s="264">
        <f>'Data round 1'!S567</f>
        <v>0</v>
      </c>
      <c r="J6" s="264">
        <f>'Data round 1'!S650</f>
        <v>0</v>
      </c>
      <c r="K6" s="264">
        <f>'Data round 1'!S753</f>
        <v>0</v>
      </c>
      <c r="L6" s="265">
        <f>'Data round 1'!S879</f>
        <v>0</v>
      </c>
      <c r="M6" s="265">
        <f>'Data round 1'!S988</f>
        <v>0</v>
      </c>
      <c r="N6" s="265">
        <f>'Data round 1'!S1100</f>
        <v>0</v>
      </c>
      <c r="O6" s="266">
        <f>'Data round 1'!S1192</f>
        <v>0</v>
      </c>
      <c r="P6" s="266">
        <f>'Data round 1'!S1289</f>
        <v>0</v>
      </c>
      <c r="Q6" s="266">
        <f>'Data round 1'!S1409</f>
        <v>0</v>
      </c>
      <c r="X6" t="s">
        <v>1638</v>
      </c>
      <c r="Y6" s="357">
        <f>'Data round 1'!T3</f>
        <v>2.5227272727272729</v>
      </c>
      <c r="Z6" s="357">
        <f>'Data round 1'!T126</f>
        <v>0.2661290322580645</v>
      </c>
      <c r="AA6" s="357">
        <f>'Data round 1'!T158</f>
        <v>5.8701923076923075</v>
      </c>
      <c r="AB6" s="357">
        <f>'Data round 1'!T262</f>
        <v>6.4878640776699026</v>
      </c>
      <c r="AC6" s="358">
        <f>'Data round 1'!T366</f>
        <v>8.25</v>
      </c>
      <c r="AD6" s="358">
        <f>'Data round 1'!T415</f>
        <v>254.84451219512195</v>
      </c>
      <c r="AE6" s="358">
        <f>'Data round 1'!T499</f>
        <v>557.27941176470586</v>
      </c>
      <c r="AF6" s="359">
        <f>'Data round 1'!T568</f>
        <v>0</v>
      </c>
      <c r="AG6" s="359">
        <f>'Data round 1'!T651</f>
        <v>219.78</v>
      </c>
      <c r="AH6" s="359">
        <f>'Data round 1'!T754</f>
        <v>6.8975409836065573</v>
      </c>
      <c r="AI6" s="360">
        <f>'Data round 1'!T880</f>
        <v>129.86111111111111</v>
      </c>
      <c r="AJ6" s="360">
        <f>'Data round 1'!T989</f>
        <v>39.094594594594597</v>
      </c>
      <c r="AK6" s="360">
        <f>'Data round 1'!T1101</f>
        <v>44.679775280898873</v>
      </c>
      <c r="AL6" s="361">
        <f>'Data round 1'!T1193</f>
        <v>16.847368421052632</v>
      </c>
      <c r="AM6" s="361">
        <f>'Data round 1'!T1290</f>
        <v>19.897058823529413</v>
      </c>
      <c r="AN6" s="361">
        <f>'Data round 1'!T1410</f>
        <v>12.232758620689655</v>
      </c>
    </row>
    <row r="7" spans="1:40" x14ac:dyDescent="0.25">
      <c r="A7" t="s">
        <v>1714</v>
      </c>
      <c r="B7" s="262">
        <f>'Data round 1'!S3</f>
        <v>66.102459016393439</v>
      </c>
      <c r="C7" s="262">
        <f>'Data round 1'!S126</f>
        <v>38.37096774193548</v>
      </c>
      <c r="D7" s="262">
        <f>'Data round 1'!S158</f>
        <v>71.990384615384613</v>
      </c>
      <c r="E7" s="262">
        <f>'Data round 1'!S262</f>
        <v>90.009708737864074</v>
      </c>
      <c r="F7" s="263">
        <f>'Data round 1'!S366</f>
        <v>6.375</v>
      </c>
      <c r="G7" s="263">
        <f>'Data round 1'!S415</f>
        <v>109.55421686746988</v>
      </c>
      <c r="H7" s="263">
        <f>'Data round 1'!S499</f>
        <v>44.036764705882355</v>
      </c>
      <c r="I7" s="264">
        <f>'Data round 1'!S568</f>
        <v>51.237804878048777</v>
      </c>
      <c r="J7" s="264">
        <f>'Data round 1'!S651</f>
        <v>50.009803921568626</v>
      </c>
      <c r="K7" s="264">
        <f>'Data round 1'!S754</f>
        <v>90.584000000000003</v>
      </c>
      <c r="L7" s="265">
        <f>'Data round 1'!S880</f>
        <v>58.299065420560744</v>
      </c>
      <c r="M7" s="265">
        <f>'Data round 1'!S989</f>
        <v>8.2927927927927936</v>
      </c>
      <c r="N7" s="265">
        <f>'Data round 1'!S1101</f>
        <v>42.428571428571431</v>
      </c>
      <c r="O7" s="266">
        <f>'Data round 1'!S1193</f>
        <v>83.088541666666671</v>
      </c>
      <c r="P7" s="266">
        <f>'Data round 1'!S1290</f>
        <v>9.7941176470588243</v>
      </c>
      <c r="Q7" s="266">
        <f>'Data round 1'!S1410</f>
        <v>2.6436781609195403</v>
      </c>
      <c r="R7" s="233">
        <f>MIN(B7:Q7)</f>
        <v>2.6436781609195403</v>
      </c>
      <c r="S7" s="233">
        <f>MAX(B7:Q7)</f>
        <v>109.55421686746988</v>
      </c>
      <c r="T7" s="233">
        <f>AVERAGE(B7:Q7)</f>
        <v>51.426117350069823</v>
      </c>
      <c r="X7" s="267" t="s">
        <v>1647</v>
      </c>
      <c r="Y7" s="268">
        <f>'Data round 1'!T4</f>
        <v>0</v>
      </c>
      <c r="Z7" s="268">
        <f>'Data round 1'!T127</f>
        <v>0</v>
      </c>
      <c r="AA7" s="268">
        <f>'Data round 1'!T159</f>
        <v>0</v>
      </c>
      <c r="AB7" s="268">
        <f>'Data round 1'!T263</f>
        <v>0</v>
      </c>
      <c r="AC7" s="269">
        <f>'Data round 1'!T367</f>
        <v>0</v>
      </c>
      <c r="AD7" s="269">
        <f>'Data round 1'!T416</f>
        <v>86.625</v>
      </c>
      <c r="AE7" s="269">
        <f>'Data round 1'!T500</f>
        <v>297</v>
      </c>
      <c r="AF7" s="270">
        <f>'Data round 1'!T569</f>
        <v>0</v>
      </c>
      <c r="AG7" s="270">
        <f>'Data round 1'!T652</f>
        <v>49.5</v>
      </c>
      <c r="AH7" s="270">
        <f>'Data round 1'!T755</f>
        <v>0</v>
      </c>
      <c r="AI7" s="271">
        <f>'Data round 1'!T881</f>
        <v>0</v>
      </c>
      <c r="AJ7" s="271">
        <f>'Data round 1'!T990</f>
        <v>0</v>
      </c>
      <c r="AK7" s="271">
        <f>'Data round 1'!T1102</f>
        <v>0</v>
      </c>
      <c r="AL7" s="272">
        <f>'Data round 1'!T1194</f>
        <v>0</v>
      </c>
      <c r="AM7" s="272">
        <f>'Data round 1'!T1291</f>
        <v>0</v>
      </c>
      <c r="AN7" s="272">
        <f>'Data round 1'!T1411</f>
        <v>0</v>
      </c>
    </row>
    <row r="8" spans="1:40" x14ac:dyDescent="0.25">
      <c r="A8" s="267" t="s">
        <v>1715</v>
      </c>
      <c r="B8" s="268">
        <f>'Data round 1'!S4</f>
        <v>16</v>
      </c>
      <c r="C8" s="268">
        <f>'Data round 1'!S127</f>
        <v>9</v>
      </c>
      <c r="D8" s="268">
        <f>'Data round 1'!S159</f>
        <v>7.75</v>
      </c>
      <c r="E8" s="268">
        <f>'Data round 1'!S263</f>
        <v>12</v>
      </c>
      <c r="F8" s="269">
        <f>'Data round 1'!S367</f>
        <v>1</v>
      </c>
      <c r="G8" s="269">
        <f>'Data round 1'!S416</f>
        <v>40</v>
      </c>
      <c r="H8" s="269">
        <f>'Data round 1'!S500</f>
        <v>16.25</v>
      </c>
      <c r="I8" s="270">
        <f>'Data round 1'!S569</f>
        <v>5</v>
      </c>
      <c r="J8" s="270">
        <f>'Data round 1'!S652</f>
        <v>5.25</v>
      </c>
      <c r="K8" s="270">
        <f>'Data round 1'!S755</f>
        <v>63</v>
      </c>
      <c r="L8" s="271">
        <f>'Data round 1'!S881</f>
        <v>9</v>
      </c>
      <c r="M8" s="271">
        <f>'Data round 1'!S990</f>
        <v>0.5</v>
      </c>
      <c r="N8" s="271">
        <f>'Data round 1'!S1102</f>
        <v>0.5</v>
      </c>
      <c r="O8" s="272">
        <f>'Data round 1'!S1194</f>
        <v>28.25</v>
      </c>
      <c r="P8" s="272">
        <f>'Data round 1'!S1291</f>
        <v>0</v>
      </c>
      <c r="Q8" s="272">
        <f>'Data round 1'!S1411</f>
        <v>0</v>
      </c>
      <c r="X8" t="s">
        <v>1639</v>
      </c>
      <c r="Y8" s="273">
        <f>'Data round 1'!T5</f>
        <v>53.137500000000003</v>
      </c>
      <c r="Z8" s="273">
        <f>'Data round 1'!T128</f>
        <v>2.195564516129032</v>
      </c>
      <c r="AA8" s="273">
        <f>'Data round 1'!T160</f>
        <v>1120.286384428678</v>
      </c>
      <c r="AB8" s="273">
        <f>'Data round 1'!T264</f>
        <v>1503.581346373501</v>
      </c>
      <c r="AC8" s="274">
        <f>'Data round 1'!T368</f>
        <v>718.27659574468089</v>
      </c>
      <c r="AD8" s="274">
        <f>'Data round 1'!T417</f>
        <v>225495.27413617884</v>
      </c>
      <c r="AE8" s="274">
        <f>'Data round 1'!T501</f>
        <v>448243.09240561898</v>
      </c>
      <c r="AF8" s="275">
        <f>'Data round 1'!T570</f>
        <v>0</v>
      </c>
      <c r="AG8" s="275">
        <f>'Data round 1'!T653</f>
        <v>226995.34</v>
      </c>
      <c r="AH8" s="275">
        <f>'Data round 1'!T756</f>
        <v>353.65573770491801</v>
      </c>
      <c r="AI8" s="276">
        <f>'Data round 1'!T882</f>
        <v>274885.18964174454</v>
      </c>
      <c r="AJ8" s="276">
        <f>'Data round 1'!T991</f>
        <v>14983.293243243243</v>
      </c>
      <c r="AK8" s="276">
        <f>'Data round 1'!T1103</f>
        <v>17859.923279494382</v>
      </c>
      <c r="AL8" s="277">
        <f>'Data round 1'!T1195</f>
        <v>3597.0535834266516</v>
      </c>
      <c r="AM8" s="277">
        <f>'Data round 1'!T1292</f>
        <v>4326.4813683948159</v>
      </c>
      <c r="AN8" s="277">
        <f>'Data round 1'!T1412</f>
        <v>4157.925571371291</v>
      </c>
    </row>
    <row r="9" spans="1:40" x14ac:dyDescent="0.25">
      <c r="A9" t="s">
        <v>1716</v>
      </c>
      <c r="B9" s="273">
        <f>'Data round 1'!S5</f>
        <v>17172.462555886734</v>
      </c>
      <c r="C9" s="273">
        <f>'Data round 1'!S128</f>
        <v>6952.2327956989257</v>
      </c>
      <c r="D9" s="273">
        <f>'Data round 1'!S160</f>
        <v>23585.330003734132</v>
      </c>
      <c r="E9" s="273">
        <f>'Data round 1'!S264</f>
        <v>31524.24500285551</v>
      </c>
      <c r="F9" s="274">
        <f>'Data round 1'!S368</f>
        <v>289.00531914893617</v>
      </c>
      <c r="G9" s="274">
        <f>'Data round 1'!S417</f>
        <v>28788.286658830442</v>
      </c>
      <c r="H9" s="274">
        <f>'Data round 1'!S501</f>
        <v>4628.9874341527657</v>
      </c>
      <c r="I9" s="275">
        <f>'Data round 1'!S570</f>
        <v>10326.698923517013</v>
      </c>
      <c r="J9" s="275">
        <f>'Data round 1'!S653</f>
        <v>12471.648417782955</v>
      </c>
      <c r="K9" s="275">
        <f>'Data round 1'!S756</f>
        <v>12187.873935483871</v>
      </c>
      <c r="L9" s="276">
        <f>'Data round 1'!S882</f>
        <v>12552.362546288132</v>
      </c>
      <c r="M9" s="276">
        <f>'Data round 1'!S991</f>
        <v>576.91122031122029</v>
      </c>
      <c r="N9" s="276">
        <f>'Data round 1'!S1103</f>
        <v>21464.453174603175</v>
      </c>
      <c r="O9" s="277">
        <f>'Data round 1'!S1195</f>
        <v>17075.489446271931</v>
      </c>
      <c r="P9" s="277">
        <f>'Data round 1'!S1292</f>
        <v>1161.7051345962116</v>
      </c>
      <c r="Q9" s="277">
        <f>'Data round 1'!S1412</f>
        <v>140.66807003475006</v>
      </c>
      <c r="X9" t="s">
        <v>1652</v>
      </c>
      <c r="Y9" s="273">
        <f>Y8/Y6</f>
        <v>21.063513513513513</v>
      </c>
      <c r="Z9" s="273">
        <f t="shared" ref="Z9:AN9" si="0">Z8/Z6</f>
        <v>8.25</v>
      </c>
      <c r="AA9" s="273">
        <f t="shared" si="0"/>
        <v>190.84321700341118</v>
      </c>
      <c r="AB9" s="273">
        <f t="shared" si="0"/>
        <v>231.75290486565001</v>
      </c>
      <c r="AC9" s="274">
        <f t="shared" si="0"/>
        <v>87.063829787234042</v>
      </c>
      <c r="AD9" s="274">
        <f t="shared" si="0"/>
        <v>884.83472606044643</v>
      </c>
      <c r="AE9" s="274">
        <f t="shared" si="0"/>
        <v>804.34174122132447</v>
      </c>
      <c r="AF9" s="275"/>
      <c r="AG9" s="275">
        <f t="shared" si="0"/>
        <v>1032.8298298298298</v>
      </c>
      <c r="AH9" s="275">
        <f t="shared" si="0"/>
        <v>51.272727272727273</v>
      </c>
      <c r="AI9" s="276">
        <f t="shared" si="0"/>
        <v>2116.7629576690488</v>
      </c>
      <c r="AJ9" s="276">
        <f t="shared" si="0"/>
        <v>383.25741444866918</v>
      </c>
      <c r="AK9" s="276">
        <f t="shared" si="0"/>
        <v>399.73171680497927</v>
      </c>
      <c r="AL9" s="277">
        <f t="shared" si="0"/>
        <v>213.50833516121955</v>
      </c>
      <c r="AM9" s="277">
        <f t="shared" si="0"/>
        <v>217.44326167837951</v>
      </c>
      <c r="AN9" s="277">
        <f t="shared" si="0"/>
        <v>339.90089237425633</v>
      </c>
    </row>
    <row r="10" spans="1:40" x14ac:dyDescent="0.25">
      <c r="A10" t="s">
        <v>1652</v>
      </c>
      <c r="B10" s="273">
        <f>B9/B7</f>
        <v>259.78553311652075</v>
      </c>
      <c r="C10" s="273">
        <f t="shared" ref="C10:Q10" si="1">C9/C7</f>
        <v>181.18471346504137</v>
      </c>
      <c r="D10" s="273">
        <f t="shared" si="1"/>
        <v>327.61778020413379</v>
      </c>
      <c r="E10" s="273">
        <f t="shared" si="1"/>
        <v>350.23160773315908</v>
      </c>
      <c r="F10" s="274">
        <f t="shared" si="1"/>
        <v>45.334167709637043</v>
      </c>
      <c r="G10" s="274">
        <f t="shared" si="1"/>
        <v>262.77661857285017</v>
      </c>
      <c r="H10" s="274">
        <f t="shared" si="1"/>
        <v>105.11642862661147</v>
      </c>
      <c r="I10" s="275">
        <f t="shared" si="1"/>
        <v>201.54452260583008</v>
      </c>
      <c r="J10" s="275">
        <f t="shared" si="1"/>
        <v>249.38406951849862</v>
      </c>
      <c r="K10" s="275">
        <f t="shared" si="1"/>
        <v>134.54775606601464</v>
      </c>
      <c r="L10" s="276">
        <f t="shared" si="1"/>
        <v>215.30984168849474</v>
      </c>
      <c r="M10" s="276">
        <f t="shared" si="1"/>
        <v>69.5677843069478</v>
      </c>
      <c r="N10" s="276">
        <f t="shared" si="1"/>
        <v>505.89620276842498</v>
      </c>
      <c r="O10" s="277">
        <f t="shared" si="1"/>
        <v>205.50955768095096</v>
      </c>
      <c r="P10" s="277">
        <f t="shared" si="1"/>
        <v>118.61253626507865</v>
      </c>
      <c r="Q10" s="277">
        <f t="shared" si="1"/>
        <v>53.209226491405452</v>
      </c>
      <c r="X10" t="s">
        <v>1640</v>
      </c>
      <c r="Y10" s="273">
        <f>'Data round 1'!T6</f>
        <v>7.2895473110475111</v>
      </c>
      <c r="Z10" s="273">
        <f>'Data round 1'!T129</f>
        <v>1.481743741720893</v>
      </c>
      <c r="AA10" s="273">
        <f>'Data round 1'!T161</f>
        <v>33.470679473662884</v>
      </c>
      <c r="AB10" s="273">
        <f>'Data round 1'!T265</f>
        <v>38.776040880594053</v>
      </c>
      <c r="AC10" s="274">
        <f>'Data round 1'!T369</f>
        <v>26.800682747733887</v>
      </c>
      <c r="AD10" s="274">
        <f>'Data round 1'!T418</f>
        <v>474.86342682520711</v>
      </c>
      <c r="AE10" s="274">
        <f>'Data round 1'!T502</f>
        <v>669.50959097358646</v>
      </c>
      <c r="AF10" s="275">
        <f>'Data round 1'!T571</f>
        <v>0</v>
      </c>
      <c r="AG10" s="275">
        <f>'Data round 1'!T654</f>
        <v>476.44027957342144</v>
      </c>
      <c r="AH10" s="275">
        <f>'Data round 1'!T757</f>
        <v>18.805736829619786</v>
      </c>
      <c r="AI10" s="276">
        <f>'Data round 1'!T883</f>
        <v>524.29494527579084</v>
      </c>
      <c r="AJ10" s="276">
        <f>'Data round 1'!T992</f>
        <v>122.40626308830461</v>
      </c>
      <c r="AK10" s="276">
        <f>'Data round 1'!T1104</f>
        <v>133.64102393911227</v>
      </c>
      <c r="AL10" s="277">
        <f>'Data round 1'!T1196</f>
        <v>59.975441502557125</v>
      </c>
      <c r="AM10" s="277">
        <f>'Data round 1'!T1293</f>
        <v>65.775993860943032</v>
      </c>
      <c r="AN10" s="277">
        <f>'Data round 1'!T1413</f>
        <v>64.481978655832904</v>
      </c>
    </row>
    <row r="11" spans="1:40" x14ac:dyDescent="0.25">
      <c r="A11" t="s">
        <v>1717</v>
      </c>
      <c r="B11" s="273">
        <f>'Data round 1'!S6</f>
        <v>131.0437429100937</v>
      </c>
      <c r="C11" s="273">
        <f>'Data round 1'!S129</f>
        <v>83.3800503459846</v>
      </c>
      <c r="D11" s="273">
        <f>'Data round 1'!S161</f>
        <v>153.57516076414873</v>
      </c>
      <c r="E11" s="273">
        <f>'Data round 1'!S265</f>
        <v>177.55068291295169</v>
      </c>
      <c r="F11" s="274">
        <f>'Data round 1'!S369</f>
        <v>17.000156444837092</v>
      </c>
      <c r="G11" s="274">
        <f>'Data round 1'!S418</f>
        <v>169.67111321268109</v>
      </c>
      <c r="H11" s="274">
        <f>'Data round 1'!S502</f>
        <v>68.036662426612068</v>
      </c>
      <c r="I11" s="275">
        <f>'Data round 1'!S571</f>
        <v>101.62036667674947</v>
      </c>
      <c r="J11" s="275">
        <f>'Data round 1'!S654</f>
        <v>111.67653476797601</v>
      </c>
      <c r="K11" s="275">
        <f>'Data round 1'!S757</f>
        <v>110.39870441035018</v>
      </c>
      <c r="L11" s="276">
        <f>'Data round 1'!S883</f>
        <v>112.0373265759592</v>
      </c>
      <c r="M11" s="276">
        <f>'Data round 1'!S992</f>
        <v>24.018976254437245</v>
      </c>
      <c r="N11" s="276">
        <f>'Data round 1'!S1104</f>
        <v>146.50751917428394</v>
      </c>
      <c r="O11" s="277">
        <f>'Data round 1'!S1196</f>
        <v>130.67321625441051</v>
      </c>
      <c r="P11" s="277">
        <f>'Data round 1'!S1293</f>
        <v>34.083795777410288</v>
      </c>
      <c r="Q11" s="277">
        <f>'Data round 1'!S1413</f>
        <v>11.860357078720272</v>
      </c>
      <c r="X11" t="s">
        <v>1641</v>
      </c>
      <c r="Y11" s="262">
        <f>'Data round 1'!T7</f>
        <v>0</v>
      </c>
      <c r="Z11" s="262">
        <f>'Data round 1'!T130</f>
        <v>0</v>
      </c>
      <c r="AA11" s="262">
        <f>'Data round 1'!T162</f>
        <v>0</v>
      </c>
      <c r="AB11" s="262">
        <f>'Data round 1'!T266</f>
        <v>0</v>
      </c>
      <c r="AC11" s="263">
        <f>'Data round 1'!T370</f>
        <v>0</v>
      </c>
      <c r="AD11" s="263">
        <f>'Data round 1'!T419</f>
        <v>0</v>
      </c>
      <c r="AE11" s="263">
        <f>'Data round 1'!T503</f>
        <v>0</v>
      </c>
      <c r="AF11" s="264">
        <f>'Data round 1'!T572</f>
        <v>0</v>
      </c>
      <c r="AG11" s="264">
        <f>'Data round 1'!T655</f>
        <v>0</v>
      </c>
      <c r="AH11" s="264">
        <f>'Data round 1'!T758</f>
        <v>0</v>
      </c>
      <c r="AI11" s="265">
        <f>'Data round 1'!T884</f>
        <v>0</v>
      </c>
      <c r="AJ11" s="265">
        <f>'Data round 1'!T993</f>
        <v>0</v>
      </c>
      <c r="AK11" s="265">
        <f>'Data round 1'!T1105</f>
        <v>0</v>
      </c>
      <c r="AL11" s="266">
        <f>'Data round 1'!T1197</f>
        <v>0</v>
      </c>
      <c r="AM11" s="266">
        <f>'Data round 1'!T1294</f>
        <v>0</v>
      </c>
      <c r="AN11" s="266">
        <f>'Data round 1'!T1414</f>
        <v>0</v>
      </c>
    </row>
    <row r="12" spans="1:40" x14ac:dyDescent="0.25">
      <c r="A12" t="s">
        <v>1718</v>
      </c>
      <c r="B12" s="262">
        <f>'Data round 1'!S7</f>
        <v>0</v>
      </c>
      <c r="C12" s="262">
        <f>'Data round 1'!S130</f>
        <v>0</v>
      </c>
      <c r="D12" s="262">
        <f>'Data round 1'!S162</f>
        <v>0</v>
      </c>
      <c r="E12" s="262">
        <f>'Data round 1'!S266</f>
        <v>0</v>
      </c>
      <c r="F12" s="263">
        <f>'Data round 1'!S370</f>
        <v>0</v>
      </c>
      <c r="G12" s="263">
        <f>'Data round 1'!S419</f>
        <v>0</v>
      </c>
      <c r="H12" s="263">
        <f>'Data round 1'!S503</f>
        <v>0</v>
      </c>
      <c r="I12" s="264">
        <f>'Data round 1'!S572</f>
        <v>0</v>
      </c>
      <c r="J12" s="264">
        <f>'Data round 1'!S655</f>
        <v>0</v>
      </c>
      <c r="K12" s="264">
        <f>'Data round 1'!S758</f>
        <v>0</v>
      </c>
      <c r="L12" s="265">
        <f>'Data round 1'!S884</f>
        <v>0</v>
      </c>
      <c r="M12" s="265">
        <f>'Data round 1'!S993</f>
        <v>0</v>
      </c>
      <c r="N12" s="265">
        <f>'Data round 1'!S1105</f>
        <v>0</v>
      </c>
      <c r="O12" s="266">
        <f>'Data round 1'!S1197</f>
        <v>0</v>
      </c>
      <c r="P12" s="266">
        <f>'Data round 1'!S1294</f>
        <v>0</v>
      </c>
      <c r="Q12" s="266">
        <f>'Data round 1'!S1414</f>
        <v>0</v>
      </c>
      <c r="X12" s="267" t="s">
        <v>1642</v>
      </c>
      <c r="Y12" s="300">
        <f>'Data round 1'!T8</f>
        <v>41.25</v>
      </c>
      <c r="Z12" s="300">
        <f>'Data round 1'!T131</f>
        <v>8.25</v>
      </c>
      <c r="AA12" s="300">
        <f>'Data round 1'!T163</f>
        <v>280.5</v>
      </c>
      <c r="AB12" s="300">
        <f>'Data round 1'!T267</f>
        <v>387.75</v>
      </c>
      <c r="AC12" s="301">
        <f>'Data round 1'!T371</f>
        <v>123.75</v>
      </c>
      <c r="AD12" s="301">
        <f>'Data round 1'!T420</f>
        <v>2730.75</v>
      </c>
      <c r="AE12" s="301">
        <f>'Data round 1'!T504</f>
        <v>3786.75</v>
      </c>
      <c r="AF12" s="302">
        <f>'Data round 1'!T573</f>
        <v>0</v>
      </c>
      <c r="AG12" s="302">
        <f>'Data round 1'!T656</f>
        <v>3060.75</v>
      </c>
      <c r="AH12" s="302">
        <f>'Data round 1'!T759</f>
        <v>107.25</v>
      </c>
      <c r="AI12" s="303">
        <f>'Data round 1'!T885</f>
        <v>4611.75</v>
      </c>
      <c r="AJ12" s="303">
        <f>'Data round 1'!T994</f>
        <v>816.75</v>
      </c>
      <c r="AK12" s="303">
        <f>'Data round 1'!T1106</f>
        <v>907.5</v>
      </c>
      <c r="AL12" s="304">
        <f>'Data round 1'!T1198</f>
        <v>495</v>
      </c>
      <c r="AM12" s="304">
        <f>'Data round 1'!T1295</f>
        <v>486.75</v>
      </c>
      <c r="AN12" s="304">
        <f>'Data round 1'!T1415</f>
        <v>561</v>
      </c>
    </row>
    <row r="13" spans="1:40" x14ac:dyDescent="0.25">
      <c r="A13" s="267" t="s">
        <v>1719</v>
      </c>
      <c r="B13" s="300">
        <f>'Data round 1'!S8</f>
        <v>780</v>
      </c>
      <c r="C13" s="300">
        <f>'Data round 1'!S131</f>
        <v>441</v>
      </c>
      <c r="D13" s="300">
        <f>'Data round 1'!S163</f>
        <v>745</v>
      </c>
      <c r="E13" s="300">
        <f>'Data round 1'!S267</f>
        <v>1055</v>
      </c>
      <c r="F13" s="301">
        <f>'Data round 1'!S371</f>
        <v>74.5</v>
      </c>
      <c r="G13" s="301">
        <f>'Data round 1'!S420</f>
        <v>1105</v>
      </c>
      <c r="H13" s="301">
        <f>'Data round 1'!S504</f>
        <v>365</v>
      </c>
      <c r="I13" s="302">
        <f>'Data round 1'!S573</f>
        <v>545.5</v>
      </c>
      <c r="J13" s="302">
        <f>'Data round 1'!S656</f>
        <v>635</v>
      </c>
      <c r="K13" s="302">
        <f>'Data round 1'!S759</f>
        <v>715.5</v>
      </c>
      <c r="L13" s="303">
        <f>'Data round 1'!S885</f>
        <v>645</v>
      </c>
      <c r="M13" s="303">
        <f>'Data round 1'!S994</f>
        <v>174.5</v>
      </c>
      <c r="N13" s="303">
        <f>'Data round 1'!S1106</f>
        <v>1010</v>
      </c>
      <c r="O13" s="304">
        <f>'Data round 1'!S1198</f>
        <v>525</v>
      </c>
      <c r="P13" s="304">
        <f>'Data round 1'!S1295</f>
        <v>269.5</v>
      </c>
      <c r="Q13" s="304">
        <f>'Data round 1'!S1415</f>
        <v>72.5</v>
      </c>
      <c r="R13" s="233">
        <f>SUM(B14:Q14)</f>
        <v>1479</v>
      </c>
      <c r="X13" s="305" t="s">
        <v>1643</v>
      </c>
      <c r="Y13" s="306">
        <f>'Data round 1'!T9</f>
        <v>121</v>
      </c>
      <c r="Z13" s="306">
        <f>'Data round 1'!T132</f>
        <v>31</v>
      </c>
      <c r="AA13" s="306">
        <f>'Data round 1'!T164</f>
        <v>104</v>
      </c>
      <c r="AB13" s="306">
        <f>'Data round 1'!T268</f>
        <v>103</v>
      </c>
      <c r="AC13" s="307">
        <f>'Data round 1'!T372</f>
        <v>48</v>
      </c>
      <c r="AD13" s="307">
        <f>'Data round 1'!T421</f>
        <v>82</v>
      </c>
      <c r="AE13" s="307">
        <f>'Data round 1'!T505</f>
        <v>68</v>
      </c>
      <c r="AF13" s="308">
        <f>'Data round 1'!T574</f>
        <v>82</v>
      </c>
      <c r="AG13" s="308">
        <f>'Data round 1'!T657</f>
        <v>100</v>
      </c>
      <c r="AH13" s="308">
        <f>'Data round 1'!T760</f>
        <v>122</v>
      </c>
      <c r="AI13" s="309">
        <f>'Data round 1'!T886</f>
        <v>108</v>
      </c>
      <c r="AJ13" s="309">
        <f>'Data round 1'!T995</f>
        <v>111</v>
      </c>
      <c r="AK13" s="309">
        <f>'Data round 1'!T1107</f>
        <v>89</v>
      </c>
      <c r="AL13" s="310">
        <f>'Data round 1'!T1199</f>
        <v>95</v>
      </c>
      <c r="AM13" s="310">
        <f>'Data round 1'!T1296</f>
        <v>119</v>
      </c>
      <c r="AN13" s="310">
        <f>'Data round 1'!T1416</f>
        <v>87</v>
      </c>
    </row>
    <row r="14" spans="1:40" x14ac:dyDescent="0.25">
      <c r="A14" s="305" t="s">
        <v>1721</v>
      </c>
      <c r="B14" s="306">
        <f>'Data round 1'!S9</f>
        <v>122</v>
      </c>
      <c r="C14" s="306">
        <f>'Data round 1'!S132</f>
        <v>31</v>
      </c>
      <c r="D14" s="306">
        <f>'Data round 1'!S164</f>
        <v>104</v>
      </c>
      <c r="E14" s="306">
        <f>'Data round 1'!S268</f>
        <v>103</v>
      </c>
      <c r="F14" s="307">
        <f>'Data round 1'!S372</f>
        <v>48</v>
      </c>
      <c r="G14" s="307">
        <f>'Data round 1'!S421</f>
        <v>83</v>
      </c>
      <c r="H14" s="307">
        <f>'Data round 1'!S505</f>
        <v>68</v>
      </c>
      <c r="I14" s="308">
        <f>'Data round 1'!S574</f>
        <v>82</v>
      </c>
      <c r="J14" s="308">
        <f>'Data round 1'!S657</f>
        <v>102</v>
      </c>
      <c r="K14" s="308">
        <f>'Data round 1'!S760</f>
        <v>125</v>
      </c>
      <c r="L14" s="309">
        <f>'Data round 1'!S886</f>
        <v>107</v>
      </c>
      <c r="M14" s="309">
        <f>'Data round 1'!S995</f>
        <v>111</v>
      </c>
      <c r="N14" s="309">
        <f>'Data round 1'!S1107</f>
        <v>91</v>
      </c>
      <c r="O14" s="310">
        <f>'Data round 1'!S1199</f>
        <v>96</v>
      </c>
      <c r="P14" s="310">
        <f>'Data round 1'!S1296</f>
        <v>119</v>
      </c>
      <c r="Q14" s="310">
        <f>'Data round 1'!S1416</f>
        <v>87</v>
      </c>
      <c r="X14" t="s">
        <v>1645</v>
      </c>
      <c r="Y14" s="262">
        <f>'Data round 1'!T10</f>
        <v>17</v>
      </c>
      <c r="Z14" s="262">
        <f>'Data round 1'!T133</f>
        <v>1</v>
      </c>
      <c r="AA14" s="262">
        <f>'Data round 1'!T165</f>
        <v>9</v>
      </c>
      <c r="AB14" s="262">
        <f>'Data round 1'!T269</f>
        <v>18</v>
      </c>
      <c r="AC14" s="263">
        <f>'Data round 1'!T373</f>
        <v>7</v>
      </c>
      <c r="AD14" s="263">
        <f>'Data round 1'!T422</f>
        <v>68</v>
      </c>
      <c r="AE14" s="263">
        <f>'Data round 1'!T506</f>
        <v>63</v>
      </c>
      <c r="AF14" s="264">
        <f>'Data round 1'!T575</f>
        <v>0</v>
      </c>
      <c r="AG14" s="264">
        <f>'Data round 1'!T658</f>
        <v>76</v>
      </c>
      <c r="AH14" s="264">
        <f>'Data round 1'!T761</f>
        <v>28</v>
      </c>
      <c r="AI14" s="265">
        <f>'Data round 1'!T887</f>
        <v>42</v>
      </c>
      <c r="AJ14" s="265">
        <f>'Data round 1'!T996</f>
        <v>42</v>
      </c>
      <c r="AK14" s="265">
        <f>'Data round 1'!T1108</f>
        <v>32</v>
      </c>
      <c r="AL14" s="266">
        <f>'Data round 1'!T1200</f>
        <v>31</v>
      </c>
      <c r="AM14" s="266">
        <f>'Data round 1'!T1297</f>
        <v>30</v>
      </c>
      <c r="AN14" s="266">
        <f>'Data round 1'!T1417</f>
        <v>12</v>
      </c>
    </row>
    <row r="15" spans="1:40" x14ac:dyDescent="0.25">
      <c r="A15" t="s">
        <v>1675</v>
      </c>
      <c r="B15" s="262">
        <f>'Data round 1'!S10</f>
        <v>110</v>
      </c>
      <c r="C15" s="262">
        <f>'Data round 1'!S133</f>
        <v>28</v>
      </c>
      <c r="D15" s="262">
        <f>'Data round 1'!S165</f>
        <v>99</v>
      </c>
      <c r="E15" s="262">
        <f>'Data round 1'!S269</f>
        <v>88</v>
      </c>
      <c r="F15" s="263">
        <f>'Data round 1'!S373</f>
        <v>34</v>
      </c>
      <c r="G15" s="263">
        <f>'Data round 1'!S422</f>
        <v>82</v>
      </c>
      <c r="H15" s="263">
        <f>'Data round 1'!S506</f>
        <v>57</v>
      </c>
      <c r="I15" s="264">
        <f>'Data round 1'!S575</f>
        <v>67</v>
      </c>
      <c r="J15" s="264">
        <f>'Data round 1'!S658</f>
        <v>87</v>
      </c>
      <c r="K15" s="264">
        <f>'Data round 1'!S761</f>
        <v>121</v>
      </c>
      <c r="L15" s="265">
        <f>'Data round 1'!S887</f>
        <v>81</v>
      </c>
      <c r="M15" s="265">
        <f>'Data round 1'!S996</f>
        <v>57</v>
      </c>
      <c r="N15" s="265">
        <f>'Data round 1'!S1108</f>
        <v>57</v>
      </c>
      <c r="O15" s="266">
        <f>'Data round 1'!S1200</f>
        <v>85</v>
      </c>
      <c r="P15" s="266">
        <f>'Data round 1'!S1297</f>
        <v>52</v>
      </c>
      <c r="Q15" s="266">
        <f>'Data round 1'!S1417</f>
        <v>37</v>
      </c>
      <c r="S15" s="232" t="s">
        <v>1638</v>
      </c>
      <c r="T15" s="232" t="s">
        <v>1650</v>
      </c>
      <c r="U15" s="232" t="s">
        <v>1641</v>
      </c>
      <c r="V15" s="232" t="s">
        <v>1642</v>
      </c>
      <c r="W15" s="232" t="s">
        <v>1647</v>
      </c>
      <c r="X15" t="s">
        <v>1644</v>
      </c>
      <c r="Y15" s="262">
        <f>'Data round 1'!T11</f>
        <v>104</v>
      </c>
      <c r="Z15" s="262">
        <f>'Data round 1'!T134</f>
        <v>30</v>
      </c>
      <c r="AA15" s="262">
        <f>'Data round 1'!T166</f>
        <v>95</v>
      </c>
      <c r="AB15" s="262">
        <f>'Data round 1'!T270</f>
        <v>30</v>
      </c>
      <c r="AC15" s="263">
        <f>'Data round 1'!T374</f>
        <v>41</v>
      </c>
      <c r="AD15" s="263">
        <f>'Data round 1'!T423</f>
        <v>14</v>
      </c>
      <c r="AE15" s="263">
        <f>'Data round 1'!T507</f>
        <v>5</v>
      </c>
      <c r="AF15" s="264">
        <f>'Data round 1'!T576</f>
        <v>82</v>
      </c>
      <c r="AG15" s="264">
        <f>'Data round 1'!T659</f>
        <v>24</v>
      </c>
      <c r="AH15" s="264">
        <f>'Data round 1'!T762</f>
        <v>94</v>
      </c>
      <c r="AI15" s="265">
        <f>'Data round 1'!T888</f>
        <v>66</v>
      </c>
      <c r="AJ15" s="265">
        <f>'Data round 1'!T997</f>
        <v>69</v>
      </c>
      <c r="AK15" s="265">
        <f>'Data round 1'!T1109</f>
        <v>57</v>
      </c>
      <c r="AL15" s="266">
        <f>'Data round 1'!T1201</f>
        <v>64</v>
      </c>
      <c r="AM15" s="266">
        <f>'Data round 1'!T1298</f>
        <v>75</v>
      </c>
      <c r="AN15" s="266">
        <f>'Data round 1'!T1418</f>
        <v>75</v>
      </c>
    </row>
    <row r="16" spans="1:40" x14ac:dyDescent="0.25">
      <c r="A16" t="s">
        <v>1676</v>
      </c>
      <c r="B16" s="262">
        <f>'Data round 1'!S11</f>
        <v>12</v>
      </c>
      <c r="C16" s="262">
        <f>'Data round 1'!S134</f>
        <v>3</v>
      </c>
      <c r="D16" s="262">
        <f>'Data round 1'!S166</f>
        <v>5</v>
      </c>
      <c r="E16" s="262">
        <f>'Data round 1'!S270</f>
        <v>10</v>
      </c>
      <c r="F16" s="263">
        <f>'Data round 1'!S374</f>
        <v>14</v>
      </c>
      <c r="G16" s="263">
        <f>'Data round 1'!S423</f>
        <v>1</v>
      </c>
      <c r="H16" s="263">
        <f>'Data round 1'!S507</f>
        <v>11</v>
      </c>
      <c r="I16" s="264">
        <f>'Data round 1'!S576</f>
        <v>15</v>
      </c>
      <c r="J16" s="264">
        <f>'Data round 1'!S659</f>
        <v>15</v>
      </c>
      <c r="K16" s="264">
        <f>'Data round 1'!S762</f>
        <v>4</v>
      </c>
      <c r="L16" s="265">
        <f>'Data round 1'!S888</f>
        <v>26</v>
      </c>
      <c r="M16" s="265">
        <f>'Data round 1'!S997</f>
        <v>54</v>
      </c>
      <c r="N16" s="265">
        <f>'Data round 1'!S1109</f>
        <v>34</v>
      </c>
      <c r="O16" s="266">
        <f>'Data round 1'!S1201</f>
        <v>11</v>
      </c>
      <c r="P16" s="266">
        <f>'Data round 1'!S1298</f>
        <v>58</v>
      </c>
      <c r="Q16" s="266">
        <f>'Data round 1'!S1418</f>
        <v>50</v>
      </c>
      <c r="S16" s="235">
        <f>AVERAGE(B17:Q17)</f>
        <v>0.77676670250900093</v>
      </c>
      <c r="T16" s="235">
        <f>_xlfn.STDEV.P(B17:Q17)/S16</f>
        <v>0.22949667436694207</v>
      </c>
      <c r="U16" s="235">
        <f>MIN(B17:Q17)</f>
        <v>0.42528735632183906</v>
      </c>
      <c r="V16" s="235">
        <f>MAX(B17:Q17)</f>
        <v>0.98795180722891562</v>
      </c>
      <c r="W16" s="235">
        <f>MEDIAN(B17:Q17)</f>
        <v>0.84558823529411764</v>
      </c>
      <c r="X16" s="305" t="s">
        <v>1646</v>
      </c>
      <c r="Y16" s="311">
        <f>'Data round 1'!T12</f>
        <v>0.14049586776859505</v>
      </c>
      <c r="Z16" s="311">
        <f>'Data round 1'!T135</f>
        <v>3.2258064516129031E-2</v>
      </c>
      <c r="AA16" s="311">
        <f>'Data round 1'!T167</f>
        <v>8.6538461538461536E-2</v>
      </c>
      <c r="AB16" s="311">
        <f>'Data round 1'!T271</f>
        <v>0.17475728155339806</v>
      </c>
      <c r="AC16" s="312">
        <f>'Data round 1'!T375</f>
        <v>0.14583333333333334</v>
      </c>
      <c r="AD16" s="312">
        <f>'Data round 1'!T424</f>
        <v>0.82926829268292679</v>
      </c>
      <c r="AE16" s="312">
        <f>'Data round 1'!T508</f>
        <v>0.92647058823529416</v>
      </c>
      <c r="AF16" s="313">
        <f>'Data round 1'!T577</f>
        <v>0</v>
      </c>
      <c r="AG16" s="313">
        <f>'Data round 1'!T660</f>
        <v>0.76</v>
      </c>
      <c r="AH16" s="313">
        <f>'Data round 1'!T763</f>
        <v>0.22950819672131148</v>
      </c>
      <c r="AI16" s="314">
        <f>'Data round 1'!T889</f>
        <v>0.3888888888888889</v>
      </c>
      <c r="AJ16" s="314">
        <f>'Data round 1'!T998</f>
        <v>0.3783783783783784</v>
      </c>
      <c r="AK16" s="314">
        <f>'Data round 1'!T1110</f>
        <v>0.3595505617977528</v>
      </c>
      <c r="AL16" s="315">
        <f>'Data round 1'!T1202</f>
        <v>0.32631578947368423</v>
      </c>
      <c r="AM16" s="315">
        <f>'Data round 1'!T1299</f>
        <v>0.25210084033613445</v>
      </c>
      <c r="AN16" s="315">
        <f>'Data round 1'!T1419</f>
        <v>0.13793103448275862</v>
      </c>
    </row>
    <row r="17" spans="1:42" x14ac:dyDescent="0.25">
      <c r="A17" s="305" t="s">
        <v>1720</v>
      </c>
      <c r="B17" s="311">
        <f>'Data round 1'!S12</f>
        <v>0.90163934426229508</v>
      </c>
      <c r="C17" s="311">
        <f>'Data round 1'!S135</f>
        <v>0.90322580645161288</v>
      </c>
      <c r="D17" s="311">
        <f>'Data round 1'!S167</f>
        <v>0.95192307692307687</v>
      </c>
      <c r="E17" s="311">
        <f>'Data round 1'!S271</f>
        <v>0.85436893203883491</v>
      </c>
      <c r="F17" s="312">
        <f>'Data round 1'!S375</f>
        <v>0.70833333333333337</v>
      </c>
      <c r="G17" s="312">
        <f>'Data round 1'!S424</f>
        <v>0.98795180722891562</v>
      </c>
      <c r="H17" s="312">
        <f>'Data round 1'!S508</f>
        <v>0.83823529411764708</v>
      </c>
      <c r="I17" s="313">
        <f>'Data round 1'!S577</f>
        <v>0.81707317073170727</v>
      </c>
      <c r="J17" s="313">
        <f>'Data round 1'!S660</f>
        <v>0.8529411764705882</v>
      </c>
      <c r="K17" s="313">
        <f>'Data round 1'!S763</f>
        <v>0.96799999999999997</v>
      </c>
      <c r="L17" s="314">
        <f>'Data round 1'!S889</f>
        <v>0.7570093457943925</v>
      </c>
      <c r="M17" s="314">
        <f>'Data round 1'!S998</f>
        <v>0.51351351351351349</v>
      </c>
      <c r="N17" s="314">
        <f>'Data round 1'!S1110</f>
        <v>0.62637362637362637</v>
      </c>
      <c r="O17" s="315">
        <f>'Data round 1'!S1202</f>
        <v>0.88541666666666663</v>
      </c>
      <c r="P17" s="315">
        <f>'Data round 1'!S1299</f>
        <v>0.43697478991596639</v>
      </c>
      <c r="Q17" s="315">
        <f>'Data round 1'!S1419</f>
        <v>0.42528735632183906</v>
      </c>
      <c r="S17" s="236">
        <f>AVERAGE(B19:Q19)</f>
        <v>0.2552571046139715</v>
      </c>
      <c r="T17" s="236">
        <f>_xlfn.STDEV.P(B19:Q19)/S17</f>
        <v>0.61473904844644622</v>
      </c>
      <c r="U17" s="236">
        <f>MIN(B19:Q19)</f>
        <v>5.0636225406532988E-2</v>
      </c>
      <c r="V17" s="236">
        <f>MAX(B19:Q19)</f>
        <v>0.67828919532892029</v>
      </c>
      <c r="W17" s="236">
        <f>MEDIAN(B19:Q19)</f>
        <v>0.23792253827579599</v>
      </c>
      <c r="X17" t="s">
        <v>1648</v>
      </c>
      <c r="Y17" s="278">
        <f>'Data round 1'!T13</f>
        <v>0.1257370635022686</v>
      </c>
      <c r="Z17" s="278">
        <f>'Data round 1'!T136</f>
        <v>3.6707452725250278E-2</v>
      </c>
      <c r="AA17" s="278">
        <f>'Data round 1'!T168</f>
        <v>3.09212644009653E-2</v>
      </c>
      <c r="AB17" s="278">
        <f>'Data round 1'!T272</f>
        <v>2.8116066757414369E-2</v>
      </c>
      <c r="AC17" s="279">
        <f>'Data round 1'!T376</f>
        <v>9.5859085290482066E-2</v>
      </c>
      <c r="AD17" s="279">
        <f>'Data round 1'!T425</f>
        <v>0.28833955566676034</v>
      </c>
      <c r="AE17" s="279">
        <f>'Data round 1'!T509</f>
        <v>0.69370155087107899</v>
      </c>
      <c r="AF17" s="280">
        <f>'Data round 1'!T578</f>
        <v>0</v>
      </c>
      <c r="AG17" s="280">
        <f>'Data round 1'!T661</f>
        <v>0.2130002386500556</v>
      </c>
      <c r="AH17" s="280">
        <f>'Data round 1'!T764</f>
        <v>0.1372024427118845</v>
      </c>
      <c r="AI17" s="281">
        <f>'Data round 1'!T890</f>
        <v>6.1377911282736529E-2</v>
      </c>
      <c r="AJ17" s="281">
        <f>'Data round 1'!T999</f>
        <v>0.10227295303344432</v>
      </c>
      <c r="AK17" s="281">
        <f>'Data round 1'!T1111</f>
        <v>0.11205473103297642</v>
      </c>
      <c r="AL17" s="282">
        <f>'Data round 1'!T1203</f>
        <v>7.927862409853885E-2</v>
      </c>
      <c r="AM17" s="282">
        <f>'Data round 1'!T1300</f>
        <v>9.1927365487104604E-2</v>
      </c>
      <c r="AN17" s="282">
        <f>'Data round 1'!T1420</f>
        <v>3.6095386279422145E-2</v>
      </c>
      <c r="AO17" s="343">
        <f>MEDIAN(Y17:AN17)</f>
        <v>9.3893225388793328E-2</v>
      </c>
      <c r="AP17" s="343">
        <f>AVERAGE(Y17:AN17)</f>
        <v>0.13328698073689896</v>
      </c>
    </row>
    <row r="18" spans="1:42" x14ac:dyDescent="0.25">
      <c r="A18" s="267" t="s">
        <v>1722</v>
      </c>
      <c r="B18" s="369">
        <f>(1-(1+B7/(2*B19))^(-B19))^2</f>
        <v>0.50665951540891518</v>
      </c>
      <c r="C18" s="369">
        <f t="shared" ref="C18:Q18" si="2">(1-(1+C7/(2*C19))^(-C19))^2</f>
        <v>0.38120835433291828</v>
      </c>
      <c r="D18" s="369">
        <f t="shared" si="2"/>
        <v>0.45586844989579067</v>
      </c>
      <c r="E18" s="369">
        <f t="shared" si="2"/>
        <v>0.54179418853251293</v>
      </c>
      <c r="F18" s="370">
        <f t="shared" si="2"/>
        <v>0.13219523685007892</v>
      </c>
      <c r="G18" s="370">
        <f t="shared" si="2"/>
        <v>0.75755305212485791</v>
      </c>
      <c r="H18" s="370">
        <f t="shared" si="2"/>
        <v>0.66190443699803314</v>
      </c>
      <c r="I18" s="371">
        <f t="shared" si="2"/>
        <v>0.47978640938429473</v>
      </c>
      <c r="J18" s="371">
        <f t="shared" si="2"/>
        <v>0.38668822759559046</v>
      </c>
      <c r="K18" s="371">
        <f t="shared" si="2"/>
        <v>0.88871920999186271</v>
      </c>
      <c r="L18" s="372">
        <f t="shared" si="2"/>
        <v>0.51884831324505998</v>
      </c>
      <c r="M18" s="372">
        <f t="shared" si="2"/>
        <v>0.12258579356972919</v>
      </c>
      <c r="N18" s="372">
        <f t="shared" si="2"/>
        <v>0.13835026840752443</v>
      </c>
      <c r="O18" s="373">
        <f t="shared" si="2"/>
        <v>0.71913897999028586</v>
      </c>
      <c r="P18" s="373">
        <f t="shared" si="2"/>
        <v>8.3357514585106512E-2</v>
      </c>
      <c r="Q18" s="373">
        <f t="shared" si="2"/>
        <v>2.3676572097536604E-2</v>
      </c>
      <c r="S18" s="236"/>
      <c r="T18" s="236"/>
      <c r="U18" s="236"/>
      <c r="V18" s="236"/>
      <c r="W18" s="236"/>
      <c r="Y18" s="278"/>
      <c r="Z18" s="278"/>
      <c r="AA18" s="278"/>
      <c r="AB18" s="278"/>
      <c r="AC18" s="279"/>
      <c r="AD18" s="279"/>
      <c r="AE18" s="279"/>
      <c r="AF18" s="280"/>
      <c r="AG18" s="280"/>
      <c r="AH18" s="280"/>
      <c r="AI18" s="281"/>
      <c r="AJ18" s="281"/>
      <c r="AK18" s="281"/>
      <c r="AL18" s="282"/>
      <c r="AM18" s="282"/>
      <c r="AN18" s="282"/>
      <c r="AO18" s="343"/>
      <c r="AP18" s="343"/>
    </row>
    <row r="19" spans="1:42" ht="16.5" thickBot="1" x14ac:dyDescent="0.3">
      <c r="A19" t="s">
        <v>1648</v>
      </c>
      <c r="B19" s="363">
        <f>'Data round 1'!S13</f>
        <v>0.2554333629872198</v>
      </c>
      <c r="C19" s="363">
        <f>'Data round 1'!S136</f>
        <v>0.21295351311464081</v>
      </c>
      <c r="D19" s="363">
        <f>'Data round 1'!S168</f>
        <v>0.22041171356437217</v>
      </c>
      <c r="E19" s="363">
        <f>'Data round 1'!S272</f>
        <v>0.25773643262736601</v>
      </c>
      <c r="F19" s="364">
        <f>'Data round 1'!S376</f>
        <v>0.14379428619823278</v>
      </c>
      <c r="G19" s="364">
        <f>'Data round 1'!S425</f>
        <v>0.41850268165558824</v>
      </c>
      <c r="H19" s="364">
        <f>'Data round 1'!S509</f>
        <v>0.42295692703607435</v>
      </c>
      <c r="I19" s="365">
        <f>'Data round 1'!S578</f>
        <v>0.25549341469054526</v>
      </c>
      <c r="J19" s="365">
        <f>'Data round 1'!S661</f>
        <v>0.20134062550192697</v>
      </c>
      <c r="K19" s="365">
        <f>'Data round 1'!S764</f>
        <v>0.67828919532892029</v>
      </c>
      <c r="L19" s="366">
        <f>'Data round 1'!S890</f>
        <v>0.27203167601280787</v>
      </c>
      <c r="M19" s="366">
        <f>'Data round 1'!S999</f>
        <v>0.12094298914005459</v>
      </c>
      <c r="N19" s="366">
        <f>'Data round 1'!S1111</f>
        <v>8.4034245446745148E-2</v>
      </c>
      <c r="O19" s="367">
        <f>'Data round 1'!S1203</f>
        <v>0.40628194891649289</v>
      </c>
      <c r="P19" s="367">
        <f>'Data round 1'!S1300</f>
        <v>8.3274436196023774E-2</v>
      </c>
      <c r="Q19" s="367">
        <f>'Data round 1'!S1420</f>
        <v>5.0636225406532988E-2</v>
      </c>
      <c r="R19" s="343">
        <f>MEDIAN(B19:Q19)</f>
        <v>0.23792253827579599</v>
      </c>
      <c r="S19" s="343">
        <f>AVERAGE(B19:Q19)</f>
        <v>0.2552571046139715</v>
      </c>
      <c r="X19" s="283" t="s">
        <v>1651</v>
      </c>
      <c r="Y19" s="284">
        <f>LN(Y17)</f>
        <v>-2.0735623500277072</v>
      </c>
      <c r="Z19" s="284">
        <f t="shared" ref="Z19:AN19" si="3">LN(Z17)</f>
        <v>-3.3047754730051402</v>
      </c>
      <c r="AA19" s="284">
        <f t="shared" si="3"/>
        <v>-3.4763111634416464</v>
      </c>
      <c r="AB19" s="284">
        <f t="shared" si="3"/>
        <v>-3.5714140953145472</v>
      </c>
      <c r="AC19" s="285">
        <f t="shared" si="3"/>
        <v>-2.3448760274359439</v>
      </c>
      <c r="AD19" s="285">
        <f t="shared" si="3"/>
        <v>-1.2436164806040741</v>
      </c>
      <c r="AE19" s="285">
        <f t="shared" si="3"/>
        <v>-0.36571345294240892</v>
      </c>
      <c r="AF19" s="286" t="e">
        <f t="shared" si="3"/>
        <v>#NUM!</v>
      </c>
      <c r="AG19" s="286">
        <f t="shared" si="3"/>
        <v>-1.5464619928505434</v>
      </c>
      <c r="AH19" s="286">
        <f t="shared" si="3"/>
        <v>-1.98629775982636</v>
      </c>
      <c r="AI19" s="287">
        <f t="shared" si="3"/>
        <v>-2.790705259650486</v>
      </c>
      <c r="AJ19" s="287">
        <f t="shared" si="3"/>
        <v>-2.2801100297063011</v>
      </c>
      <c r="AK19" s="287">
        <f t="shared" si="3"/>
        <v>-2.1887678571100233</v>
      </c>
      <c r="AL19" s="288">
        <f t="shared" si="3"/>
        <v>-2.5347867440739345</v>
      </c>
      <c r="AM19" s="288">
        <f t="shared" si="3"/>
        <v>-2.3867565193317084</v>
      </c>
      <c r="AN19" s="288">
        <f t="shared" si="3"/>
        <v>-3.3215902257050387</v>
      </c>
    </row>
    <row r="20" spans="1:42" ht="17.25" thickTop="1" thickBot="1" x14ac:dyDescent="0.3">
      <c r="A20" s="283" t="s">
        <v>1651</v>
      </c>
      <c r="B20" s="349">
        <f>LN(B19)</f>
        <v>-1.3647937135814252</v>
      </c>
      <c r="C20" s="349">
        <f t="shared" ref="C20:Q20" si="4">LN(C19)</f>
        <v>-1.5466813853804067</v>
      </c>
      <c r="D20" s="349">
        <f t="shared" si="4"/>
        <v>-1.5122580562718273</v>
      </c>
      <c r="E20" s="349">
        <f t="shared" si="4"/>
        <v>-1.3558177951916606</v>
      </c>
      <c r="F20" s="350">
        <f t="shared" si="4"/>
        <v>-1.9393715688501794</v>
      </c>
      <c r="G20" s="350">
        <f t="shared" si="4"/>
        <v>-0.87107198129395336</v>
      </c>
      <c r="H20" s="350">
        <f t="shared" si="4"/>
        <v>-0.86048493245850011</v>
      </c>
      <c r="I20" s="351">
        <f t="shared" si="4"/>
        <v>-1.3645586438758408</v>
      </c>
      <c r="J20" s="351">
        <f t="shared" si="4"/>
        <v>-1.6027571509909058</v>
      </c>
      <c r="K20" s="351">
        <f t="shared" si="4"/>
        <v>-0.38818154020175977</v>
      </c>
      <c r="L20" s="352">
        <f t="shared" si="4"/>
        <v>-1.3018367635371644</v>
      </c>
      <c r="M20" s="352">
        <f t="shared" si="4"/>
        <v>-2.1124360085498735</v>
      </c>
      <c r="N20" s="352">
        <f t="shared" si="4"/>
        <v>-2.4765308793294976</v>
      </c>
      <c r="O20" s="353">
        <f t="shared" si="4"/>
        <v>-0.90070790494367503</v>
      </c>
      <c r="P20" s="353">
        <f t="shared" si="4"/>
        <v>-2.4856136653122984</v>
      </c>
      <c r="Q20" s="353">
        <f t="shared" si="4"/>
        <v>-2.9830880417099785</v>
      </c>
    </row>
    <row r="21" spans="1:42" ht="16.5" thickTop="1" x14ac:dyDescent="0.25">
      <c r="A21" t="s">
        <v>1694</v>
      </c>
      <c r="B21" s="235">
        <v>0.5</v>
      </c>
      <c r="C21" s="235"/>
      <c r="D21" s="235">
        <v>0.75</v>
      </c>
      <c r="E21" s="235">
        <v>0.36</v>
      </c>
      <c r="G21" s="235">
        <v>0.61</v>
      </c>
      <c r="H21" s="235">
        <v>0.59</v>
      </c>
      <c r="I21" s="235">
        <v>0.44</v>
      </c>
      <c r="J21" s="235">
        <v>0.75</v>
      </c>
      <c r="O21" s="235">
        <v>0.7</v>
      </c>
      <c r="X21" t="s">
        <v>1679</v>
      </c>
      <c r="Z21" s="233">
        <f>SUM(Y13:AN13)</f>
        <v>1470</v>
      </c>
    </row>
    <row r="22" spans="1:42" x14ac:dyDescent="0.25">
      <c r="A22" t="s">
        <v>1679</v>
      </c>
      <c r="C22" s="233">
        <f>SUM(B14:Q14)</f>
        <v>1479</v>
      </c>
      <c r="X22" t="s">
        <v>1680</v>
      </c>
      <c r="Z22" s="233">
        <f>SUM(Y14:AN14)</f>
        <v>476</v>
      </c>
    </row>
    <row r="23" spans="1:42" x14ac:dyDescent="0.25">
      <c r="A23" t="s">
        <v>1680</v>
      </c>
      <c r="C23" s="233">
        <f>SUM(B15:Q15)</f>
        <v>1142</v>
      </c>
      <c r="E23">
        <f>CORREL(B17:Q17,B21:Q21)</f>
        <v>0.39358868129813201</v>
      </c>
      <c r="X23" t="s">
        <v>1681</v>
      </c>
      <c r="Z23" s="234">
        <f>Z22/Z21</f>
        <v>0.32380952380952382</v>
      </c>
    </row>
    <row r="24" spans="1:42" x14ac:dyDescent="0.25">
      <c r="A24" t="s">
        <v>1681</v>
      </c>
      <c r="C24" s="234">
        <f>C23/C22</f>
        <v>0.77214334009465857</v>
      </c>
      <c r="Z24" s="234"/>
    </row>
    <row r="25" spans="1:42" x14ac:dyDescent="0.25">
      <c r="C25" s="234"/>
      <c r="Z25" s="234"/>
    </row>
    <row r="26" spans="1:42" x14ac:dyDescent="0.25">
      <c r="A26" t="s">
        <v>1723</v>
      </c>
      <c r="B26" s="368">
        <f>B17/B18</f>
        <v>1.7795764548793667</v>
      </c>
      <c r="C26" s="368">
        <f t="shared" ref="C26:Q26" si="5">C17/C18</f>
        <v>2.369375687036503</v>
      </c>
      <c r="D26" s="368">
        <f t="shared" si="5"/>
        <v>2.0881530124330427</v>
      </c>
      <c r="E26" s="368">
        <f t="shared" si="5"/>
        <v>1.5769252423193247</v>
      </c>
      <c r="F26" s="368">
        <f t="shared" si="5"/>
        <v>5.3582364252400865</v>
      </c>
      <c r="G26" s="368">
        <f t="shared" si="5"/>
        <v>1.3041354720409521</v>
      </c>
      <c r="H26" s="368">
        <f t="shared" si="5"/>
        <v>1.2663992674219495</v>
      </c>
      <c r="I26" s="368">
        <f t="shared" si="5"/>
        <v>1.7029935712023385</v>
      </c>
      <c r="J26" s="368">
        <f t="shared" si="5"/>
        <v>2.2057593575427341</v>
      </c>
      <c r="K26" s="368">
        <f t="shared" si="5"/>
        <v>1.089207917547842</v>
      </c>
      <c r="L26" s="368">
        <f t="shared" si="5"/>
        <v>1.4590186119326274</v>
      </c>
      <c r="M26" s="368">
        <f t="shared" si="5"/>
        <v>4.1890132499033585</v>
      </c>
      <c r="N26" s="368">
        <f t="shared" si="5"/>
        <v>4.5274478581319464</v>
      </c>
      <c r="O26" s="368">
        <f t="shared" si="5"/>
        <v>1.231217735796531</v>
      </c>
      <c r="P26" s="368">
        <f t="shared" si="5"/>
        <v>5.2421763303633897</v>
      </c>
      <c r="Q26" s="368">
        <f t="shared" si="5"/>
        <v>17.962370336797509</v>
      </c>
      <c r="S26" s="362">
        <f>MEDIAN(B26:Q26)</f>
        <v>1.9338647336562047</v>
      </c>
      <c r="T26" s="362">
        <f>AVERAGE(B26:Q26)</f>
        <v>3.4595004081618441</v>
      </c>
      <c r="Z26" s="234"/>
    </row>
    <row r="27" spans="1:42" x14ac:dyDescent="0.25">
      <c r="A27" t="s">
        <v>1725</v>
      </c>
      <c r="B27" s="234">
        <f>(1-(1+B7/(2*B29))^(-B29))^2</f>
        <v>0.90253446238119672</v>
      </c>
      <c r="C27" s="234">
        <f>(1-(1+C7/(2*C29))^(-C29))^2</f>
        <v>0.90317878269735408</v>
      </c>
      <c r="D27" s="234">
        <f t="shared" ref="D27:Q27" si="6">(1-(1+D7/(2*D29))^(-D29))^2</f>
        <v>0.95182133775692201</v>
      </c>
      <c r="E27" s="234">
        <f t="shared" si="6"/>
        <v>0.85492195485295419</v>
      </c>
      <c r="F27" s="234">
        <f t="shared" si="6"/>
        <v>0.70768336110373942</v>
      </c>
      <c r="G27" s="234">
        <f t="shared" si="6"/>
        <v>0.98733215573385869</v>
      </c>
      <c r="H27" s="234">
        <f t="shared" si="6"/>
        <v>0.83836434758241751</v>
      </c>
      <c r="I27" s="234">
        <f t="shared" si="6"/>
        <v>0.81724779795749614</v>
      </c>
      <c r="J27" s="234">
        <f t="shared" si="6"/>
        <v>0.85328244074070625</v>
      </c>
      <c r="K27" s="234">
        <f t="shared" si="6"/>
        <v>0.96769497241060154</v>
      </c>
      <c r="L27" s="234">
        <f t="shared" si="6"/>
        <v>0.757231543689592</v>
      </c>
      <c r="M27" s="234">
        <f t="shared" si="6"/>
        <v>0.51365109211237414</v>
      </c>
      <c r="N27" s="234">
        <f t="shared" si="6"/>
        <v>0.62640591844582194</v>
      </c>
      <c r="O27" s="234">
        <f t="shared" si="6"/>
        <v>0.88552120880266338</v>
      </c>
      <c r="P27" s="234">
        <f t="shared" si="6"/>
        <v>0.43654633851677682</v>
      </c>
      <c r="Q27" s="234">
        <f t="shared" si="6"/>
        <v>0.42498420776883472</v>
      </c>
      <c r="Z27" s="234"/>
    </row>
    <row r="28" spans="1:42" x14ac:dyDescent="0.25">
      <c r="A28" t="s">
        <v>1724</v>
      </c>
      <c r="B28" s="368">
        <f>B17/B27</f>
        <v>0.99900821724132283</v>
      </c>
      <c r="C28" s="368">
        <f t="shared" ref="C28:Q28" si="7">C17/C27</f>
        <v>1.0000520647242381</v>
      </c>
      <c r="D28" s="368">
        <f t="shared" si="7"/>
        <v>1.0001068889319025</v>
      </c>
      <c r="E28" s="368">
        <f t="shared" si="7"/>
        <v>0.99935313064428855</v>
      </c>
      <c r="F28" s="368">
        <f t="shared" si="7"/>
        <v>1.0009184506310564</v>
      </c>
      <c r="G28" s="368">
        <f t="shared" si="7"/>
        <v>1.0006276018576508</v>
      </c>
      <c r="H28" s="368">
        <f t="shared" si="7"/>
        <v>0.99984606518020169</v>
      </c>
      <c r="I28" s="368">
        <f t="shared" si="7"/>
        <v>0.99978632279435287</v>
      </c>
      <c r="J28" s="368">
        <f t="shared" si="7"/>
        <v>0.99960005708095689</v>
      </c>
      <c r="K28" s="368">
        <f t="shared" si="7"/>
        <v>1.000315210472406</v>
      </c>
      <c r="L28" s="368">
        <f t="shared" si="7"/>
        <v>0.99970656545273218</v>
      </c>
      <c r="M28" s="368">
        <f t="shared" si="7"/>
        <v>0.99973215554104078</v>
      </c>
      <c r="N28" s="368">
        <f t="shared" si="7"/>
        <v>0.99994844864768251</v>
      </c>
      <c r="O28" s="368">
        <f t="shared" si="7"/>
        <v>0.99988194282084097</v>
      </c>
      <c r="P28" s="368">
        <f t="shared" si="7"/>
        <v>1.000981456861247</v>
      </c>
      <c r="Q28" s="368">
        <f t="shared" si="7"/>
        <v>1.0007133172185287</v>
      </c>
      <c r="R28" s="362"/>
      <c r="S28" s="362">
        <f>MEDIAN(B28:Q28)</f>
        <v>0.9999151957342618</v>
      </c>
      <c r="T28" s="362">
        <f>AVERAGE(B28:Q28)</f>
        <v>1.000036118506278</v>
      </c>
      <c r="Z28" s="234"/>
    </row>
    <row r="29" spans="1:42" x14ac:dyDescent="0.25">
      <c r="A29" t="s">
        <v>1727</v>
      </c>
      <c r="B29" s="374">
        <v>0.8</v>
      </c>
      <c r="C29" s="374">
        <v>0.99899653625333185</v>
      </c>
      <c r="D29" s="228">
        <v>1.0392941812361944</v>
      </c>
      <c r="E29" s="228">
        <v>0.59602896801632355</v>
      </c>
      <c r="F29" s="228">
        <v>1.8155696583269354</v>
      </c>
      <c r="G29" s="228">
        <v>1.35964611233789</v>
      </c>
      <c r="H29" s="228">
        <v>0.7146180198950165</v>
      </c>
      <c r="I29" s="228">
        <v>0.62778783120041248</v>
      </c>
      <c r="J29" s="228">
        <v>0.71954676681340068</v>
      </c>
      <c r="K29" s="228">
        <v>1.1005443051900905</v>
      </c>
      <c r="L29" s="228">
        <v>0.50012605301438751</v>
      </c>
      <c r="M29" s="228">
        <v>0.61714996246858844</v>
      </c>
      <c r="N29" s="228">
        <v>0.39064655164257883</v>
      </c>
      <c r="O29" s="228">
        <v>0.68735545708476153</v>
      </c>
      <c r="P29" s="228">
        <v>0.42919195963957629</v>
      </c>
      <c r="Q29" s="228">
        <v>2.4276426464356122</v>
      </c>
      <c r="S29" s="362">
        <f t="shared" ref="S29:S30" si="8">MEDIAN(B29:Q29)</f>
        <v>0.71708239335420854</v>
      </c>
      <c r="T29" s="362">
        <f t="shared" ref="T29:T30" si="9">AVERAGE(B29:Q29)</f>
        <v>0.92650906309719372</v>
      </c>
      <c r="Z29" s="234"/>
    </row>
    <row r="30" spans="1:42" x14ac:dyDescent="0.25">
      <c r="A30" t="s">
        <v>1726</v>
      </c>
      <c r="B30" s="344">
        <f>B29/B19</f>
        <v>3.1319322998539811</v>
      </c>
      <c r="C30" s="344">
        <f t="shared" ref="C30:Q30" si="10">C29/C19</f>
        <v>4.6911484184603935</v>
      </c>
      <c r="D30" s="344">
        <f t="shared" si="10"/>
        <v>4.7152402403181002</v>
      </c>
      <c r="E30" s="344">
        <f t="shared" si="10"/>
        <v>2.3125522532472509</v>
      </c>
      <c r="F30" s="344">
        <f t="shared" si="10"/>
        <v>12.626159956203104</v>
      </c>
      <c r="G30" s="344">
        <f t="shared" si="10"/>
        <v>3.2488348866945302</v>
      </c>
      <c r="H30" s="344">
        <f t="shared" si="10"/>
        <v>1.6895763474138967</v>
      </c>
      <c r="I30" s="344">
        <f t="shared" si="10"/>
        <v>2.4571585610564242</v>
      </c>
      <c r="J30" s="344">
        <f t="shared" si="10"/>
        <v>3.5737783421484113</v>
      </c>
      <c r="K30" s="344">
        <f t="shared" si="10"/>
        <v>1.622529612396977</v>
      </c>
      <c r="L30" s="344">
        <f t="shared" si="10"/>
        <v>1.8384846218821975</v>
      </c>
      <c r="M30" s="344">
        <f t="shared" si="10"/>
        <v>5.102817177388558</v>
      </c>
      <c r="N30" s="344">
        <f t="shared" si="10"/>
        <v>4.648659002836439</v>
      </c>
      <c r="O30" s="344">
        <f t="shared" si="10"/>
        <v>1.6918188438296589</v>
      </c>
      <c r="P30" s="344">
        <f t="shared" si="10"/>
        <v>5.1539461477623254</v>
      </c>
      <c r="Q30" s="344">
        <f t="shared" si="10"/>
        <v>47.942804325268732</v>
      </c>
      <c r="S30" s="362">
        <f t="shared" si="8"/>
        <v>3.4113066144214708</v>
      </c>
      <c r="T30" s="362">
        <f t="shared" si="9"/>
        <v>6.6529650647975611</v>
      </c>
      <c r="Z30" s="234"/>
    </row>
    <row r="31" spans="1:42" x14ac:dyDescent="0.25">
      <c r="B31" s="344"/>
      <c r="C31" s="344"/>
      <c r="D31" s="343"/>
      <c r="E31" s="343"/>
      <c r="F31" s="343"/>
      <c r="G31" s="343"/>
      <c r="H31" s="343"/>
      <c r="I31" s="343"/>
      <c r="J31" s="343"/>
      <c r="K31" s="343"/>
      <c r="L31" s="343"/>
      <c r="M31" s="343"/>
      <c r="N31" s="343"/>
      <c r="O31" s="343"/>
      <c r="P31" s="343"/>
      <c r="Q31" s="343"/>
      <c r="Z31" s="234"/>
    </row>
    <row r="32" spans="1:42" ht="27" thickBot="1" x14ac:dyDescent="0.45">
      <c r="A32" s="329" t="s">
        <v>1687</v>
      </c>
      <c r="C32" s="234"/>
    </row>
    <row r="33" spans="1:30" ht="16.5" thickTop="1" x14ac:dyDescent="0.25">
      <c r="A33" s="256"/>
      <c r="B33" s="257">
        <v>1</v>
      </c>
      <c r="C33" s="257">
        <v>2</v>
      </c>
      <c r="D33" s="257">
        <v>3</v>
      </c>
      <c r="E33" s="257">
        <v>4</v>
      </c>
      <c r="F33" s="258">
        <v>5</v>
      </c>
      <c r="G33" s="258">
        <v>6</v>
      </c>
      <c r="H33" s="258">
        <v>7</v>
      </c>
      <c r="I33" s="259">
        <v>8</v>
      </c>
      <c r="J33" s="259">
        <v>9</v>
      </c>
      <c r="K33" s="259">
        <v>10</v>
      </c>
      <c r="L33" s="260">
        <v>11</v>
      </c>
      <c r="M33" s="260">
        <v>12</v>
      </c>
      <c r="N33" s="260">
        <v>13</v>
      </c>
      <c r="O33" s="261">
        <v>14</v>
      </c>
      <c r="P33" s="261">
        <v>15</v>
      </c>
      <c r="Q33" s="261">
        <v>16</v>
      </c>
    </row>
    <row r="34" spans="1:30" x14ac:dyDescent="0.25">
      <c r="B34" s="295" t="s">
        <v>1661</v>
      </c>
      <c r="C34" s="295" t="s">
        <v>1663</v>
      </c>
      <c r="D34" s="295" t="s">
        <v>1662</v>
      </c>
      <c r="E34" s="295" t="s">
        <v>1664</v>
      </c>
      <c r="F34" s="296" t="s">
        <v>1656</v>
      </c>
      <c r="G34" s="296" t="s">
        <v>1655</v>
      </c>
      <c r="H34" s="296" t="s">
        <v>1657</v>
      </c>
      <c r="I34" s="297" t="s">
        <v>1658</v>
      </c>
      <c r="J34" s="297" t="s">
        <v>1659</v>
      </c>
      <c r="K34" s="297" t="s">
        <v>1660</v>
      </c>
      <c r="L34" s="298" t="s">
        <v>1665</v>
      </c>
      <c r="M34" s="298" t="s">
        <v>1666</v>
      </c>
      <c r="N34" s="298" t="s">
        <v>1667</v>
      </c>
      <c r="O34" s="299" t="s">
        <v>1668</v>
      </c>
      <c r="P34" s="299" t="s">
        <v>1669</v>
      </c>
      <c r="Q34" s="299" t="s">
        <v>1670</v>
      </c>
    </row>
    <row r="35" spans="1:30" ht="16.5" thickBot="1" x14ac:dyDescent="0.3">
      <c r="A35" s="289"/>
      <c r="B35" s="290" t="s">
        <v>1490</v>
      </c>
      <c r="C35" s="290" t="s">
        <v>1534</v>
      </c>
      <c r="D35" s="290" t="s">
        <v>1535</v>
      </c>
      <c r="E35" s="290" t="s">
        <v>1537</v>
      </c>
      <c r="F35" s="291" t="s">
        <v>1538</v>
      </c>
      <c r="G35" s="291" t="s">
        <v>1566</v>
      </c>
      <c r="H35" s="291" t="s">
        <v>1567</v>
      </c>
      <c r="I35" s="292" t="s">
        <v>1568</v>
      </c>
      <c r="J35" s="292" t="s">
        <v>1569</v>
      </c>
      <c r="K35" s="292" t="s">
        <v>1570</v>
      </c>
      <c r="L35" s="293" t="s">
        <v>1571</v>
      </c>
      <c r="M35" s="293" t="s">
        <v>1597</v>
      </c>
      <c r="N35" s="293" t="s">
        <v>1598</v>
      </c>
      <c r="O35" s="294" t="s">
        <v>1599</v>
      </c>
      <c r="P35" s="294" t="s">
        <v>1600</v>
      </c>
      <c r="Q35" s="294" t="s">
        <v>8</v>
      </c>
    </row>
    <row r="36" spans="1:30" x14ac:dyDescent="0.25">
      <c r="A36" t="s">
        <v>1683</v>
      </c>
      <c r="B36" s="319">
        <f>'Data round 1'!S21</f>
        <v>0.13934426229508196</v>
      </c>
      <c r="C36" s="319">
        <f>'Data round 1'!S144</f>
        <v>3.2258064516129031E-2</v>
      </c>
      <c r="D36" s="319">
        <f>'Data round 1'!S176</f>
        <v>8.6538461538461536E-2</v>
      </c>
      <c r="E36" s="319">
        <f>'Data round 1'!S281</f>
        <v>0.1650485436893204</v>
      </c>
      <c r="F36" s="320">
        <f>'Data round 1'!S385</f>
        <v>8.3333333333333329E-2</v>
      </c>
      <c r="G36" s="320">
        <f>'Data round 1'!S434</f>
        <v>0.81927710843373491</v>
      </c>
      <c r="H36" s="320">
        <f>'Data round 1'!S518</f>
        <v>0.80882352941176472</v>
      </c>
      <c r="I36" s="321">
        <f>'Data round 1'!S587</f>
        <v>0</v>
      </c>
      <c r="J36" s="321">
        <f>'Data round 1'!S670</f>
        <v>0.68627450980392157</v>
      </c>
      <c r="K36" s="321">
        <f>'Data round 1'!S773</f>
        <v>0.216</v>
      </c>
      <c r="L36" s="322">
        <f>'Data round 1'!S899</f>
        <v>0.37383177570093457</v>
      </c>
      <c r="M36" s="322">
        <f>'Data round 1'!S1008</f>
        <v>0.24324324324324326</v>
      </c>
      <c r="N36" s="322">
        <f>'Data round 1'!S1120</f>
        <v>0.2857142857142857</v>
      </c>
      <c r="O36" s="323">
        <f>'Data round 1'!S1212</f>
        <v>0.3125</v>
      </c>
      <c r="P36" s="323">
        <f>'Data round 1'!S1309</f>
        <v>0.17647058823529413</v>
      </c>
      <c r="Q36" s="323">
        <f>'Data round 1'!S1429</f>
        <v>6.8965517241379309E-2</v>
      </c>
    </row>
    <row r="37" spans="1:30" ht="16.5" thickBot="1" x14ac:dyDescent="0.3">
      <c r="A37" s="283" t="s">
        <v>1686</v>
      </c>
      <c r="B37" s="324">
        <f>'Data round 1'!S22</f>
        <v>0.15454545454545454</v>
      </c>
      <c r="C37" s="324">
        <f>'Data round 1'!S145</f>
        <v>3.5714285714285712E-2</v>
      </c>
      <c r="D37" s="324">
        <f>'Data round 1'!S177</f>
        <v>9.0909090909090912E-2</v>
      </c>
      <c r="E37" s="324">
        <f>'Data round 1'!S282</f>
        <v>0.19318181818181818</v>
      </c>
      <c r="F37" s="325">
        <f>'Data round 1'!S386</f>
        <v>0.11764705882352941</v>
      </c>
      <c r="G37" s="325">
        <f>'Data round 1'!S435</f>
        <v>0.82926829268292679</v>
      </c>
      <c r="H37" s="325">
        <f>'Data round 1'!S519</f>
        <v>0.96491228070175439</v>
      </c>
      <c r="I37" s="326">
        <f>'Data round 1'!S588</f>
        <v>0</v>
      </c>
      <c r="J37" s="326">
        <f>'Data round 1'!S671</f>
        <v>0.8045977011494253</v>
      </c>
      <c r="K37" s="326">
        <f>'Data round 1'!S774</f>
        <v>0.2231404958677686</v>
      </c>
      <c r="L37" s="327">
        <f>'Data round 1'!S900</f>
        <v>0.49382716049382713</v>
      </c>
      <c r="M37" s="327">
        <f>'Data round 1'!S1009</f>
        <v>0.47368421052631576</v>
      </c>
      <c r="N37" s="327">
        <f>'Data round 1'!S1121</f>
        <v>0.45614035087719296</v>
      </c>
      <c r="O37" s="328">
        <f>'Data round 1'!S1213</f>
        <v>0.35294117647058826</v>
      </c>
      <c r="P37" s="328">
        <f>'Data round 1'!S1310</f>
        <v>0.40384615384615385</v>
      </c>
      <c r="Q37" s="328">
        <f>'Data round 1'!S1430</f>
        <v>0.16216216216216217</v>
      </c>
    </row>
    <row r="38" spans="1:30" ht="16.5" thickTop="1" x14ac:dyDescent="0.25"/>
    <row r="39" spans="1:30" x14ac:dyDescent="0.25">
      <c r="A39" t="s">
        <v>1708</v>
      </c>
      <c r="B39" s="267" t="s">
        <v>1704</v>
      </c>
      <c r="C39" s="267" t="s">
        <v>1705</v>
      </c>
      <c r="D39" t="s">
        <v>1701</v>
      </c>
      <c r="E39" t="s">
        <v>1702</v>
      </c>
      <c r="F39" t="s">
        <v>1713</v>
      </c>
      <c r="G39" t="s">
        <v>1707</v>
      </c>
      <c r="X39" t="s">
        <v>1701</v>
      </c>
      <c r="Y39" t="s">
        <v>1702</v>
      </c>
      <c r="Z39" t="s">
        <v>1712</v>
      </c>
      <c r="AA39" t="s">
        <v>1703</v>
      </c>
      <c r="AC39" s="346" t="s">
        <v>1704</v>
      </c>
      <c r="AD39" s="346" t="s">
        <v>1705</v>
      </c>
    </row>
    <row r="40" spans="1:30" ht="16.5" thickBot="1" x14ac:dyDescent="0.3">
      <c r="B40" s="348">
        <f t="array" ref="B40:C43">LINEST(F40:F55,E40:E55,TRUE,TRUE)</f>
        <v>1.2967546754723261E-2</v>
      </c>
      <c r="C40" s="354">
        <v>-2.1403365499001015</v>
      </c>
      <c r="D40" s="290" t="s">
        <v>1490</v>
      </c>
      <c r="E40" s="345">
        <v>66.102459016393439</v>
      </c>
      <c r="F40" s="343">
        <v>-1.3647937135814252</v>
      </c>
      <c r="G40" s="343">
        <f>EXP(F40)</f>
        <v>0.2554333629872198</v>
      </c>
      <c r="K40">
        <f>EXP(C40)</f>
        <v>0.11761525295850336</v>
      </c>
      <c r="X40" s="290" t="s">
        <v>1490</v>
      </c>
      <c r="Y40" s="344">
        <v>2.5227272727272729</v>
      </c>
      <c r="Z40" s="343">
        <v>-0.90053668649937246</v>
      </c>
      <c r="AA40" s="343">
        <f>10^Z40</f>
        <v>0.12573706350226857</v>
      </c>
      <c r="AC40" s="347">
        <f t="array" ref="AC40:AD44">LINEST(Z40:Z54,Y40:Y54,TRUE,TRUE)</f>
        <v>1.9906507789044505E-3</v>
      </c>
      <c r="AD40" s="347">
        <v>-1.201206596719429</v>
      </c>
    </row>
    <row r="41" spans="1:30" ht="16.5" thickBot="1" x14ac:dyDescent="0.3">
      <c r="B41">
        <v>3.1539586893049522E-3</v>
      </c>
      <c r="C41" s="342">
        <v>0.193172004318243</v>
      </c>
      <c r="D41" s="290" t="s">
        <v>1534</v>
      </c>
      <c r="E41" s="345">
        <v>38.37096774193548</v>
      </c>
      <c r="F41" s="343">
        <v>-1.5466813853804067</v>
      </c>
      <c r="G41" s="343">
        <f t="shared" ref="G41:G55" si="11">EXP(F41)</f>
        <v>0.21295351311464081</v>
      </c>
      <c r="X41" s="290" t="s">
        <v>1534</v>
      </c>
      <c r="Y41" s="344">
        <v>0.2661290322580645</v>
      </c>
      <c r="Z41" s="343">
        <v>-1.4352457518553412</v>
      </c>
      <c r="AA41" s="343">
        <f t="shared" ref="AA41:AA54" si="12">10^Z41</f>
        <v>3.6707452725250271E-2</v>
      </c>
      <c r="AC41">
        <v>4.2022634367813185E-4</v>
      </c>
      <c r="AD41">
        <v>7.2398213342321299E-2</v>
      </c>
    </row>
    <row r="42" spans="1:30" ht="16.5" thickBot="1" x14ac:dyDescent="0.3">
      <c r="A42" s="239" t="s">
        <v>1706</v>
      </c>
      <c r="B42" s="355">
        <v>0.54699228819256196</v>
      </c>
      <c r="C42" s="342">
        <v>0.40338724493101386</v>
      </c>
      <c r="D42" s="290" t="s">
        <v>1535</v>
      </c>
      <c r="E42" s="345">
        <v>71.990384615384613</v>
      </c>
      <c r="F42" s="343">
        <v>-1.5122580562718273</v>
      </c>
      <c r="G42" s="343">
        <f t="shared" si="11"/>
        <v>0.22041171356437214</v>
      </c>
      <c r="X42" s="290" t="s">
        <v>1535</v>
      </c>
      <c r="Y42" s="344">
        <v>5.8701923076923075</v>
      </c>
      <c r="Z42" s="343">
        <v>-1.5097427556613805</v>
      </c>
      <c r="AA42" s="343">
        <f t="shared" si="12"/>
        <v>3.0921264400965289E-2</v>
      </c>
      <c r="AB42" s="356" t="s">
        <v>1706</v>
      </c>
      <c r="AC42" s="348">
        <v>0.63318324785546054</v>
      </c>
      <c r="AD42">
        <v>0.24074884213719691</v>
      </c>
    </row>
    <row r="43" spans="1:30" ht="16.5" thickBot="1" x14ac:dyDescent="0.3">
      <c r="B43">
        <v>16.904551148018953</v>
      </c>
      <c r="C43">
        <v>14</v>
      </c>
      <c r="D43" s="290" t="s">
        <v>1537</v>
      </c>
      <c r="E43" s="345">
        <v>91.009708737864074</v>
      </c>
      <c r="F43" s="343">
        <v>-1.333688680485523</v>
      </c>
      <c r="G43" s="343">
        <f t="shared" si="11"/>
        <v>0.26350348626381692</v>
      </c>
      <c r="X43" s="290" t="s">
        <v>1537</v>
      </c>
      <c r="Y43" s="344">
        <v>6.4878640776699026</v>
      </c>
      <c r="Z43" s="343">
        <v>-1.5510454341866022</v>
      </c>
      <c r="AA43" s="343">
        <f t="shared" si="12"/>
        <v>2.8116066757414362E-2</v>
      </c>
      <c r="AC43">
        <v>22.440038994940764</v>
      </c>
      <c r="AD43">
        <v>13</v>
      </c>
    </row>
    <row r="44" spans="1:30" ht="16.5" thickBot="1" x14ac:dyDescent="0.3">
      <c r="D44" s="291" t="s">
        <v>1538</v>
      </c>
      <c r="E44" s="345">
        <v>7.375</v>
      </c>
      <c r="F44" s="343">
        <v>-1.6444034814687001</v>
      </c>
      <c r="G44" s="343">
        <f t="shared" si="11"/>
        <v>0.1931277327113218</v>
      </c>
      <c r="X44" s="291" t="s">
        <v>1538</v>
      </c>
      <c r="Y44" s="344">
        <v>8.25</v>
      </c>
      <c r="Z44" s="343">
        <v>-1.0183667194626487</v>
      </c>
      <c r="AA44" s="343">
        <f t="shared" si="12"/>
        <v>9.5859085290482038E-2</v>
      </c>
      <c r="AC44">
        <v>1.3006247721315587</v>
      </c>
      <c r="AD44">
        <v>0.75348006487521246</v>
      </c>
    </row>
    <row r="45" spans="1:30" ht="16.5" thickBot="1" x14ac:dyDescent="0.3">
      <c r="B45">
        <f>EXP(B40)</f>
        <v>1.0130519900016139</v>
      </c>
      <c r="D45" s="291" t="s">
        <v>1566</v>
      </c>
      <c r="E45" s="345">
        <v>110.55421686746988</v>
      </c>
      <c r="F45" s="343">
        <v>-0.85286412547484713</v>
      </c>
      <c r="G45" s="343">
        <f t="shared" si="11"/>
        <v>0.42619251336954578</v>
      </c>
      <c r="X45" s="291" t="s">
        <v>1566</v>
      </c>
      <c r="Y45" s="344">
        <v>254.84451219512195</v>
      </c>
      <c r="Z45" s="343">
        <v>-0.54009577513029183</v>
      </c>
      <c r="AA45" s="343">
        <f t="shared" si="12"/>
        <v>0.28833955566676028</v>
      </c>
    </row>
    <row r="46" spans="1:30" ht="16.5" thickBot="1" x14ac:dyDescent="0.3">
      <c r="B46">
        <f>EXP(B41)</f>
        <v>1.0031589376501147</v>
      </c>
      <c r="D46" s="291" t="s">
        <v>1567</v>
      </c>
      <c r="E46" s="345">
        <v>45.036764705882355</v>
      </c>
      <c r="F46" s="343">
        <v>-0.81535819751845207</v>
      </c>
      <c r="G46" s="343">
        <f t="shared" si="11"/>
        <v>0.4424808034458525</v>
      </c>
      <c r="X46" s="291" t="s">
        <v>1567</v>
      </c>
      <c r="Y46" s="344">
        <v>557.27941176470586</v>
      </c>
      <c r="Z46" s="343">
        <v>-0.15882733457067275</v>
      </c>
      <c r="AA46" s="343">
        <f t="shared" si="12"/>
        <v>0.69370155087107899</v>
      </c>
    </row>
    <row r="47" spans="1:30" ht="16.5" thickBot="1" x14ac:dyDescent="0.3">
      <c r="D47" s="292" t="s">
        <v>1568</v>
      </c>
      <c r="E47" s="345">
        <v>52.237804878048777</v>
      </c>
      <c r="F47" s="343">
        <v>-1.325803663834858</v>
      </c>
      <c r="G47" s="343">
        <f t="shared" si="11"/>
        <v>0.26558942867833574</v>
      </c>
      <c r="X47" s="292" t="s">
        <v>1569</v>
      </c>
      <c r="Y47" s="344">
        <v>219.78</v>
      </c>
      <c r="Z47" s="343">
        <v>-0.67161990996809706</v>
      </c>
      <c r="AA47" s="343">
        <f t="shared" si="12"/>
        <v>0.2130002386500556</v>
      </c>
      <c r="AC47" s="346" t="s">
        <v>1704</v>
      </c>
      <c r="AD47" s="346" t="s">
        <v>1705</v>
      </c>
    </row>
    <row r="48" spans="1:30" ht="16.5" thickBot="1" x14ac:dyDescent="0.3">
      <c r="A48" t="s">
        <v>1709</v>
      </c>
      <c r="B48" s="267" t="s">
        <v>1704</v>
      </c>
      <c r="C48" s="267" t="s">
        <v>1705</v>
      </c>
      <c r="D48" s="292" t="s">
        <v>1569</v>
      </c>
      <c r="E48" s="345">
        <v>51.009803921568626</v>
      </c>
      <c r="F48" s="343">
        <v>-1.5630790763388323</v>
      </c>
      <c r="G48" s="343">
        <f t="shared" si="11"/>
        <v>0.20949004129409701</v>
      </c>
      <c r="X48" s="292" t="s">
        <v>1570</v>
      </c>
      <c r="Y48" s="344">
        <v>6.8975409836065573</v>
      </c>
      <c r="Z48" s="343">
        <v>-0.86263815650937881</v>
      </c>
      <c r="AA48" s="343">
        <f t="shared" si="12"/>
        <v>0.13720244271188448</v>
      </c>
      <c r="AC48" s="347">
        <f t="array" ref="AC48:AD52">LINEST(AA40:AA54,Y40:Y54,TRUE,TRUE)</f>
        <v>1.040585066687085E-3</v>
      </c>
      <c r="AD48" s="347">
        <v>5.0267540181099149E-2</v>
      </c>
    </row>
    <row r="49" spans="1:30" ht="16.5" thickBot="1" x14ac:dyDescent="0.3">
      <c r="B49" s="348">
        <f t="array" ref="B49:C53">LINEST(G40:G55,E40:E55,TRUE,TRUE)</f>
        <v>3.3141569385368758E-3</v>
      </c>
      <c r="C49" s="348">
        <v>9.6779823665963854E-2</v>
      </c>
      <c r="D49" s="292" t="s">
        <v>1570</v>
      </c>
      <c r="E49" s="345">
        <v>91.584000000000003</v>
      </c>
      <c r="F49" s="343">
        <v>-0.36614089979812819</v>
      </c>
      <c r="G49" s="343">
        <f t="shared" si="11"/>
        <v>0.69340509368871062</v>
      </c>
      <c r="X49" s="293" t="s">
        <v>1571</v>
      </c>
      <c r="Y49" s="344">
        <v>129.86111111111111</v>
      </c>
      <c r="Z49" s="343">
        <v>-1.2119878948845877</v>
      </c>
      <c r="AA49" s="343">
        <f t="shared" si="12"/>
        <v>6.1377911282736494E-2</v>
      </c>
      <c r="AC49">
        <v>9.7874468744699352E-5</v>
      </c>
      <c r="AD49">
        <v>1.6862190520764934E-2</v>
      </c>
    </row>
    <row r="50" spans="1:30" ht="16.5" thickBot="1" x14ac:dyDescent="0.3">
      <c r="B50">
        <v>9.2568825599393821E-4</v>
      </c>
      <c r="C50">
        <v>5.6696067830747113E-2</v>
      </c>
      <c r="D50" s="293" t="s">
        <v>1571</v>
      </c>
      <c r="E50" s="345">
        <v>59.299065420560744</v>
      </c>
      <c r="F50" s="343">
        <v>-1.2677417563606979</v>
      </c>
      <c r="G50" s="343">
        <f t="shared" si="11"/>
        <v>0.28146652461480576</v>
      </c>
      <c r="X50" s="293" t="s">
        <v>1597</v>
      </c>
      <c r="Y50" s="344">
        <v>39.094594594594597</v>
      </c>
      <c r="Z50" s="343">
        <v>-0.99023920403370624</v>
      </c>
      <c r="AA50" s="343">
        <f t="shared" si="12"/>
        <v>0.10227295303344429</v>
      </c>
      <c r="AB50" s="356" t="s">
        <v>1706</v>
      </c>
      <c r="AC50" s="348">
        <v>0.896854773553174</v>
      </c>
      <c r="AD50">
        <v>5.6072555610953333E-2</v>
      </c>
    </row>
    <row r="51" spans="1:30" ht="16.5" thickBot="1" x14ac:dyDescent="0.3">
      <c r="A51" s="239" t="s">
        <v>1706</v>
      </c>
      <c r="B51" s="338">
        <v>0.47796047411353587</v>
      </c>
      <c r="C51">
        <v>0.11839433297481759</v>
      </c>
      <c r="D51" s="293" t="s">
        <v>1597</v>
      </c>
      <c r="E51" s="345">
        <v>9.2927927927927936</v>
      </c>
      <c r="F51" s="343">
        <v>-1.8829711480382301</v>
      </c>
      <c r="G51" s="343">
        <f t="shared" si="11"/>
        <v>0.15213741080838705</v>
      </c>
      <c r="X51" s="293" t="s">
        <v>1598</v>
      </c>
      <c r="Y51" s="344">
        <v>44.679775280898873</v>
      </c>
      <c r="Z51" s="343">
        <v>-0.95056980251008827</v>
      </c>
      <c r="AA51" s="343">
        <f t="shared" si="12"/>
        <v>0.11205473103297642</v>
      </c>
      <c r="AC51">
        <v>113.03588598161484</v>
      </c>
      <c r="AD51">
        <v>13</v>
      </c>
    </row>
    <row r="52" spans="1:30" ht="16.5" thickBot="1" x14ac:dyDescent="0.3">
      <c r="B52">
        <v>12.817892718423764</v>
      </c>
      <c r="C52">
        <v>14</v>
      </c>
      <c r="D52" s="293" t="s">
        <v>1598</v>
      </c>
      <c r="E52" s="345">
        <v>43.428571428571431</v>
      </c>
      <c r="F52" s="343">
        <v>-2.4298930721043104</v>
      </c>
      <c r="G52" s="343">
        <f t="shared" si="11"/>
        <v>8.8046246678929574E-2</v>
      </c>
      <c r="X52" s="294" t="s">
        <v>1599</v>
      </c>
      <c r="Y52" s="344">
        <v>16.847368421052632</v>
      </c>
      <c r="Z52" s="343">
        <v>-1.1008438957528199</v>
      </c>
      <c r="AA52" s="343">
        <f t="shared" si="12"/>
        <v>7.927862409853885E-2</v>
      </c>
      <c r="AC52">
        <v>0.35539968892495355</v>
      </c>
      <c r="AD52">
        <v>4.0873709405664906E-2</v>
      </c>
    </row>
    <row r="53" spans="1:30" ht="16.5" thickBot="1" x14ac:dyDescent="0.3">
      <c r="B53">
        <v>0.17967119756726516</v>
      </c>
      <c r="C53">
        <v>0.19624105312772774</v>
      </c>
      <c r="D53" s="294" t="s">
        <v>1599</v>
      </c>
      <c r="E53" s="345">
        <v>84.088541666666671</v>
      </c>
      <c r="F53" s="343">
        <v>-0.87672204359358075</v>
      </c>
      <c r="G53" s="343">
        <f t="shared" si="11"/>
        <v>0.41614478284190687</v>
      </c>
      <c r="X53" s="294" t="s">
        <v>1600</v>
      </c>
      <c r="Y53" s="344">
        <v>19.897058823529413</v>
      </c>
      <c r="Z53" s="343">
        <v>-1.036555185992373</v>
      </c>
      <c r="AA53" s="343">
        <f t="shared" si="12"/>
        <v>9.192736548710459E-2</v>
      </c>
    </row>
    <row r="54" spans="1:30" ht="16.5" thickBot="1" x14ac:dyDescent="0.3">
      <c r="D54" s="294" t="s">
        <v>1600</v>
      </c>
      <c r="E54" s="345">
        <v>10.794117647058824</v>
      </c>
      <c r="F54" s="343">
        <v>-2.2903064495161032</v>
      </c>
      <c r="G54" s="343">
        <f t="shared" si="11"/>
        <v>0.10123543355019796</v>
      </c>
      <c r="X54" s="294" t="s">
        <v>8</v>
      </c>
      <c r="Y54" s="344">
        <v>12.232758620689655</v>
      </c>
      <c r="Z54" s="343">
        <v>-1.4425483061674751</v>
      </c>
      <c r="AA54" s="343">
        <f t="shared" si="12"/>
        <v>3.6095386279422131E-2</v>
      </c>
    </row>
    <row r="55" spans="1:30" ht="16.5" thickBot="1" x14ac:dyDescent="0.3">
      <c r="D55" s="294" t="s">
        <v>8</v>
      </c>
      <c r="E55" s="345">
        <v>3.6436781609195403</v>
      </c>
      <c r="F55" s="343">
        <v>-2.3341716424096548</v>
      </c>
      <c r="G55" s="343">
        <f t="shared" si="11"/>
        <v>9.6890709448188284E-2</v>
      </c>
    </row>
    <row r="56" spans="1:30" x14ac:dyDescent="0.25">
      <c r="AA56" t="s">
        <v>1710</v>
      </c>
      <c r="AB56" s="343">
        <f>MIN(AA40:AA54)</f>
        <v>2.8116066757414362E-2</v>
      </c>
    </row>
    <row r="57" spans="1:30" x14ac:dyDescent="0.25">
      <c r="F57" t="s">
        <v>1641</v>
      </c>
      <c r="G57" s="343">
        <f>MIN(G40:G55)</f>
        <v>8.8046246678929574E-2</v>
      </c>
      <c r="AA57" t="s">
        <v>1711</v>
      </c>
      <c r="AB57" s="343">
        <f>MAX(AA40:AA54)</f>
        <v>0.69370155087107899</v>
      </c>
    </row>
    <row r="58" spans="1:30" x14ac:dyDescent="0.25">
      <c r="F58" t="s">
        <v>1642</v>
      </c>
      <c r="G58" s="343">
        <f>MAX(G40:G55)</f>
        <v>0.69340509368871062</v>
      </c>
    </row>
    <row r="70" spans="1:6" x14ac:dyDescent="0.25">
      <c r="A70" s="341" t="s">
        <v>1700</v>
      </c>
    </row>
    <row r="71" spans="1:6" x14ac:dyDescent="0.25">
      <c r="A71" s="339" t="s">
        <v>1609</v>
      </c>
      <c r="B71" s="339" t="s">
        <v>1697</v>
      </c>
      <c r="C71" s="339" t="s">
        <v>1698</v>
      </c>
      <c r="D71" s="340" t="s">
        <v>1653</v>
      </c>
      <c r="E71" s="340" t="s">
        <v>1654</v>
      </c>
      <c r="F71" s="339" t="s">
        <v>1699</v>
      </c>
    </row>
    <row r="72" spans="1:6" x14ac:dyDescent="0.25">
      <c r="A72" t="s">
        <v>1661</v>
      </c>
      <c r="B72" t="s">
        <v>1695</v>
      </c>
      <c r="C72">
        <v>122</v>
      </c>
      <c r="D72" s="338">
        <v>0.90163934426229508</v>
      </c>
      <c r="E72" s="338">
        <v>0.14049586776859505</v>
      </c>
      <c r="F72" s="338">
        <v>0.13934426229508196</v>
      </c>
    </row>
    <row r="73" spans="1:6" x14ac:dyDescent="0.25">
      <c r="A73" t="s">
        <v>1663</v>
      </c>
      <c r="B73" t="s">
        <v>1695</v>
      </c>
      <c r="C73">
        <v>31</v>
      </c>
      <c r="D73" s="338">
        <v>0.90322580645161288</v>
      </c>
      <c r="E73" s="338">
        <v>3.2258064516129031E-2</v>
      </c>
      <c r="F73" s="338">
        <v>3.2258064516129031E-2</v>
      </c>
    </row>
    <row r="74" spans="1:6" x14ac:dyDescent="0.25">
      <c r="A74" t="s">
        <v>1662</v>
      </c>
      <c r="B74" t="s">
        <v>1695</v>
      </c>
      <c r="C74">
        <v>104</v>
      </c>
      <c r="D74" s="338">
        <v>0.95192307692307687</v>
      </c>
      <c r="E74" s="338">
        <v>8.6538461538461536E-2</v>
      </c>
      <c r="F74" s="338">
        <v>8.6538461538461536E-2</v>
      </c>
    </row>
    <row r="75" spans="1:6" x14ac:dyDescent="0.25">
      <c r="A75" t="s">
        <v>1664</v>
      </c>
      <c r="B75" t="s">
        <v>1695</v>
      </c>
      <c r="C75">
        <v>103</v>
      </c>
      <c r="D75" s="338">
        <v>0.85436893203883491</v>
      </c>
      <c r="E75" s="338">
        <v>0.17475728155339806</v>
      </c>
      <c r="F75" s="338">
        <v>0.1650485436893204</v>
      </c>
    </row>
    <row r="76" spans="1:6" x14ac:dyDescent="0.25">
      <c r="A76" t="s">
        <v>1656</v>
      </c>
      <c r="B76" t="s">
        <v>1695</v>
      </c>
      <c r="C76">
        <v>48</v>
      </c>
      <c r="D76" s="338">
        <v>0.70833333333333337</v>
      </c>
      <c r="E76" s="338">
        <v>0.14583333333333334</v>
      </c>
      <c r="F76" s="338">
        <v>8.3333333333333329E-2</v>
      </c>
    </row>
    <row r="77" spans="1:6" x14ac:dyDescent="0.25">
      <c r="A77" t="s">
        <v>1655</v>
      </c>
      <c r="B77" t="s">
        <v>1695</v>
      </c>
      <c r="C77">
        <v>83</v>
      </c>
      <c r="D77" s="338">
        <v>0.98795180722891562</v>
      </c>
      <c r="E77" s="338">
        <v>0.82926829268292679</v>
      </c>
      <c r="F77" s="338">
        <v>0.81927710843373491</v>
      </c>
    </row>
    <row r="78" spans="1:6" x14ac:dyDescent="0.25">
      <c r="A78" t="s">
        <v>1657</v>
      </c>
      <c r="B78" t="s">
        <v>1695</v>
      </c>
      <c r="C78">
        <v>68</v>
      </c>
      <c r="D78" s="338">
        <v>0.83823529411764708</v>
      </c>
      <c r="E78" s="338">
        <v>0.92647058823529416</v>
      </c>
      <c r="F78" s="338">
        <v>0.80882352941176472</v>
      </c>
    </row>
    <row r="79" spans="1:6" x14ac:dyDescent="0.25">
      <c r="A79" t="s">
        <v>1658</v>
      </c>
      <c r="B79" t="s">
        <v>1695</v>
      </c>
      <c r="C79">
        <v>82</v>
      </c>
      <c r="D79" s="338">
        <v>0.81707317073170727</v>
      </c>
      <c r="E79" s="338">
        <v>0</v>
      </c>
      <c r="F79" s="338">
        <v>0</v>
      </c>
    </row>
    <row r="80" spans="1:6" x14ac:dyDescent="0.25">
      <c r="A80" t="s">
        <v>1659</v>
      </c>
      <c r="B80" t="s">
        <v>1695</v>
      </c>
      <c r="C80">
        <v>102</v>
      </c>
      <c r="D80" s="338">
        <v>0.8529411764705882</v>
      </c>
      <c r="E80" s="338">
        <v>0.76</v>
      </c>
      <c r="F80" s="338">
        <v>0.68627450980392157</v>
      </c>
    </row>
    <row r="81" spans="1:6" x14ac:dyDescent="0.25">
      <c r="A81" t="s">
        <v>1660</v>
      </c>
      <c r="B81" t="s">
        <v>1695</v>
      </c>
      <c r="C81">
        <v>125</v>
      </c>
      <c r="D81" s="338">
        <v>0.96799999999999997</v>
      </c>
      <c r="E81" s="338">
        <v>0.22950819672131148</v>
      </c>
      <c r="F81" s="338">
        <v>0.216</v>
      </c>
    </row>
    <row r="82" spans="1:6" x14ac:dyDescent="0.25">
      <c r="A82" t="s">
        <v>1665</v>
      </c>
      <c r="B82" t="s">
        <v>1696</v>
      </c>
      <c r="C82">
        <v>107</v>
      </c>
      <c r="D82" s="338">
        <v>0.7570093457943925</v>
      </c>
      <c r="E82" s="338">
        <v>0.3888888888888889</v>
      </c>
      <c r="F82" s="338">
        <v>0.37383177570093457</v>
      </c>
    </row>
    <row r="83" spans="1:6" x14ac:dyDescent="0.25">
      <c r="A83" t="s">
        <v>1666</v>
      </c>
      <c r="B83" t="s">
        <v>1696</v>
      </c>
      <c r="C83">
        <v>111</v>
      </c>
      <c r="D83" s="338">
        <v>0.51351351351351349</v>
      </c>
      <c r="E83" s="338">
        <v>0.3783783783783784</v>
      </c>
      <c r="F83" s="338">
        <v>0.24324324324324326</v>
      </c>
    </row>
    <row r="84" spans="1:6" x14ac:dyDescent="0.25">
      <c r="A84" t="s">
        <v>1667</v>
      </c>
      <c r="B84" t="s">
        <v>1696</v>
      </c>
      <c r="C84">
        <v>91</v>
      </c>
      <c r="D84" s="338">
        <v>0.62637362637362637</v>
      </c>
      <c r="E84" s="338">
        <v>0.3595505617977528</v>
      </c>
      <c r="F84" s="338">
        <v>0.2857142857142857</v>
      </c>
    </row>
    <row r="85" spans="1:6" x14ac:dyDescent="0.25">
      <c r="A85" t="s">
        <v>1668</v>
      </c>
      <c r="B85" t="s">
        <v>1696</v>
      </c>
      <c r="C85">
        <v>96</v>
      </c>
      <c r="D85" s="338">
        <v>0.88541666666666663</v>
      </c>
      <c r="E85" s="338">
        <v>0.32631578947368423</v>
      </c>
      <c r="F85" s="338">
        <v>0.3125</v>
      </c>
    </row>
    <row r="86" spans="1:6" x14ac:dyDescent="0.25">
      <c r="A86" t="s">
        <v>1669</v>
      </c>
      <c r="B86" t="s">
        <v>1696</v>
      </c>
      <c r="C86">
        <v>119</v>
      </c>
      <c r="D86" s="338">
        <v>0.43697478991596639</v>
      </c>
      <c r="E86" s="338">
        <v>0.25210084033613445</v>
      </c>
      <c r="F86" s="338">
        <v>0.17647058823529413</v>
      </c>
    </row>
    <row r="87" spans="1:6" x14ac:dyDescent="0.25">
      <c r="A87" t="s">
        <v>1670</v>
      </c>
      <c r="B87" t="s">
        <v>1696</v>
      </c>
      <c r="C87">
        <v>87</v>
      </c>
      <c r="D87" s="338">
        <v>0.42528735632183906</v>
      </c>
      <c r="E87" s="338">
        <v>0.13793103448275862</v>
      </c>
      <c r="F87" s="338">
        <v>6.8965517241379309E-2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round 1</vt:lpstr>
      <vt:lpstr>Legend</vt:lpstr>
      <vt:lpstr>Sheet1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Schacht</dc:creator>
  <cp:lastModifiedBy>Giulio De Leo</cp:lastModifiedBy>
  <dcterms:created xsi:type="dcterms:W3CDTF">2016-05-29T17:16:35Z</dcterms:created>
  <dcterms:modified xsi:type="dcterms:W3CDTF">2024-07-13T01:24:33Z</dcterms:modified>
</cp:coreProperties>
</file>