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deenMuhammed\Downloads\"/>
    </mc:Choice>
  </mc:AlternateContent>
  <xr:revisionPtr revIDLastSave="0" documentId="13_ncr:1_{DD23C435-01F6-43C8-90E3-DC64171A7CCD}" xr6:coauthVersionLast="47" xr6:coauthVersionMax="47" xr10:uidLastSave="{00000000-0000-0000-0000-000000000000}"/>
  <bookViews>
    <workbookView xWindow="-110" yWindow="-110" windowWidth="19420" windowHeight="10420" xr2:uid="{6E7D5456-302D-40C7-A0D7-5A60976CF4DB}"/>
  </bookViews>
  <sheets>
    <sheet name="PAYRO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AD18" i="1"/>
  <c r="AD17" i="1"/>
  <c r="AD20" i="1"/>
  <c r="AD19" i="1"/>
  <c r="AD5" i="1"/>
  <c r="AD6" i="1"/>
  <c r="AD7" i="1"/>
  <c r="AD8" i="1"/>
  <c r="AD9" i="1"/>
  <c r="AD10" i="1"/>
  <c r="AD11" i="1"/>
  <c r="AD12" i="1"/>
  <c r="AD13" i="1"/>
  <c r="AD14" i="1"/>
  <c r="AD15" i="1"/>
  <c r="AD4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X18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X5" i="1"/>
  <c r="X4" i="1"/>
  <c r="S4" i="1"/>
  <c r="Y3" i="1"/>
  <c r="Z3" i="1" s="1"/>
  <c r="AA3" i="1" s="1"/>
  <c r="AB3" i="1" s="1"/>
  <c r="F19" i="1"/>
  <c r="E19" i="1"/>
  <c r="D19" i="1"/>
  <c r="T11" i="1"/>
  <c r="R4" i="1"/>
  <c r="R20" i="1"/>
  <c r="O4" i="1"/>
  <c r="T3" i="1"/>
  <c r="U3" i="1" s="1"/>
  <c r="V3" i="1" s="1"/>
  <c r="W3" i="1" s="1"/>
  <c r="Q4" i="1"/>
  <c r="Q17" i="1" s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P5" i="1"/>
  <c r="P6" i="1"/>
  <c r="P7" i="1"/>
  <c r="P8" i="1"/>
  <c r="P9" i="1"/>
  <c r="P10" i="1"/>
  <c r="P11" i="1"/>
  <c r="P12" i="1"/>
  <c r="P13" i="1"/>
  <c r="P14" i="1"/>
  <c r="P15" i="1"/>
  <c r="P4" i="1"/>
  <c r="O5" i="1"/>
  <c r="O6" i="1"/>
  <c r="O7" i="1"/>
  <c r="O8" i="1"/>
  <c r="O9" i="1"/>
  <c r="O10" i="1"/>
  <c r="O11" i="1"/>
  <c r="O12" i="1"/>
  <c r="O13" i="1"/>
  <c r="O14" i="1"/>
  <c r="O15" i="1"/>
  <c r="O3" i="1"/>
  <c r="P3" i="1" s="1"/>
  <c r="Q3" i="1" s="1"/>
  <c r="R3" i="1" s="1"/>
  <c r="M15" i="1"/>
  <c r="W15" i="1" s="1"/>
  <c r="K4" i="1"/>
  <c r="U4" i="1" s="1"/>
  <c r="U19" i="1" s="1"/>
  <c r="L4" i="1"/>
  <c r="V4" i="1" s="1"/>
  <c r="V19" i="1" s="1"/>
  <c r="M4" i="1"/>
  <c r="W4" i="1" s="1"/>
  <c r="K5" i="1"/>
  <c r="U5" i="1" s="1"/>
  <c r="L5" i="1"/>
  <c r="V5" i="1" s="1"/>
  <c r="M5" i="1"/>
  <c r="W5" i="1" s="1"/>
  <c r="K6" i="1"/>
  <c r="U6" i="1" s="1"/>
  <c r="L6" i="1"/>
  <c r="V6" i="1" s="1"/>
  <c r="M6" i="1"/>
  <c r="W6" i="1" s="1"/>
  <c r="W19" i="1" s="1"/>
  <c r="K7" i="1"/>
  <c r="U7" i="1" s="1"/>
  <c r="L7" i="1"/>
  <c r="V7" i="1" s="1"/>
  <c r="M7" i="1"/>
  <c r="W7" i="1" s="1"/>
  <c r="K8" i="1"/>
  <c r="U8" i="1" s="1"/>
  <c r="L8" i="1"/>
  <c r="V8" i="1" s="1"/>
  <c r="M8" i="1"/>
  <c r="W8" i="1" s="1"/>
  <c r="K9" i="1"/>
  <c r="U9" i="1" s="1"/>
  <c r="L9" i="1"/>
  <c r="V9" i="1" s="1"/>
  <c r="M9" i="1"/>
  <c r="W9" i="1" s="1"/>
  <c r="K10" i="1"/>
  <c r="U10" i="1" s="1"/>
  <c r="L10" i="1"/>
  <c r="V10" i="1" s="1"/>
  <c r="M10" i="1"/>
  <c r="W10" i="1" s="1"/>
  <c r="K11" i="1"/>
  <c r="U11" i="1" s="1"/>
  <c r="L11" i="1"/>
  <c r="V11" i="1" s="1"/>
  <c r="M11" i="1"/>
  <c r="W11" i="1" s="1"/>
  <c r="K12" i="1"/>
  <c r="U12" i="1" s="1"/>
  <c r="L12" i="1"/>
  <c r="V12" i="1" s="1"/>
  <c r="M12" i="1"/>
  <c r="W12" i="1" s="1"/>
  <c r="K13" i="1"/>
  <c r="U13" i="1" s="1"/>
  <c r="L13" i="1"/>
  <c r="V13" i="1" s="1"/>
  <c r="M13" i="1"/>
  <c r="W13" i="1" s="1"/>
  <c r="K14" i="1"/>
  <c r="U14" i="1" s="1"/>
  <c r="L14" i="1"/>
  <c r="V14" i="1" s="1"/>
  <c r="M14" i="1"/>
  <c r="W14" i="1" s="1"/>
  <c r="K15" i="1"/>
  <c r="U15" i="1" s="1"/>
  <c r="L15" i="1"/>
  <c r="V15" i="1" s="1"/>
  <c r="J4" i="1"/>
  <c r="T4" i="1" s="1"/>
  <c r="T19" i="1" s="1"/>
  <c r="J6" i="1"/>
  <c r="T6" i="1" s="1"/>
  <c r="J7" i="1"/>
  <c r="T7" i="1" s="1"/>
  <c r="J8" i="1"/>
  <c r="T8" i="1" s="1"/>
  <c r="J9" i="1"/>
  <c r="T9" i="1" s="1"/>
  <c r="J10" i="1"/>
  <c r="T10" i="1" s="1"/>
  <c r="J11" i="1"/>
  <c r="J12" i="1"/>
  <c r="T12" i="1" s="1"/>
  <c r="J13" i="1"/>
  <c r="T13" i="1" s="1"/>
  <c r="J14" i="1"/>
  <c r="T14" i="1" s="1"/>
  <c r="J15" i="1"/>
  <c r="T15" i="1" s="1"/>
  <c r="J5" i="1"/>
  <c r="T5" i="1" s="1"/>
  <c r="J3" i="1"/>
  <c r="K3" i="1" s="1"/>
  <c r="L3" i="1" s="1"/>
  <c r="M3" i="1" s="1"/>
  <c r="F17" i="1"/>
  <c r="G17" i="1"/>
  <c r="H17" i="1"/>
  <c r="F18" i="1"/>
  <c r="G18" i="1"/>
  <c r="H18" i="1"/>
  <c r="G19" i="1"/>
  <c r="H19" i="1"/>
  <c r="F20" i="1"/>
  <c r="G20" i="1"/>
  <c r="H20" i="1"/>
  <c r="E18" i="1"/>
  <c r="E20" i="1"/>
  <c r="E17" i="1"/>
  <c r="E3" i="1"/>
  <c r="F3" i="1" s="1"/>
  <c r="G3" i="1" s="1"/>
  <c r="H3" i="1" s="1"/>
  <c r="I5" i="1"/>
  <c r="S5" i="1" s="1"/>
  <c r="I6" i="1"/>
  <c r="S6" i="1" s="1"/>
  <c r="I7" i="1"/>
  <c r="S7" i="1" s="1"/>
  <c r="I8" i="1"/>
  <c r="S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4" i="1"/>
  <c r="S19" i="1" s="1"/>
  <c r="D20" i="1"/>
  <c r="C20" i="1"/>
  <c r="D18" i="1"/>
  <c r="D17" i="1"/>
  <c r="C19" i="1"/>
  <c r="C18" i="1"/>
  <c r="C17" i="1"/>
  <c r="N15" i="1"/>
  <c r="N14" i="1"/>
  <c r="N13" i="1"/>
  <c r="N12" i="1"/>
  <c r="N11" i="1"/>
  <c r="N10" i="1"/>
  <c r="N9" i="1"/>
  <c r="N8" i="1"/>
  <c r="N7" i="1"/>
  <c r="N6" i="1"/>
  <c r="N5" i="1"/>
  <c r="Q19" i="1" l="1"/>
  <c r="X10" i="1"/>
  <c r="X14" i="1"/>
  <c r="O20" i="1"/>
  <c r="P17" i="1"/>
  <c r="Q18" i="1"/>
  <c r="R18" i="1"/>
  <c r="R19" i="1"/>
  <c r="N20" i="1"/>
  <c r="P18" i="1"/>
  <c r="N19" i="1"/>
  <c r="N17" i="1"/>
  <c r="O19" i="1"/>
  <c r="P19" i="1"/>
  <c r="N18" i="1"/>
  <c r="V17" i="1"/>
  <c r="V20" i="1"/>
  <c r="V18" i="1"/>
  <c r="U20" i="1"/>
  <c r="U17" i="1"/>
  <c r="U18" i="1"/>
  <c r="T17" i="1"/>
  <c r="T18" i="1"/>
  <c r="T20" i="1"/>
  <c r="S18" i="1"/>
  <c r="S17" i="1"/>
  <c r="S20" i="1"/>
  <c r="W18" i="1"/>
  <c r="W20" i="1"/>
  <c r="W17" i="1"/>
  <c r="Q20" i="1"/>
  <c r="O18" i="1"/>
  <c r="X8" i="1"/>
  <c r="X12" i="1"/>
  <c r="P20" i="1"/>
  <c r="R17" i="1"/>
  <c r="O17" i="1"/>
  <c r="X7" i="1"/>
  <c r="X11" i="1"/>
  <c r="X15" i="1"/>
  <c r="X13" i="1"/>
  <c r="X9" i="1"/>
  <c r="X6" i="1"/>
  <c r="X17" i="1" l="1"/>
  <c r="X19" i="1"/>
  <c r="X20" i="1"/>
</calcChain>
</file>

<file path=xl/sharedStrings.xml><?xml version="1.0" encoding="utf-8"?>
<sst xmlns="http://schemas.openxmlformats.org/spreadsheetml/2006/main" count="37" uniqueCount="33">
  <si>
    <t>Employee payroll</t>
  </si>
  <si>
    <t>ibrahim</t>
  </si>
  <si>
    <t>naymat</t>
  </si>
  <si>
    <t>abideen</t>
  </si>
  <si>
    <t>muhammed</t>
  </si>
  <si>
    <t>Last  Name  First Name   Hourly wage        1-jan</t>
  </si>
  <si>
    <t>latifat</t>
  </si>
  <si>
    <t>muyideen</t>
  </si>
  <si>
    <t>ife</t>
  </si>
  <si>
    <t>tope</t>
  </si>
  <si>
    <t>richard</t>
  </si>
  <si>
    <t>donald</t>
  </si>
  <si>
    <t>kent</t>
  </si>
  <si>
    <t>lola</t>
  </si>
  <si>
    <t>daniel</t>
  </si>
  <si>
    <t>nickel</t>
  </si>
  <si>
    <t>love</t>
  </si>
  <si>
    <t>luke</t>
  </si>
  <si>
    <t>belt</t>
  </si>
  <si>
    <t>lade</t>
  </si>
  <si>
    <t>shelf</t>
  </si>
  <si>
    <t>link</t>
  </si>
  <si>
    <t>max</t>
  </si>
  <si>
    <t>min</t>
  </si>
  <si>
    <t>avearge</t>
  </si>
  <si>
    <t>Total</t>
  </si>
  <si>
    <t>MRS ibrahim</t>
  </si>
  <si>
    <t>Overtime Hours</t>
  </si>
  <si>
    <t xml:space="preserve">  Pay</t>
  </si>
  <si>
    <t>Overtime bonus</t>
  </si>
  <si>
    <t>Total pay</t>
  </si>
  <si>
    <t>JAN PAY</t>
  </si>
  <si>
    <t>Hourly Worked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</si>
</sst>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₦&quot;* #,##0.00_-;\-&quot;₦&quot;* #,##0.00_-;_-&quot;₦&quot;* &quot;-&quot;??_-;_-@_-"/>
    <numFmt numFmtId="167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44" fontId="0" fillId="0" borderId="0" xfId="0" applyNumberFormat="1"/>
    <xf numFmtId="44" fontId="0" fillId="0" borderId="0" xfId="1" applyFont="1"/>
    <xf numFmtId="0" fontId="0" fillId="0" borderId="0" xfId="0" applyNumberFormat="1"/>
    <xf numFmtId="167" fontId="0" fillId="0" borderId="0" xfId="0" applyNumberFormat="1"/>
    <xf numFmtId="14" fontId="0" fillId="2" borderId="0" xfId="0" applyNumberFormat="1" applyFill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14" fontId="0" fillId="4" borderId="0" xfId="0" applyNumberFormat="1" applyFill="1"/>
    <xf numFmtId="44" fontId="0" fillId="4" borderId="0" xfId="0" applyNumberFormat="1" applyFill="1"/>
    <xf numFmtId="0" fontId="0" fillId="4" borderId="0" xfId="0" applyFill="1"/>
    <xf numFmtId="167" fontId="0" fillId="2" borderId="0" xfId="0" applyNumberFormat="1" applyFill="1"/>
    <xf numFmtId="0" fontId="0" fillId="2" borderId="0" xfId="0" applyNumberFormat="1" applyFill="1"/>
    <xf numFmtId="14" fontId="0" fillId="5" borderId="0" xfId="0" applyNumberFormat="1" applyFill="1"/>
    <xf numFmtId="44" fontId="0" fillId="5" borderId="0" xfId="0" applyNumberFormat="1" applyFill="1"/>
    <xf numFmtId="0" fontId="0" fillId="5" borderId="0" xfId="0" applyFill="1"/>
    <xf numFmtId="14" fontId="0" fillId="6" borderId="0" xfId="0" applyNumberFormat="1" applyFill="1"/>
    <xf numFmtId="44" fontId="0" fillId="6" borderId="0" xfId="0" applyNumberFormat="1" applyFill="1"/>
    <xf numFmtId="0" fontId="0" fillId="6" borderId="0" xfId="0" applyFill="1"/>
    <xf numFmtId="44" fontId="0" fillId="7" borderId="0" xfId="0" applyNumberFormat="1" applyFill="1"/>
    <xf numFmtId="0" fontId="0" fillId="7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330B7-D6B9-4463-863B-3D22B71C7DDE}">
  <sheetPr>
    <pageSetUpPr fitToPage="1"/>
  </sheetPr>
  <dimension ref="A1:AD20"/>
  <sheetViews>
    <sheetView tabSelected="1" topLeftCell="Z1" zoomScaleNormal="100" workbookViewId="0">
      <selection activeCell="AI13" sqref="AI13"/>
    </sheetView>
  </sheetViews>
  <sheetFormatPr defaultRowHeight="14.5" x14ac:dyDescent="0.35"/>
  <cols>
    <col min="1" max="1" width="9.54296875" customWidth="1"/>
    <col min="2" max="2" width="10.6328125" customWidth="1"/>
    <col min="3" max="3" width="12.54296875" customWidth="1"/>
    <col min="4" max="8" width="16.08984375" customWidth="1"/>
    <col min="9" max="13" width="14.1796875" customWidth="1"/>
    <col min="14" max="18" width="14.81640625" customWidth="1"/>
    <col min="19" max="23" width="14.1796875" customWidth="1"/>
    <col min="24" max="28" width="13.90625" bestFit="1" customWidth="1"/>
    <col min="30" max="30" width="14.90625" customWidth="1"/>
  </cols>
  <sheetData>
    <row r="1" spans="1:30" x14ac:dyDescent="0.35">
      <c r="A1" t="s">
        <v>0</v>
      </c>
      <c r="C1" t="s">
        <v>26</v>
      </c>
    </row>
    <row r="2" spans="1:30" x14ac:dyDescent="0.35">
      <c r="D2" t="s">
        <v>32</v>
      </c>
      <c r="I2" t="s">
        <v>27</v>
      </c>
      <c r="N2" t="s">
        <v>28</v>
      </c>
      <c r="S2" t="s">
        <v>29</v>
      </c>
      <c r="X2" t="s">
        <v>30</v>
      </c>
      <c r="AD2" t="s">
        <v>31</v>
      </c>
    </row>
    <row r="3" spans="1:30" x14ac:dyDescent="0.35">
      <c r="A3" t="s">
        <v>5</v>
      </c>
      <c r="D3" s="5">
        <v>44927</v>
      </c>
      <c r="E3" s="5">
        <f>D3+7</f>
        <v>44934</v>
      </c>
      <c r="F3" s="5">
        <f>E3+7</f>
        <v>44941</v>
      </c>
      <c r="G3" s="5">
        <f t="shared" ref="G3:H3" si="0">F3+7</f>
        <v>44948</v>
      </c>
      <c r="H3" s="5">
        <f t="shared" si="0"/>
        <v>44955</v>
      </c>
      <c r="I3" s="7">
        <v>44927</v>
      </c>
      <c r="J3" s="7">
        <f>I3+7</f>
        <v>44934</v>
      </c>
      <c r="K3" s="7">
        <f t="shared" ref="K3:M3" si="1">J3+7</f>
        <v>44941</v>
      </c>
      <c r="L3" s="7">
        <f t="shared" si="1"/>
        <v>44948</v>
      </c>
      <c r="M3" s="7">
        <f t="shared" si="1"/>
        <v>44955</v>
      </c>
      <c r="N3" s="9">
        <v>44927</v>
      </c>
      <c r="O3" s="9">
        <f>N3+7</f>
        <v>44934</v>
      </c>
      <c r="P3" s="9">
        <f t="shared" ref="P3:R3" si="2">O3+7</f>
        <v>44941</v>
      </c>
      <c r="Q3" s="9">
        <f t="shared" si="2"/>
        <v>44948</v>
      </c>
      <c r="R3" s="9">
        <f t="shared" si="2"/>
        <v>44955</v>
      </c>
      <c r="S3" s="14">
        <v>44927</v>
      </c>
      <c r="T3" s="14">
        <f>S3+7</f>
        <v>44934</v>
      </c>
      <c r="U3" s="14">
        <f t="shared" ref="U3:W3" si="3">T3+7</f>
        <v>44941</v>
      </c>
      <c r="V3" s="14">
        <f t="shared" si="3"/>
        <v>44948</v>
      </c>
      <c r="W3" s="14">
        <f t="shared" si="3"/>
        <v>44955</v>
      </c>
      <c r="X3" s="17">
        <v>44927</v>
      </c>
      <c r="Y3" s="17">
        <f>X3+7</f>
        <v>44934</v>
      </c>
      <c r="Z3" s="17">
        <f t="shared" ref="Z3" si="4">Y3+7</f>
        <v>44941</v>
      </c>
      <c r="AA3" s="17">
        <f t="shared" ref="AA3:AB3" si="5">Z3+7</f>
        <v>44948</v>
      </c>
      <c r="AB3" s="17">
        <f t="shared" si="5"/>
        <v>44955</v>
      </c>
    </row>
    <row r="4" spans="1:30" x14ac:dyDescent="0.35">
      <c r="A4" t="s">
        <v>1</v>
      </c>
      <c r="B4" t="s">
        <v>2</v>
      </c>
      <c r="C4" s="1">
        <v>13000</v>
      </c>
      <c r="D4" s="6">
        <v>32</v>
      </c>
      <c r="E4" s="6">
        <v>50</v>
      </c>
      <c r="F4" s="6">
        <v>54</v>
      </c>
      <c r="G4" s="6">
        <v>16</v>
      </c>
      <c r="H4" s="6">
        <v>34</v>
      </c>
      <c r="I4" s="8">
        <f>IF(D4&gt;40,D4-40,0)</f>
        <v>0</v>
      </c>
      <c r="J4" s="8">
        <f>IF(E4&gt;40,E4-40,0)</f>
        <v>10</v>
      </c>
      <c r="K4" s="8">
        <f t="shared" ref="K4:M15" si="6">IF(F4&gt;40,F4-40,0)</f>
        <v>14</v>
      </c>
      <c r="L4" s="8">
        <f t="shared" si="6"/>
        <v>0</v>
      </c>
      <c r="M4" s="8">
        <f t="shared" si="6"/>
        <v>0</v>
      </c>
      <c r="N4" s="10">
        <f>$C4*D4</f>
        <v>416000</v>
      </c>
      <c r="O4" s="10">
        <f>$C4*E4</f>
        <v>650000</v>
      </c>
      <c r="P4" s="10">
        <f>$C4*F4</f>
        <v>702000</v>
      </c>
      <c r="Q4" s="10">
        <f t="shared" ref="Q4:R15" si="7">$C4*G4</f>
        <v>208000</v>
      </c>
      <c r="R4" s="10">
        <f>$C4*H4</f>
        <v>442000</v>
      </c>
      <c r="S4" s="15">
        <f>0.5*$C4*I4</f>
        <v>0</v>
      </c>
      <c r="T4" s="15">
        <f>0.5*$C4*J4</f>
        <v>65000</v>
      </c>
      <c r="U4" s="15">
        <f t="shared" ref="U4:W15" si="8">0.5*$C4*K4</f>
        <v>91000</v>
      </c>
      <c r="V4" s="15">
        <f t="shared" si="8"/>
        <v>0</v>
      </c>
      <c r="W4" s="15">
        <f t="shared" si="8"/>
        <v>0</v>
      </c>
      <c r="X4" s="18">
        <f>SUM(N4+S4)</f>
        <v>416000</v>
      </c>
      <c r="Y4" s="18">
        <f t="shared" ref="Y4:AB15" si="9">SUM(O4+T4)</f>
        <v>715000</v>
      </c>
      <c r="Z4" s="18">
        <f t="shared" si="9"/>
        <v>793000</v>
      </c>
      <c r="AA4" s="18">
        <f t="shared" si="9"/>
        <v>208000</v>
      </c>
      <c r="AB4" s="18">
        <f t="shared" si="9"/>
        <v>442000</v>
      </c>
      <c r="AD4" s="20">
        <f>SUM(X4:AB4)</f>
        <v>2574000</v>
      </c>
    </row>
    <row r="5" spans="1:30" x14ac:dyDescent="0.35">
      <c r="A5" t="s">
        <v>3</v>
      </c>
      <c r="B5" t="s">
        <v>4</v>
      </c>
      <c r="C5" s="1">
        <v>12000</v>
      </c>
      <c r="D5" s="6">
        <v>42</v>
      </c>
      <c r="E5" s="6">
        <v>32</v>
      </c>
      <c r="F5" s="6">
        <v>53</v>
      </c>
      <c r="G5" s="6">
        <v>46</v>
      </c>
      <c r="H5" s="6">
        <v>45</v>
      </c>
      <c r="I5" s="8">
        <f>IF(D5&gt;40,D5-40,0)</f>
        <v>2</v>
      </c>
      <c r="J5" s="8">
        <f>IF(E5&gt;40,E5-40,0)</f>
        <v>0</v>
      </c>
      <c r="K5" s="8">
        <f t="shared" si="6"/>
        <v>13</v>
      </c>
      <c r="L5" s="8">
        <f t="shared" si="6"/>
        <v>6</v>
      </c>
      <c r="M5" s="8">
        <f t="shared" si="6"/>
        <v>5</v>
      </c>
      <c r="N5" s="10">
        <f>C5*D5</f>
        <v>504000</v>
      </c>
      <c r="O5" s="10">
        <f>$C5*E5</f>
        <v>384000</v>
      </c>
      <c r="P5" s="10">
        <f t="shared" ref="P5:P15" si="10">$C5*F5</f>
        <v>636000</v>
      </c>
      <c r="Q5" s="10">
        <f t="shared" si="7"/>
        <v>552000</v>
      </c>
      <c r="R5" s="10">
        <f t="shared" si="7"/>
        <v>540000</v>
      </c>
      <c r="S5" s="15">
        <f>0.5*C5*I5</f>
        <v>12000</v>
      </c>
      <c r="T5" s="15">
        <f t="shared" ref="T5:T15" si="11">0.5*$C5*J5</f>
        <v>0</v>
      </c>
      <c r="U5" s="15">
        <f t="shared" si="8"/>
        <v>78000</v>
      </c>
      <c r="V5" s="15">
        <f t="shared" si="8"/>
        <v>36000</v>
      </c>
      <c r="W5" s="15">
        <f t="shared" si="8"/>
        <v>30000</v>
      </c>
      <c r="X5" s="18">
        <f>SUM(N5+S5)</f>
        <v>516000</v>
      </c>
      <c r="Y5" s="18">
        <f t="shared" si="9"/>
        <v>384000</v>
      </c>
      <c r="Z5" s="18">
        <f t="shared" si="9"/>
        <v>714000</v>
      </c>
      <c r="AA5" s="18">
        <f t="shared" si="9"/>
        <v>588000</v>
      </c>
      <c r="AB5" s="18">
        <f t="shared" si="9"/>
        <v>570000</v>
      </c>
      <c r="AD5" s="20">
        <f t="shared" ref="AD5:AD15" si="12">SUM(X5:AB5)</f>
        <v>2772000</v>
      </c>
    </row>
    <row r="6" spans="1:30" x14ac:dyDescent="0.35">
      <c r="A6" t="s">
        <v>6</v>
      </c>
      <c r="B6" t="s">
        <v>11</v>
      </c>
      <c r="C6" s="1">
        <v>5000</v>
      </c>
      <c r="D6" s="6">
        <v>49</v>
      </c>
      <c r="E6" s="6">
        <v>57</v>
      </c>
      <c r="F6" s="6">
        <v>40</v>
      </c>
      <c r="G6" s="6">
        <v>45</v>
      </c>
      <c r="H6" s="6">
        <v>45</v>
      </c>
      <c r="I6" s="8">
        <f>IF(D6&gt;40,D6-40,0)</f>
        <v>9</v>
      </c>
      <c r="J6" s="8">
        <f t="shared" ref="J6:J15" si="13">IF(E6&gt;40,E6-40,0)</f>
        <v>17</v>
      </c>
      <c r="K6" s="8">
        <f t="shared" si="6"/>
        <v>0</v>
      </c>
      <c r="L6" s="8">
        <f t="shared" si="6"/>
        <v>5</v>
      </c>
      <c r="M6" s="8">
        <f t="shared" si="6"/>
        <v>5</v>
      </c>
      <c r="N6" s="10">
        <f t="shared" ref="N6:N15" si="14">C6*D6</f>
        <v>245000</v>
      </c>
      <c r="O6" s="10">
        <f t="shared" ref="O6:O15" si="15">$C6*E6</f>
        <v>285000</v>
      </c>
      <c r="P6" s="10">
        <f t="shared" si="10"/>
        <v>200000</v>
      </c>
      <c r="Q6" s="10">
        <f t="shared" si="7"/>
        <v>225000</v>
      </c>
      <c r="R6" s="10">
        <f t="shared" si="7"/>
        <v>225000</v>
      </c>
      <c r="S6" s="15">
        <f>0.5*C6*I6</f>
        <v>22500</v>
      </c>
      <c r="T6" s="15">
        <f t="shared" si="11"/>
        <v>42500</v>
      </c>
      <c r="U6" s="15">
        <f t="shared" si="8"/>
        <v>0</v>
      </c>
      <c r="V6" s="15">
        <f t="shared" si="8"/>
        <v>12500</v>
      </c>
      <c r="W6" s="15">
        <f t="shared" si="8"/>
        <v>12500</v>
      </c>
      <c r="X6" s="18">
        <f t="shared" ref="X5:X15" si="16">SUM(N6+S6)</f>
        <v>267500</v>
      </c>
      <c r="Y6" s="18">
        <f t="shared" si="9"/>
        <v>327500</v>
      </c>
      <c r="Z6" s="18">
        <f t="shared" si="9"/>
        <v>200000</v>
      </c>
      <c r="AA6" s="18">
        <f t="shared" si="9"/>
        <v>237500</v>
      </c>
      <c r="AB6" s="18">
        <f t="shared" si="9"/>
        <v>237500</v>
      </c>
      <c r="AD6" s="20">
        <f t="shared" si="12"/>
        <v>1270000</v>
      </c>
    </row>
    <row r="7" spans="1:30" x14ac:dyDescent="0.35">
      <c r="A7" t="s">
        <v>7</v>
      </c>
      <c r="B7" t="s">
        <v>12</v>
      </c>
      <c r="C7" s="1">
        <v>3000</v>
      </c>
      <c r="D7" s="6">
        <v>25</v>
      </c>
      <c r="E7" s="6">
        <v>38</v>
      </c>
      <c r="F7" s="6">
        <v>46</v>
      </c>
      <c r="G7" s="6">
        <v>40</v>
      </c>
      <c r="H7" s="6">
        <v>34</v>
      </c>
      <c r="I7" s="8">
        <f>IF(D7&gt;40,D7-40,0)</f>
        <v>0</v>
      </c>
      <c r="J7" s="8">
        <f t="shared" si="13"/>
        <v>0</v>
      </c>
      <c r="K7" s="8">
        <f t="shared" si="6"/>
        <v>6</v>
      </c>
      <c r="L7" s="8">
        <f t="shared" si="6"/>
        <v>0</v>
      </c>
      <c r="M7" s="8">
        <f t="shared" si="6"/>
        <v>0</v>
      </c>
      <c r="N7" s="10">
        <f t="shared" si="14"/>
        <v>75000</v>
      </c>
      <c r="O7" s="10">
        <f t="shared" si="15"/>
        <v>114000</v>
      </c>
      <c r="P7" s="10">
        <f t="shared" si="10"/>
        <v>138000</v>
      </c>
      <c r="Q7" s="10">
        <f t="shared" si="7"/>
        <v>120000</v>
      </c>
      <c r="R7" s="10">
        <f t="shared" si="7"/>
        <v>102000</v>
      </c>
      <c r="S7" s="15">
        <f>0.5*C7*I7</f>
        <v>0</v>
      </c>
      <c r="T7" s="15">
        <f t="shared" si="11"/>
        <v>0</v>
      </c>
      <c r="U7" s="15">
        <f t="shared" si="8"/>
        <v>9000</v>
      </c>
      <c r="V7" s="15">
        <f t="shared" si="8"/>
        <v>0</v>
      </c>
      <c r="W7" s="15">
        <f t="shared" si="8"/>
        <v>0</v>
      </c>
      <c r="X7" s="18">
        <f t="shared" si="16"/>
        <v>75000</v>
      </c>
      <c r="Y7" s="18">
        <f t="shared" si="9"/>
        <v>114000</v>
      </c>
      <c r="Z7" s="18">
        <f t="shared" si="9"/>
        <v>147000</v>
      </c>
      <c r="AA7" s="18">
        <f t="shared" si="9"/>
        <v>120000</v>
      </c>
      <c r="AB7" s="18">
        <f t="shared" si="9"/>
        <v>102000</v>
      </c>
      <c r="AD7" s="20">
        <f t="shared" si="12"/>
        <v>558000</v>
      </c>
    </row>
    <row r="8" spans="1:30" x14ac:dyDescent="0.35">
      <c r="A8" t="s">
        <v>8</v>
      </c>
      <c r="B8" t="s">
        <v>1</v>
      </c>
      <c r="C8" s="1">
        <v>4000</v>
      </c>
      <c r="D8" s="6">
        <v>23</v>
      </c>
      <c r="E8" s="6">
        <v>19</v>
      </c>
      <c r="F8" s="6">
        <v>29</v>
      </c>
      <c r="G8" s="6">
        <v>49</v>
      </c>
      <c r="H8" s="6">
        <v>36</v>
      </c>
      <c r="I8" s="8">
        <f>IF(D8&gt;40,D8-40,0)</f>
        <v>0</v>
      </c>
      <c r="J8" s="8">
        <f t="shared" si="13"/>
        <v>0</v>
      </c>
      <c r="K8" s="8">
        <f t="shared" si="6"/>
        <v>0</v>
      </c>
      <c r="L8" s="8">
        <f t="shared" si="6"/>
        <v>9</v>
      </c>
      <c r="M8" s="8">
        <f t="shared" si="6"/>
        <v>0</v>
      </c>
      <c r="N8" s="10">
        <f t="shared" si="14"/>
        <v>92000</v>
      </c>
      <c r="O8" s="10">
        <f t="shared" si="15"/>
        <v>76000</v>
      </c>
      <c r="P8" s="10">
        <f t="shared" si="10"/>
        <v>116000</v>
      </c>
      <c r="Q8" s="10">
        <f t="shared" si="7"/>
        <v>196000</v>
      </c>
      <c r="R8" s="10">
        <f t="shared" si="7"/>
        <v>144000</v>
      </c>
      <c r="S8" s="15">
        <f>0.5*C8*I8</f>
        <v>0</v>
      </c>
      <c r="T8" s="15">
        <f t="shared" si="11"/>
        <v>0</v>
      </c>
      <c r="U8" s="15">
        <f t="shared" si="8"/>
        <v>0</v>
      </c>
      <c r="V8" s="15">
        <f t="shared" si="8"/>
        <v>18000</v>
      </c>
      <c r="W8" s="15">
        <f t="shared" si="8"/>
        <v>0</v>
      </c>
      <c r="X8" s="18">
        <f t="shared" si="16"/>
        <v>92000</v>
      </c>
      <c r="Y8" s="18">
        <f t="shared" si="9"/>
        <v>76000</v>
      </c>
      <c r="Z8" s="18">
        <f t="shared" si="9"/>
        <v>116000</v>
      </c>
      <c r="AA8" s="18">
        <f t="shared" si="9"/>
        <v>214000</v>
      </c>
      <c r="AB8" s="18">
        <f t="shared" si="9"/>
        <v>144000</v>
      </c>
      <c r="AD8" s="20">
        <f t="shared" si="12"/>
        <v>642000</v>
      </c>
    </row>
    <row r="9" spans="1:30" x14ac:dyDescent="0.35">
      <c r="A9" t="s">
        <v>9</v>
      </c>
      <c r="B9" t="s">
        <v>13</v>
      </c>
      <c r="C9" s="1">
        <v>2000</v>
      </c>
      <c r="D9" s="6">
        <v>22</v>
      </c>
      <c r="E9" s="6">
        <v>56</v>
      </c>
      <c r="F9" s="6">
        <v>37</v>
      </c>
      <c r="G9" s="6">
        <v>27</v>
      </c>
      <c r="H9" s="6">
        <v>34</v>
      </c>
      <c r="I9" s="8">
        <f>IF(D9&gt;40,D9-40,0)</f>
        <v>0</v>
      </c>
      <c r="J9" s="8">
        <f t="shared" si="13"/>
        <v>16</v>
      </c>
      <c r="K9" s="8">
        <f t="shared" si="6"/>
        <v>0</v>
      </c>
      <c r="L9" s="8">
        <f t="shared" si="6"/>
        <v>0</v>
      </c>
      <c r="M9" s="8">
        <f t="shared" si="6"/>
        <v>0</v>
      </c>
      <c r="N9" s="10">
        <f t="shared" si="14"/>
        <v>44000</v>
      </c>
      <c r="O9" s="10">
        <f t="shared" si="15"/>
        <v>112000</v>
      </c>
      <c r="P9" s="10">
        <f t="shared" si="10"/>
        <v>74000</v>
      </c>
      <c r="Q9" s="10">
        <f t="shared" si="7"/>
        <v>54000</v>
      </c>
      <c r="R9" s="10">
        <f t="shared" si="7"/>
        <v>68000</v>
      </c>
      <c r="S9" s="15">
        <f>0.5*C9*I9</f>
        <v>0</v>
      </c>
      <c r="T9" s="15">
        <f t="shared" si="11"/>
        <v>16000</v>
      </c>
      <c r="U9" s="15">
        <f t="shared" si="8"/>
        <v>0</v>
      </c>
      <c r="V9" s="15">
        <f t="shared" si="8"/>
        <v>0</v>
      </c>
      <c r="W9" s="15">
        <f t="shared" si="8"/>
        <v>0</v>
      </c>
      <c r="X9" s="18">
        <f t="shared" si="16"/>
        <v>44000</v>
      </c>
      <c r="Y9" s="18">
        <f t="shared" si="9"/>
        <v>128000</v>
      </c>
      <c r="Z9" s="18">
        <f t="shared" si="9"/>
        <v>74000</v>
      </c>
      <c r="AA9" s="18">
        <f t="shared" si="9"/>
        <v>54000</v>
      </c>
      <c r="AB9" s="18">
        <f t="shared" si="9"/>
        <v>68000</v>
      </c>
      <c r="AD9" s="20">
        <f t="shared" si="12"/>
        <v>368000</v>
      </c>
    </row>
    <row r="10" spans="1:30" x14ac:dyDescent="0.35">
      <c r="A10" t="s">
        <v>10</v>
      </c>
      <c r="B10" t="s">
        <v>9</v>
      </c>
      <c r="C10" s="1">
        <v>30000</v>
      </c>
      <c r="D10" s="6">
        <v>25</v>
      </c>
      <c r="E10" s="6">
        <v>34</v>
      </c>
      <c r="F10" s="6">
        <v>38</v>
      </c>
      <c r="G10" s="6">
        <v>34</v>
      </c>
      <c r="H10" s="6">
        <v>40</v>
      </c>
      <c r="I10" s="8">
        <f>IF(D10&gt;40,D10-40,0)</f>
        <v>0</v>
      </c>
      <c r="J10" s="8">
        <f t="shared" si="13"/>
        <v>0</v>
      </c>
      <c r="K10" s="8">
        <f t="shared" si="6"/>
        <v>0</v>
      </c>
      <c r="L10" s="8">
        <f t="shared" si="6"/>
        <v>0</v>
      </c>
      <c r="M10" s="8">
        <f t="shared" si="6"/>
        <v>0</v>
      </c>
      <c r="N10" s="10">
        <f t="shared" si="14"/>
        <v>750000</v>
      </c>
      <c r="O10" s="10">
        <f t="shared" si="15"/>
        <v>1020000</v>
      </c>
      <c r="P10" s="10">
        <f t="shared" si="10"/>
        <v>1140000</v>
      </c>
      <c r="Q10" s="10">
        <f t="shared" si="7"/>
        <v>1020000</v>
      </c>
      <c r="R10" s="10">
        <f t="shared" si="7"/>
        <v>1200000</v>
      </c>
      <c r="S10" s="15">
        <f>0.5*C10*I10</f>
        <v>0</v>
      </c>
      <c r="T10" s="15">
        <f t="shared" si="11"/>
        <v>0</v>
      </c>
      <c r="U10" s="15">
        <f t="shared" si="8"/>
        <v>0</v>
      </c>
      <c r="V10" s="15">
        <f t="shared" si="8"/>
        <v>0</v>
      </c>
      <c r="W10" s="15">
        <f t="shared" si="8"/>
        <v>0</v>
      </c>
      <c r="X10" s="18">
        <f t="shared" si="16"/>
        <v>750000</v>
      </c>
      <c r="Y10" s="18">
        <f t="shared" si="9"/>
        <v>1020000</v>
      </c>
      <c r="Z10" s="18">
        <f t="shared" si="9"/>
        <v>1140000</v>
      </c>
      <c r="AA10" s="18">
        <f t="shared" si="9"/>
        <v>1020000</v>
      </c>
      <c r="AB10" s="18">
        <f t="shared" si="9"/>
        <v>1200000</v>
      </c>
      <c r="AD10" s="20">
        <f t="shared" si="12"/>
        <v>5130000</v>
      </c>
    </row>
    <row r="11" spans="1:30" x14ac:dyDescent="0.35">
      <c r="A11" t="s">
        <v>14</v>
      </c>
      <c r="B11" t="s">
        <v>17</v>
      </c>
      <c r="C11" s="2">
        <v>40000</v>
      </c>
      <c r="D11" s="6">
        <v>42</v>
      </c>
      <c r="E11" s="6">
        <v>54</v>
      </c>
      <c r="F11" s="6">
        <v>53</v>
      </c>
      <c r="G11" s="6">
        <v>57</v>
      </c>
      <c r="H11" s="6">
        <v>40</v>
      </c>
      <c r="I11" s="8">
        <f>IF(D11&gt;40,D11-40,0)</f>
        <v>2</v>
      </c>
      <c r="J11" s="8">
        <f t="shared" si="13"/>
        <v>14</v>
      </c>
      <c r="K11" s="8">
        <f t="shared" si="6"/>
        <v>13</v>
      </c>
      <c r="L11" s="8">
        <f t="shared" si="6"/>
        <v>17</v>
      </c>
      <c r="M11" s="8">
        <f t="shared" si="6"/>
        <v>0</v>
      </c>
      <c r="N11" s="10">
        <f t="shared" si="14"/>
        <v>1680000</v>
      </c>
      <c r="O11" s="10">
        <f t="shared" si="15"/>
        <v>2160000</v>
      </c>
      <c r="P11" s="10">
        <f t="shared" si="10"/>
        <v>2120000</v>
      </c>
      <c r="Q11" s="10">
        <f t="shared" si="7"/>
        <v>2280000</v>
      </c>
      <c r="R11" s="10">
        <f t="shared" si="7"/>
        <v>1600000</v>
      </c>
      <c r="S11" s="15">
        <f>0.5*C11*I11</f>
        <v>40000</v>
      </c>
      <c r="T11" s="15">
        <f t="shared" si="11"/>
        <v>280000</v>
      </c>
      <c r="U11" s="15">
        <f t="shared" si="8"/>
        <v>260000</v>
      </c>
      <c r="V11" s="15">
        <f t="shared" si="8"/>
        <v>340000</v>
      </c>
      <c r="W11" s="15">
        <f t="shared" si="8"/>
        <v>0</v>
      </c>
      <c r="X11" s="18">
        <f t="shared" si="16"/>
        <v>1720000</v>
      </c>
      <c r="Y11" s="18">
        <f t="shared" si="9"/>
        <v>2440000</v>
      </c>
      <c r="Z11" s="18">
        <f t="shared" si="9"/>
        <v>2380000</v>
      </c>
      <c r="AA11" s="18">
        <f t="shared" si="9"/>
        <v>2620000</v>
      </c>
      <c r="AB11" s="18">
        <f t="shared" si="9"/>
        <v>1600000</v>
      </c>
      <c r="AD11" s="20">
        <f t="shared" si="12"/>
        <v>10760000</v>
      </c>
    </row>
    <row r="12" spans="1:30" x14ac:dyDescent="0.35">
      <c r="A12" t="s">
        <v>10</v>
      </c>
      <c r="B12" t="s">
        <v>18</v>
      </c>
      <c r="C12" s="2">
        <v>3000</v>
      </c>
      <c r="D12" s="6">
        <v>53</v>
      </c>
      <c r="E12" s="6">
        <v>29</v>
      </c>
      <c r="F12" s="6">
        <v>52</v>
      </c>
      <c r="G12" s="6">
        <v>43</v>
      </c>
      <c r="H12" s="6">
        <v>48</v>
      </c>
      <c r="I12" s="8">
        <f>IF(D12&gt;40,D12-40,0)</f>
        <v>13</v>
      </c>
      <c r="J12" s="8">
        <f t="shared" si="13"/>
        <v>0</v>
      </c>
      <c r="K12" s="8">
        <f t="shared" si="6"/>
        <v>12</v>
      </c>
      <c r="L12" s="8">
        <f t="shared" si="6"/>
        <v>3</v>
      </c>
      <c r="M12" s="8">
        <f t="shared" si="6"/>
        <v>8</v>
      </c>
      <c r="N12" s="10">
        <f t="shared" si="14"/>
        <v>159000</v>
      </c>
      <c r="O12" s="10">
        <f t="shared" si="15"/>
        <v>87000</v>
      </c>
      <c r="P12" s="10">
        <f t="shared" si="10"/>
        <v>156000</v>
      </c>
      <c r="Q12" s="10">
        <f t="shared" si="7"/>
        <v>129000</v>
      </c>
      <c r="R12" s="10">
        <f t="shared" si="7"/>
        <v>144000</v>
      </c>
      <c r="S12" s="15">
        <f>0.5*C12*I12</f>
        <v>19500</v>
      </c>
      <c r="T12" s="15">
        <f t="shared" si="11"/>
        <v>0</v>
      </c>
      <c r="U12" s="15">
        <f t="shared" si="8"/>
        <v>18000</v>
      </c>
      <c r="V12" s="15">
        <f t="shared" si="8"/>
        <v>4500</v>
      </c>
      <c r="W12" s="15">
        <f t="shared" si="8"/>
        <v>12000</v>
      </c>
      <c r="X12" s="18">
        <f t="shared" si="16"/>
        <v>178500</v>
      </c>
      <c r="Y12" s="18">
        <f t="shared" si="9"/>
        <v>87000</v>
      </c>
      <c r="Z12" s="18">
        <f t="shared" si="9"/>
        <v>174000</v>
      </c>
      <c r="AA12" s="18">
        <f t="shared" si="9"/>
        <v>133500</v>
      </c>
      <c r="AB12" s="18">
        <f t="shared" si="9"/>
        <v>156000</v>
      </c>
      <c r="AD12" s="20">
        <f t="shared" si="12"/>
        <v>729000</v>
      </c>
    </row>
    <row r="13" spans="1:30" x14ac:dyDescent="0.35">
      <c r="A13" t="s">
        <v>9</v>
      </c>
      <c r="B13" t="s">
        <v>19</v>
      </c>
      <c r="C13" s="2">
        <v>15000</v>
      </c>
      <c r="D13" s="6">
        <v>44</v>
      </c>
      <c r="E13" s="6">
        <v>39</v>
      </c>
      <c r="F13" s="6">
        <v>38</v>
      </c>
      <c r="G13" s="6">
        <v>42</v>
      </c>
      <c r="H13" s="6">
        <v>34</v>
      </c>
      <c r="I13" s="8">
        <f>IF(D13&gt;40,D13-40,0)</f>
        <v>4</v>
      </c>
      <c r="J13" s="8">
        <f t="shared" si="13"/>
        <v>0</v>
      </c>
      <c r="K13" s="8">
        <f t="shared" si="6"/>
        <v>0</v>
      </c>
      <c r="L13" s="8">
        <f t="shared" si="6"/>
        <v>2</v>
      </c>
      <c r="M13" s="8">
        <f t="shared" si="6"/>
        <v>0</v>
      </c>
      <c r="N13" s="10">
        <f t="shared" si="14"/>
        <v>660000</v>
      </c>
      <c r="O13" s="10">
        <f t="shared" si="15"/>
        <v>585000</v>
      </c>
      <c r="P13" s="10">
        <f t="shared" si="10"/>
        <v>570000</v>
      </c>
      <c r="Q13" s="10">
        <f t="shared" si="7"/>
        <v>630000</v>
      </c>
      <c r="R13" s="10">
        <f t="shared" si="7"/>
        <v>510000</v>
      </c>
      <c r="S13" s="15">
        <f>0.5*C13*I13</f>
        <v>30000</v>
      </c>
      <c r="T13" s="15">
        <f t="shared" si="11"/>
        <v>0</v>
      </c>
      <c r="U13" s="15">
        <f t="shared" si="8"/>
        <v>0</v>
      </c>
      <c r="V13" s="15">
        <f t="shared" si="8"/>
        <v>15000</v>
      </c>
      <c r="W13" s="15">
        <f t="shared" si="8"/>
        <v>0</v>
      </c>
      <c r="X13" s="18">
        <f t="shared" si="16"/>
        <v>690000</v>
      </c>
      <c r="Y13" s="18">
        <f t="shared" si="9"/>
        <v>585000</v>
      </c>
      <c r="Z13" s="18">
        <f t="shared" si="9"/>
        <v>570000</v>
      </c>
      <c r="AA13" s="18">
        <f t="shared" si="9"/>
        <v>645000</v>
      </c>
      <c r="AB13" s="18">
        <f t="shared" si="9"/>
        <v>510000</v>
      </c>
      <c r="AD13" s="20">
        <f t="shared" si="12"/>
        <v>3000000</v>
      </c>
    </row>
    <row r="14" spans="1:30" x14ac:dyDescent="0.35">
      <c r="A14" t="s">
        <v>15</v>
      </c>
      <c r="B14" t="s">
        <v>20</v>
      </c>
      <c r="C14" s="2">
        <v>20000</v>
      </c>
      <c r="D14" s="6">
        <v>13</v>
      </c>
      <c r="E14" s="6">
        <v>40</v>
      </c>
      <c r="F14" s="6">
        <v>32</v>
      </c>
      <c r="G14" s="6">
        <v>34</v>
      </c>
      <c r="H14" s="6">
        <v>35</v>
      </c>
      <c r="I14" s="8">
        <f>IF(D14&gt;40,D14-40,0)</f>
        <v>0</v>
      </c>
      <c r="J14" s="8">
        <f t="shared" si="13"/>
        <v>0</v>
      </c>
      <c r="K14" s="8">
        <f t="shared" si="6"/>
        <v>0</v>
      </c>
      <c r="L14" s="8">
        <f t="shared" si="6"/>
        <v>0</v>
      </c>
      <c r="M14" s="8">
        <f t="shared" si="6"/>
        <v>0</v>
      </c>
      <c r="N14" s="10">
        <f t="shared" si="14"/>
        <v>260000</v>
      </c>
      <c r="O14" s="10">
        <f t="shared" si="15"/>
        <v>800000</v>
      </c>
      <c r="P14" s="10">
        <f t="shared" si="10"/>
        <v>640000</v>
      </c>
      <c r="Q14" s="10">
        <f t="shared" si="7"/>
        <v>680000</v>
      </c>
      <c r="R14" s="10">
        <f t="shared" si="7"/>
        <v>700000</v>
      </c>
      <c r="S14" s="15">
        <f>0.5*C14*I14</f>
        <v>0</v>
      </c>
      <c r="T14" s="15">
        <f t="shared" si="11"/>
        <v>0</v>
      </c>
      <c r="U14" s="15">
        <f t="shared" si="8"/>
        <v>0</v>
      </c>
      <c r="V14" s="15">
        <f t="shared" si="8"/>
        <v>0</v>
      </c>
      <c r="W14" s="15">
        <f t="shared" si="8"/>
        <v>0</v>
      </c>
      <c r="X14" s="18">
        <f t="shared" si="16"/>
        <v>260000</v>
      </c>
      <c r="Y14" s="18">
        <f t="shared" si="9"/>
        <v>800000</v>
      </c>
      <c r="Z14" s="18">
        <f t="shared" si="9"/>
        <v>640000</v>
      </c>
      <c r="AA14" s="18">
        <f t="shared" si="9"/>
        <v>680000</v>
      </c>
      <c r="AB14" s="18">
        <f t="shared" si="9"/>
        <v>700000</v>
      </c>
      <c r="AD14" s="20">
        <f t="shared" si="12"/>
        <v>3080000</v>
      </c>
    </row>
    <row r="15" spans="1:30" x14ac:dyDescent="0.35">
      <c r="A15" t="s">
        <v>16</v>
      </c>
      <c r="B15" t="s">
        <v>21</v>
      </c>
      <c r="C15" s="2">
        <v>10000</v>
      </c>
      <c r="D15" s="6">
        <v>16</v>
      </c>
      <c r="E15" s="6">
        <v>40</v>
      </c>
      <c r="F15" s="6">
        <v>16</v>
      </c>
      <c r="G15" s="6">
        <v>54</v>
      </c>
      <c r="H15" s="6">
        <v>36</v>
      </c>
      <c r="I15" s="8">
        <f>IF(D15&gt;40,D15-40,0)</f>
        <v>0</v>
      </c>
      <c r="J15" s="8">
        <f t="shared" si="13"/>
        <v>0</v>
      </c>
      <c r="K15" s="8">
        <f t="shared" si="6"/>
        <v>0</v>
      </c>
      <c r="L15" s="8">
        <f t="shared" si="6"/>
        <v>14</v>
      </c>
      <c r="M15" s="8">
        <f t="shared" si="6"/>
        <v>0</v>
      </c>
      <c r="N15" s="10">
        <f t="shared" si="14"/>
        <v>160000</v>
      </c>
      <c r="O15" s="10">
        <f t="shared" si="15"/>
        <v>400000</v>
      </c>
      <c r="P15" s="10">
        <f t="shared" si="10"/>
        <v>160000</v>
      </c>
      <c r="Q15" s="10">
        <f t="shared" si="7"/>
        <v>540000</v>
      </c>
      <c r="R15" s="10">
        <f t="shared" si="7"/>
        <v>360000</v>
      </c>
      <c r="S15" s="15">
        <f>0.5*C15*I15</f>
        <v>0</v>
      </c>
      <c r="T15" s="15">
        <f t="shared" si="11"/>
        <v>0</v>
      </c>
      <c r="U15" s="15">
        <f t="shared" si="8"/>
        <v>0</v>
      </c>
      <c r="V15" s="15">
        <f t="shared" si="8"/>
        <v>70000</v>
      </c>
      <c r="W15" s="15">
        <f t="shared" si="8"/>
        <v>0</v>
      </c>
      <c r="X15" s="18">
        <f t="shared" si="16"/>
        <v>160000</v>
      </c>
      <c r="Y15" s="18">
        <f t="shared" si="9"/>
        <v>400000</v>
      </c>
      <c r="Z15" s="18">
        <f t="shared" si="9"/>
        <v>160000</v>
      </c>
      <c r="AA15" s="18">
        <f t="shared" si="9"/>
        <v>610000</v>
      </c>
      <c r="AB15" s="18">
        <f t="shared" si="9"/>
        <v>360000</v>
      </c>
      <c r="AD15" s="20">
        <f t="shared" si="12"/>
        <v>1690000</v>
      </c>
    </row>
    <row r="16" spans="1:30" x14ac:dyDescent="0.35">
      <c r="D16" s="6"/>
      <c r="E16" s="6"/>
      <c r="F16" s="6"/>
      <c r="G16" s="6"/>
      <c r="H16" s="6"/>
      <c r="I16" s="8"/>
      <c r="J16" s="8"/>
      <c r="K16" s="8"/>
      <c r="L16" s="8"/>
      <c r="M16" s="8"/>
      <c r="N16" s="11"/>
      <c r="O16" s="11"/>
      <c r="P16" s="11"/>
      <c r="Q16" s="11"/>
      <c r="R16" s="11"/>
      <c r="S16" s="16"/>
      <c r="T16" s="16"/>
      <c r="U16" s="16"/>
      <c r="V16" s="16"/>
      <c r="W16" s="16"/>
      <c r="X16" s="19"/>
      <c r="Y16" s="19"/>
      <c r="Z16" s="19"/>
      <c r="AA16" s="19"/>
      <c r="AB16" s="19"/>
      <c r="AD16" s="21"/>
    </row>
    <row r="17" spans="1:30" x14ac:dyDescent="0.35">
      <c r="A17" t="s">
        <v>22</v>
      </c>
      <c r="C17" s="1">
        <f>MAX(C4:C15)</f>
        <v>40000</v>
      </c>
      <c r="D17" s="12">
        <f>MAX(D4:D15)</f>
        <v>53</v>
      </c>
      <c r="E17" s="12">
        <f>MAX(E4:E15)</f>
        <v>57</v>
      </c>
      <c r="F17" s="12">
        <f t="shared" ref="F17:H17" si="17">MAX(F4:F15)</f>
        <v>54</v>
      </c>
      <c r="G17" s="12">
        <f t="shared" si="17"/>
        <v>57</v>
      </c>
      <c r="H17" s="12">
        <f t="shared" si="17"/>
        <v>48</v>
      </c>
      <c r="I17" s="4"/>
      <c r="J17" s="4"/>
      <c r="K17" s="4"/>
      <c r="L17" s="4"/>
      <c r="M17" s="4"/>
      <c r="N17" s="10">
        <f>MAX(N4:N15)</f>
        <v>1680000</v>
      </c>
      <c r="O17" s="10">
        <f>MAX(O4:O15)</f>
        <v>2160000</v>
      </c>
      <c r="P17" s="10">
        <f t="shared" ref="P17:R17" si="18">MAX(P4:P15)</f>
        <v>2120000</v>
      </c>
      <c r="Q17" s="10">
        <f t="shared" si="18"/>
        <v>2280000</v>
      </c>
      <c r="R17" s="10">
        <f t="shared" si="18"/>
        <v>1600000</v>
      </c>
      <c r="S17" s="15">
        <f t="shared" ref="S17:W17" si="19">MAX(S4:S15)</f>
        <v>40000</v>
      </c>
      <c r="T17" s="15">
        <f t="shared" si="19"/>
        <v>280000</v>
      </c>
      <c r="U17" s="15">
        <f t="shared" si="19"/>
        <v>260000</v>
      </c>
      <c r="V17" s="15">
        <f t="shared" si="19"/>
        <v>340000</v>
      </c>
      <c r="W17" s="15">
        <f t="shared" si="19"/>
        <v>30000</v>
      </c>
      <c r="X17" s="18">
        <f>MAX(X4:X15)</f>
        <v>1720000</v>
      </c>
      <c r="Y17" s="18">
        <f t="shared" ref="Y17:AB17" si="20">MAX(Y4:Y15)</f>
        <v>2440000</v>
      </c>
      <c r="Z17" s="18">
        <f t="shared" si="20"/>
        <v>2380000</v>
      </c>
      <c r="AA17" s="18">
        <f t="shared" si="20"/>
        <v>2620000</v>
      </c>
      <c r="AB17" s="18">
        <f t="shared" si="20"/>
        <v>1600000</v>
      </c>
      <c r="AD17" s="20">
        <f>MAX(AD4:AD15)</f>
        <v>10760000</v>
      </c>
    </row>
    <row r="18" spans="1:30" x14ac:dyDescent="0.35">
      <c r="A18" t="s">
        <v>23</v>
      </c>
      <c r="C18" s="1">
        <f>MIN(C4:C15)</f>
        <v>2000</v>
      </c>
      <c r="D18" s="12">
        <f>MIN(D4:D15)</f>
        <v>13</v>
      </c>
      <c r="E18" s="12">
        <f>MIN(E4:E15)</f>
        <v>19</v>
      </c>
      <c r="F18" s="12">
        <f t="shared" ref="F18:H18" si="21">MIN(F4:F15)</f>
        <v>16</v>
      </c>
      <c r="G18" s="12">
        <f t="shared" si="21"/>
        <v>16</v>
      </c>
      <c r="H18" s="12">
        <f t="shared" si="21"/>
        <v>34</v>
      </c>
      <c r="I18" s="4"/>
      <c r="J18" s="4"/>
      <c r="K18" s="4"/>
      <c r="L18" s="4"/>
      <c r="M18" s="4"/>
      <c r="N18" s="10">
        <f>MIN(N4:N15)</f>
        <v>44000</v>
      </c>
      <c r="O18" s="10">
        <f>MIN(O4:O15)</f>
        <v>76000</v>
      </c>
      <c r="P18" s="10">
        <f t="shared" ref="P18:R18" si="22">MIN(P4:P15)</f>
        <v>74000</v>
      </c>
      <c r="Q18" s="10">
        <f t="shared" si="22"/>
        <v>54000</v>
      </c>
      <c r="R18" s="10">
        <f t="shared" si="22"/>
        <v>68000</v>
      </c>
      <c r="S18" s="15">
        <f t="shared" ref="S18:W18" si="23">MIN(S4:S15)</f>
        <v>0</v>
      </c>
      <c r="T18" s="15">
        <f>MIN(T4:T15)</f>
        <v>0</v>
      </c>
      <c r="U18" s="15">
        <f t="shared" si="23"/>
        <v>0</v>
      </c>
      <c r="V18" s="15">
        <f t="shared" si="23"/>
        <v>0</v>
      </c>
      <c r="W18" s="15">
        <f t="shared" si="23"/>
        <v>0</v>
      </c>
      <c r="X18" s="18">
        <f t="shared" ref="X18:AB18" si="24">MIN(X4:X15)</f>
        <v>44000</v>
      </c>
      <c r="Y18" s="18">
        <f t="shared" si="24"/>
        <v>76000</v>
      </c>
      <c r="Z18" s="18">
        <f t="shared" si="24"/>
        <v>74000</v>
      </c>
      <c r="AA18" s="18">
        <f t="shared" si="24"/>
        <v>54000</v>
      </c>
      <c r="AB18" s="18">
        <f t="shared" si="24"/>
        <v>68000</v>
      </c>
      <c r="AD18" s="20">
        <f>MIN(AD4:AD15)</f>
        <v>368000</v>
      </c>
    </row>
    <row r="19" spans="1:30" x14ac:dyDescent="0.35">
      <c r="A19" t="s">
        <v>24</v>
      </c>
      <c r="C19" s="1">
        <f>AVERAGE(C4:C15)</f>
        <v>13083.333333333334</v>
      </c>
      <c r="D19" s="12">
        <f>AVERAGE(D4:D15)</f>
        <v>32.166666666666664</v>
      </c>
      <c r="E19" s="12">
        <f>AVERAGE(E4:E15)</f>
        <v>40.666666666666664</v>
      </c>
      <c r="F19" s="12">
        <f>AVERAGE(F4:F15)</f>
        <v>40.666666666666664</v>
      </c>
      <c r="G19" s="12">
        <f t="shared" ref="G19:H19" si="25">AVERAGE(G4:G15)</f>
        <v>40.583333333333336</v>
      </c>
      <c r="H19" s="12">
        <f t="shared" si="25"/>
        <v>38.416666666666664</v>
      </c>
      <c r="I19" s="4"/>
      <c r="J19" s="4"/>
      <c r="K19" s="4"/>
      <c r="L19" s="4"/>
      <c r="M19" s="4"/>
      <c r="N19" s="10">
        <f>AVERAGE(N4:N15)</f>
        <v>420416.66666666669</v>
      </c>
      <c r="O19" s="10">
        <f>AVERAGE(O4:O15)</f>
        <v>556083.33333333337</v>
      </c>
      <c r="P19" s="10">
        <f>AVERAGE(P4:P15)</f>
        <v>554333.33333333337</v>
      </c>
      <c r="Q19" s="10">
        <f>AVERAGE(Q4:Q15)</f>
        <v>552833.33333333337</v>
      </c>
      <c r="R19" s="10">
        <f>AVERAGE(R4:R15)</f>
        <v>502916.66666666669</v>
      </c>
      <c r="S19" s="15">
        <f>AVERAGE(S4:S15)</f>
        <v>10333.333333333334</v>
      </c>
      <c r="T19" s="15">
        <f t="shared" ref="T19:W19" si="26">AVERAGE(T4:T15)</f>
        <v>33625</v>
      </c>
      <c r="U19" s="15">
        <f t="shared" si="26"/>
        <v>38000</v>
      </c>
      <c r="V19" s="15">
        <f t="shared" si="26"/>
        <v>41333.333333333336</v>
      </c>
      <c r="W19" s="15">
        <f t="shared" si="26"/>
        <v>4541.666666666667</v>
      </c>
      <c r="X19" s="18">
        <f>AVERAGE(X4:X15)</f>
        <v>430750</v>
      </c>
      <c r="Y19" s="18">
        <f t="shared" ref="Y19:AB19" si="27">AVERAGE(Y4:Y15)</f>
        <v>589708.33333333337</v>
      </c>
      <c r="Z19" s="18">
        <f t="shared" si="27"/>
        <v>592333.33333333337</v>
      </c>
      <c r="AA19" s="18">
        <f t="shared" si="27"/>
        <v>594166.66666666663</v>
      </c>
      <c r="AB19" s="18">
        <f t="shared" si="27"/>
        <v>507458.33333333331</v>
      </c>
      <c r="AD19" s="20">
        <f t="shared" ref="AD19" si="28">AVERAGE(AD4:AD15)</f>
        <v>2714416.6666666665</v>
      </c>
    </row>
    <row r="20" spans="1:30" x14ac:dyDescent="0.35">
      <c r="A20" t="s">
        <v>25</v>
      </c>
      <c r="C20" s="1">
        <f>SUM(C4:C15)</f>
        <v>157000</v>
      </c>
      <c r="D20" s="13">
        <f>SUM(D4:D15)</f>
        <v>386</v>
      </c>
      <c r="E20" s="13">
        <f>SUM(E4:E15)</f>
        <v>488</v>
      </c>
      <c r="F20" s="13">
        <f t="shared" ref="F20:H20" si="29">SUM(F4:F15)</f>
        <v>488</v>
      </c>
      <c r="G20" s="13">
        <f t="shared" si="29"/>
        <v>487</v>
      </c>
      <c r="H20" s="13">
        <f t="shared" si="29"/>
        <v>461</v>
      </c>
      <c r="I20" s="3"/>
      <c r="J20" s="3"/>
      <c r="K20" s="3"/>
      <c r="L20" s="3"/>
      <c r="M20" s="3"/>
      <c r="N20" s="10">
        <f>SUM(N4:N15)</f>
        <v>5045000</v>
      </c>
      <c r="O20" s="10">
        <f>SUM(O4:O15)</f>
        <v>6673000</v>
      </c>
      <c r="P20" s="10">
        <f t="shared" ref="P20:R20" si="30">SUM(P4:P15)</f>
        <v>6652000</v>
      </c>
      <c r="Q20" s="10">
        <f t="shared" si="30"/>
        <v>6634000</v>
      </c>
      <c r="R20" s="10">
        <f t="shared" si="30"/>
        <v>6035000</v>
      </c>
      <c r="S20" s="15">
        <f t="shared" ref="S20:W20" si="31">SUM(S4:S15)</f>
        <v>124000</v>
      </c>
      <c r="T20" s="15">
        <f t="shared" si="31"/>
        <v>403500</v>
      </c>
      <c r="U20" s="15">
        <f t="shared" si="31"/>
        <v>456000</v>
      </c>
      <c r="V20" s="15">
        <f t="shared" si="31"/>
        <v>496000</v>
      </c>
      <c r="W20" s="15">
        <f t="shared" si="31"/>
        <v>54500</v>
      </c>
      <c r="X20" s="18">
        <f t="shared" ref="X20:AA20" si="32">SUM(X4:X15)</f>
        <v>5169000</v>
      </c>
      <c r="Y20" s="18">
        <f t="shared" ref="Y20:AB20" si="33">SUM(Y4:Y15)</f>
        <v>7076500</v>
      </c>
      <c r="Z20" s="18">
        <f t="shared" si="33"/>
        <v>7108000</v>
      </c>
      <c r="AA20" s="18">
        <f t="shared" si="33"/>
        <v>7130000</v>
      </c>
      <c r="AB20" s="18">
        <f t="shared" si="33"/>
        <v>6089500</v>
      </c>
      <c r="AD20" s="20">
        <f t="shared" ref="AD20" si="34">SUM(AD4:AD15)</f>
        <v>32573000</v>
      </c>
    </row>
  </sheetData>
  <pageMargins left="0.7" right="0.7" top="0.75" bottom="0.75" header="0.3" footer="0.3"/>
  <pageSetup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Abideen Muhammed</dc:creator>
  <cp:lastModifiedBy>Abideen Muhammed</cp:lastModifiedBy>
  <cp:lastPrinted>2023-09-18T15:23:39Z</cp:lastPrinted>
  <dcterms:created xsi:type="dcterms:W3CDTF">2023-09-18T10:50:42Z</dcterms:created>
  <dcterms:modified xsi:type="dcterms:W3CDTF">2023-09-18T15:34:47Z</dcterms:modified>
</cp:coreProperties>
</file>