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134" documentId="8_{8D6B927D-3AE9-4107-9B67-D6563AA44E37}" xr6:coauthVersionLast="47" xr6:coauthVersionMax="47" xr10:uidLastSave="{5272F79E-5EA2-4564-B81C-484C7B4DD914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K5" i="2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K3" i="2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<sst xmlns="http://schemas.openxmlformats.org/spreadsheetml/2006/main" count="47" uniqueCount="35">
  <si>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</si>
  <si>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</si>
  <si>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</si>
  <si>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</si>
  <si>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</si>
  <si>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</si>
  <si>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</si>
  <si>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</si>
  <si>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</si>
  <si>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</si>
  <si>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</si>
  <si>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</si>
  <si>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</si>
  <si>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</si>
  <si>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</si>
  <si>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</si>
  <si>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</si>
  <si>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</si>
  <si>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</si>
  <si>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</si>
  <si>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</si>
  <si>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(1TB) for 2 years for /scratch/prj/livshits (IN01647717)</t>
  </si>
  <si>
    <t>AC16467</t>
  </si>
  <si>
    <t>This is the K-Fin Account Code that is used to credit to the Research Facility Activity Code (negative figure)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</si>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</sst>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B17" sqref="B17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3" t="s">
        <v>0</v>
      </c>
      <c r="B1" s="43"/>
      <c r="C1" s="43"/>
      <c r="D1" s="43"/>
      <c r="E1" s="43"/>
      <c r="F1" s="43"/>
      <c r="G1" s="43"/>
      <c r="H1" s="4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6" t="s">
        <v>18</v>
      </c>
      <c r="K11" s="7"/>
    </row>
    <row r="12" spans="1:11">
      <c r="C12" s="3"/>
      <c r="D12" s="3"/>
      <c r="E12" s="3"/>
      <c r="G12" s="25"/>
      <c r="H12" s="4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51" t="s">
        <v>21</v>
      </c>
      <c r="C16" s="31">
        <v>100</v>
      </c>
      <c r="D16" s="32">
        <v>4213</v>
      </c>
      <c r="E16" s="50" t="s">
        <v>22</v>
      </c>
      <c r="G16" s="28"/>
      <c r="H16" s="47" t="s">
        <v>23</v>
      </c>
      <c r="I16" s="7"/>
      <c r="J16" s="7"/>
      <c r="K16" s="7"/>
    </row>
    <row r="17" spans="2:12">
      <c r="B17" s="34" t="str">
        <f>B16</f>
        <v>e-Research Storage (1TB) for 2 years for /scratch/prj/livshits (IN01647717)</v>
      </c>
      <c r="C17" s="34">
        <f>-1*C16</f>
        <v>-100</v>
      </c>
      <c r="D17" s="35">
        <v>4113</v>
      </c>
      <c r="E17" s="36" t="str">
        <f>$G$5</f>
        <v>AC123454</v>
      </c>
      <c r="G17" s="28"/>
      <c r="H17" s="47"/>
      <c r="I17" s="7"/>
      <c r="J17" s="7"/>
      <c r="K17" s="7"/>
    </row>
    <row r="18" spans="2:12">
      <c r="B18" s="30"/>
      <c r="C18" s="31"/>
      <c r="D18" s="32">
        <v>4213</v>
      </c>
      <c r="E18" s="33"/>
      <c r="I18" s="7"/>
      <c r="J18" s="7"/>
      <c r="K18" s="7"/>
    </row>
    <row r="19" spans="2:12">
      <c r="B19" s="34">
        <f>B18</f>
        <v>0</v>
      </c>
      <c r="C19" s="34">
        <f t="shared" ref="C19" si="0">-1*C18</f>
        <v>0</v>
      </c>
      <c r="D19" s="35">
        <v>4113</v>
      </c>
      <c r="E19" s="36" t="str">
        <f>$G$5</f>
        <v>AC123454</v>
      </c>
      <c r="I19" s="7"/>
      <c r="J19" s="7"/>
      <c r="K19" s="7"/>
    </row>
    <row r="20" spans="2:12">
      <c r="B20" s="30"/>
      <c r="C20" s="31"/>
      <c r="D20" s="32">
        <v>4213</v>
      </c>
      <c r="E20" s="33"/>
      <c r="G20" s="37">
        <f>SUM(C16,C18,C20,C22,C24,C26,C28,C30,C32,C34,C36,C38,C40,C42,C44,C46,C48,C50,C52,C54,C56,C58,C60,C62,C64,C66,C68,C70,C72,C74,C76,C78,C80,C82,C84,C86,C88,C90,C92,C94,C96,C98,C100)</f>
        <v>100</v>
      </c>
      <c r="H20" s="3" t="s">
        <v>24</v>
      </c>
      <c r="I20" s="7"/>
      <c r="J20" s="7"/>
      <c r="K20" s="7"/>
    </row>
    <row r="21" spans="2:12" ht="16.5" thickBot="1">
      <c r="B21" s="34">
        <f t="shared" ref="B21" si="1">B20</f>
        <v>0</v>
      </c>
      <c r="C21" s="34">
        <f t="shared" ref="C21" si="2">-1*C20</f>
        <v>0</v>
      </c>
      <c r="D21" s="35">
        <v>4113</v>
      </c>
      <c r="E21" s="36" t="str">
        <f>$G$5</f>
        <v>AC123454</v>
      </c>
    </row>
    <row r="22" spans="2:12" ht="15.95" customHeight="1" thickBot="1">
      <c r="B22" s="30"/>
      <c r="C22" s="31"/>
      <c r="D22" s="32">
        <v>4213</v>
      </c>
      <c r="E22" s="33"/>
      <c r="G22" s="37">
        <f>SUM(C16:C101)</f>
        <v>0</v>
      </c>
      <c r="H22" s="3" t="s">
        <v>25</v>
      </c>
    </row>
    <row r="23" spans="2:12">
      <c r="B23" s="34">
        <f t="shared" ref="B23" si="3">B22</f>
        <v>0</v>
      </c>
      <c r="C23" s="34">
        <f t="shared" ref="C23" si="4">-1*C22</f>
        <v>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8" t="s">
        <v>26</v>
      </c>
      <c r="H24" s="48"/>
      <c r="K24"/>
      <c r="L24"/>
    </row>
    <row r="25" spans="2:12">
      <c r="B25" s="34">
        <f t="shared" ref="B25" si="5">B24</f>
        <v>0</v>
      </c>
      <c r="C25" s="34">
        <f t="shared" ref="C25" si="6">-1*C24</f>
        <v>0</v>
      </c>
      <c r="D25" s="35">
        <v>4113</v>
      </c>
      <c r="E25" s="36" t="str">
        <f>$G$5</f>
        <v>AC123454</v>
      </c>
      <c r="G25" s="48"/>
      <c r="H25" s="48"/>
    </row>
    <row r="26" spans="2:12">
      <c r="B26" s="30"/>
      <c r="C26" s="31"/>
      <c r="D26" s="32">
        <v>4213</v>
      </c>
      <c r="E26" s="33"/>
      <c r="G26" s="48"/>
      <c r="H26" s="48"/>
    </row>
    <row r="27" spans="2:12">
      <c r="B27" s="34">
        <f t="shared" ref="B27" si="7">B26</f>
        <v>0</v>
      </c>
      <c r="C27" s="34">
        <f t="shared" ref="C27" si="8">-1*C26</f>
        <v>0</v>
      </c>
      <c r="D27" s="35">
        <v>4113</v>
      </c>
      <c r="E27" s="36" t="str">
        <f>$G$5</f>
        <v>AC123454</v>
      </c>
      <c r="G27" s="48"/>
      <c r="H27" s="48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9">B28</f>
        <v>0</v>
      </c>
      <c r="C29" s="34">
        <f t="shared" ref="C29" si="10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1">B30</f>
        <v>0</v>
      </c>
      <c r="C31" s="34">
        <f t="shared" ref="C31" si="12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3">B32</f>
        <v>0</v>
      </c>
      <c r="C33" s="34">
        <f t="shared" ref="C33" si="14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5">B34</f>
        <v>0</v>
      </c>
      <c r="C35" s="34">
        <f t="shared" ref="C35" si="16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7">B36</f>
        <v>0</v>
      </c>
      <c r="C37" s="34">
        <f t="shared" ref="C37" si="18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19">B38</f>
        <v>0</v>
      </c>
      <c r="C39" s="34">
        <f t="shared" ref="C39" si="20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1">B40</f>
        <v>0</v>
      </c>
      <c r="C41" s="34">
        <f t="shared" ref="C41" si="22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3">B42</f>
        <v>0</v>
      </c>
      <c r="C43" s="34">
        <f t="shared" ref="C43" si="24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5">B44</f>
        <v>0</v>
      </c>
      <c r="C45" s="34">
        <f t="shared" ref="C45" si="26">-1*C44</f>
        <v>0</v>
      </c>
      <c r="D45" s="35">
        <v>4113</v>
      </c>
      <c r="E45" s="36" t="str">
        <f t="shared" ref="E45" si="27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8">B46</f>
        <v>0</v>
      </c>
      <c r="C47" s="34">
        <f t="shared" ref="C47" si="29">-1*C46</f>
        <v>0</v>
      </c>
      <c r="D47" s="35">
        <v>4113</v>
      </c>
      <c r="E47" s="36" t="str">
        <f t="shared" ref="E47" si="30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1">B48</f>
        <v>0</v>
      </c>
      <c r="C49" s="34">
        <f t="shared" ref="C49" si="32">-1*C48</f>
        <v>0</v>
      </c>
      <c r="D49" s="35">
        <v>4113</v>
      </c>
      <c r="E49" s="36" t="str">
        <f t="shared" ref="E49" si="33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4">B50</f>
        <v>0</v>
      </c>
      <c r="C51" s="34">
        <f t="shared" ref="C51" si="35">-1*C50</f>
        <v>0</v>
      </c>
      <c r="D51" s="35">
        <v>4113</v>
      </c>
      <c r="E51" s="36" t="str">
        <f t="shared" ref="E51" si="36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7">B52</f>
        <v>0</v>
      </c>
      <c r="C53" s="34">
        <f t="shared" ref="C53" si="38">-1*C52</f>
        <v>0</v>
      </c>
      <c r="D53" s="35">
        <v>4113</v>
      </c>
      <c r="E53" s="36" t="str">
        <f t="shared" ref="E53" si="39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0">B54</f>
        <v>0</v>
      </c>
      <c r="C55" s="34">
        <f t="shared" ref="C55" si="41">-1*C54</f>
        <v>0</v>
      </c>
      <c r="D55" s="35">
        <v>4113</v>
      </c>
      <c r="E55" s="36" t="str">
        <f t="shared" ref="E55" si="42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3">B56</f>
        <v>0</v>
      </c>
      <c r="C57" s="34">
        <f t="shared" ref="C57" si="44">-1*C56</f>
        <v>0</v>
      </c>
      <c r="D57" s="35">
        <v>4113</v>
      </c>
      <c r="E57" s="36" t="str">
        <f t="shared" ref="E57" si="45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6">B58</f>
        <v>0</v>
      </c>
      <c r="C59" s="34">
        <f t="shared" ref="C59" si="47">-1*C58</f>
        <v>0</v>
      </c>
      <c r="D59" s="35">
        <v>4113</v>
      </c>
      <c r="E59" s="36" t="str">
        <f t="shared" ref="E59" si="48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9">B60</f>
        <v>0</v>
      </c>
      <c r="C61" s="34">
        <f t="shared" ref="C61" si="50">-1*C60</f>
        <v>0</v>
      </c>
      <c r="D61" s="35">
        <v>4113</v>
      </c>
      <c r="E61" s="36" t="str">
        <f t="shared" ref="E61" si="51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2">B62</f>
        <v>0</v>
      </c>
      <c r="C63" s="34">
        <f t="shared" ref="C63" si="53">-1*C62</f>
        <v>0</v>
      </c>
      <c r="D63" s="35">
        <v>4113</v>
      </c>
      <c r="E63" s="36" t="str">
        <f t="shared" ref="E63" si="54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5">B64</f>
        <v>0</v>
      </c>
      <c r="C65" s="34">
        <f t="shared" ref="C65" si="56">-1*C64</f>
        <v>0</v>
      </c>
      <c r="D65" s="35">
        <v>4113</v>
      </c>
      <c r="E65" s="36" t="str">
        <f t="shared" ref="E65" si="57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8">B66</f>
        <v>0</v>
      </c>
      <c r="C67" s="34">
        <f t="shared" ref="C67" si="59">-1*C66</f>
        <v>0</v>
      </c>
      <c r="D67" s="35">
        <v>4113</v>
      </c>
      <c r="E67" s="36" t="str">
        <f t="shared" ref="E67" si="60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1">B68</f>
        <v>0</v>
      </c>
      <c r="C69" s="34">
        <f t="shared" ref="C69" si="62">-1*C68</f>
        <v>0</v>
      </c>
      <c r="D69" s="35">
        <v>4113</v>
      </c>
      <c r="E69" s="36" t="str">
        <f t="shared" ref="E69" si="63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4">B70</f>
        <v>0</v>
      </c>
      <c r="C71" s="34">
        <f t="shared" ref="C71" si="65">-1*C70</f>
        <v>0</v>
      </c>
      <c r="D71" s="35">
        <v>4113</v>
      </c>
      <c r="E71" s="36" t="str">
        <f t="shared" ref="E71" si="66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7">B72</f>
        <v>0</v>
      </c>
      <c r="C73" s="34">
        <f t="shared" ref="C73" si="68">-1*C72</f>
        <v>0</v>
      </c>
      <c r="D73" s="35">
        <v>4113</v>
      </c>
      <c r="E73" s="36" t="str">
        <f t="shared" ref="E73" si="69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0">B74</f>
        <v>0</v>
      </c>
      <c r="C75" s="34">
        <f t="shared" ref="C75" si="71">-1*C74</f>
        <v>0</v>
      </c>
      <c r="D75" s="35">
        <v>4113</v>
      </c>
      <c r="E75" s="36" t="str">
        <f t="shared" ref="E75" si="72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3">B76</f>
        <v>0</v>
      </c>
      <c r="C77" s="34">
        <f t="shared" ref="C77" si="74">-1*C76</f>
        <v>0</v>
      </c>
      <c r="D77" s="35">
        <v>4113</v>
      </c>
      <c r="E77" s="36" t="str">
        <f t="shared" ref="E77" si="75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6">B78</f>
        <v>0</v>
      </c>
      <c r="C79" s="34">
        <f t="shared" ref="C79" si="77">-1*C78</f>
        <v>0</v>
      </c>
      <c r="D79" s="35">
        <v>4113</v>
      </c>
      <c r="E79" s="36" t="str">
        <f t="shared" ref="E79" si="78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9">B80</f>
        <v>0</v>
      </c>
      <c r="C81" s="34">
        <f t="shared" ref="C81" si="80">-1*C80</f>
        <v>0</v>
      </c>
      <c r="D81" s="35">
        <v>4113</v>
      </c>
      <c r="E81" s="36" t="str">
        <f t="shared" ref="E81" si="81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2">B82</f>
        <v>0</v>
      </c>
      <c r="C83" s="34">
        <f t="shared" ref="C83" si="83">-1*C82</f>
        <v>0</v>
      </c>
      <c r="D83" s="35">
        <v>4113</v>
      </c>
      <c r="E83" s="36" t="str">
        <f t="shared" ref="E83" si="84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5">B84</f>
        <v>0</v>
      </c>
      <c r="C85" s="34">
        <f t="shared" ref="C85" si="86">-1*C84</f>
        <v>0</v>
      </c>
      <c r="D85" s="35">
        <v>4113</v>
      </c>
      <c r="E85" s="36" t="str">
        <f t="shared" ref="E85" si="87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8">B86</f>
        <v>0</v>
      </c>
      <c r="C87" s="34">
        <f t="shared" ref="C87" si="89">-1*C86</f>
        <v>0</v>
      </c>
      <c r="D87" s="35">
        <v>4113</v>
      </c>
      <c r="E87" s="36" t="str">
        <f t="shared" ref="E87" si="90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1">B88</f>
        <v>0</v>
      </c>
      <c r="C89" s="34">
        <f t="shared" ref="C89" si="92">-1*C88</f>
        <v>0</v>
      </c>
      <c r="D89" s="35">
        <v>4113</v>
      </c>
      <c r="E89" s="36" t="str">
        <f t="shared" ref="E89" si="93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4">B90</f>
        <v>0</v>
      </c>
      <c r="C91" s="34">
        <f t="shared" ref="C91" si="95">-1*C90</f>
        <v>0</v>
      </c>
      <c r="D91" s="35">
        <v>4113</v>
      </c>
      <c r="E91" s="36" t="str">
        <f t="shared" ref="E91" si="96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7">B92</f>
        <v>0</v>
      </c>
      <c r="C93" s="34">
        <f t="shared" ref="C93" si="98">-1*C92</f>
        <v>0</v>
      </c>
      <c r="D93" s="35">
        <v>4113</v>
      </c>
      <c r="E93" s="36" t="str">
        <f t="shared" ref="E93" si="99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0">B94</f>
        <v>0</v>
      </c>
      <c r="C95" s="34">
        <f t="shared" ref="C95" si="101">-1*C94</f>
        <v>0</v>
      </c>
      <c r="D95" s="35">
        <v>4113</v>
      </c>
      <c r="E95" s="36" t="str">
        <f t="shared" ref="E95" si="102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3">B96</f>
        <v>0</v>
      </c>
      <c r="C97" s="34">
        <f t="shared" ref="C97" si="104">-1*C96</f>
        <v>0</v>
      </c>
      <c r="D97" s="35">
        <v>4113</v>
      </c>
      <c r="E97" s="36" t="str">
        <f t="shared" ref="E97:E101" si="105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6">B98</f>
        <v>0</v>
      </c>
      <c r="C99" s="34">
        <f t="shared" ref="C99" si="107">-1*C98</f>
        <v>0</v>
      </c>
      <c r="D99" s="35">
        <v>4113</v>
      </c>
      <c r="E99" s="36" t="str">
        <f t="shared" si="105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8">B100</f>
        <v>0</v>
      </c>
      <c r="C101" s="34">
        <f t="shared" ref="C101" si="109">-1*C100</f>
        <v>0</v>
      </c>
      <c r="D101" s="35">
        <v>4113</v>
      </c>
      <c r="E101" s="36" t="str">
        <f t="shared" si="105"/>
        <v>AC123454</v>
      </c>
    </row>
    <row r="103" spans="2:5">
      <c r="B103" s="44" t="s">
        <v>27</v>
      </c>
      <c r="C103" s="44"/>
      <c r="D103" s="44"/>
      <c r="E103" s="4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28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29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AC16467</v>
      </c>
      <c r="J2" s="41">
        <f>'Enter Recharges Here'!C16</f>
        <v>100</v>
      </c>
      <c r="K2" s="42" t="str">
        <f>'Enter Recharges Here'!B16</f>
        <v>e-Research Storage (1TB) for 2 years for /scratch/prj/livshits (IN01647717)</v>
      </c>
      <c r="M2" s="38">
        <f>'Enter Recharges Here'!G20</f>
        <v>100</v>
      </c>
      <c r="N2" s="1" t="s">
        <v>30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-100</v>
      </c>
      <c r="K3" s="42" t="str">
        <f>'Enter Recharges Here'!B17</f>
        <v>e-Research Storage (1TB) for 2 years for /scratch/prj/livshits (IN01647717)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100</v>
      </c>
      <c r="N4" s="1" t="s">
        <v>31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32</v>
      </c>
      <c r="N6" s="39" t="s">
        <v>33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0</v>
      </c>
      <c r="K9" s="42">
        <f>'Enter Recharges Here'!B23</f>
        <v>0</v>
      </c>
      <c r="M9" s="49" t="s">
        <v>34</v>
      </c>
      <c r="N9" s="49"/>
      <c r="O9" s="49"/>
      <c r="P9" s="49"/>
      <c r="Q9" s="49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49"/>
      <c r="N10" s="49"/>
      <c r="O10" s="49"/>
      <c r="P10" s="49"/>
      <c r="Q10" s="4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ABC75A4A-B3D2-4755-9A9F-46C0EE907D0F}"/>
</file>

<file path=customXml/itemProps3.xml><?xml version="1.0" encoding="utf-8"?>
<ds:datastoreItem xmlns:ds="http://schemas.openxmlformats.org/officeDocument/2006/customXml" ds:itemID="{302DEFE0-20F6-446F-A9A6-74D3EA7044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Isaac Akanho</cp:lastModifiedBy>
  <cp:revision/>
  <dcterms:created xsi:type="dcterms:W3CDTF">2021-02-09T17:01:49Z</dcterms:created>
  <dcterms:modified xsi:type="dcterms:W3CDTF">2023-01-03T18:23:31Z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