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26" documentId="13_ncr:1_{72E387D6-C088-4D8C-B66F-E3AE6A22D780}" xr6:coauthVersionLast="47" xr6:coauthVersionMax="47" xr10:uidLastSave="{47203005-9FF2-4E2E-AF89-22511AFDA76B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2" l="1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<sst xmlns="http://schemas.openxmlformats.org/spreadsheetml/2006/main" count="57" uniqueCount="45">
  <si>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</si>
  <si>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</si>
  <si>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</si>
  <si>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</si>
  <si>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</si>
  <si>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</si>
  <si>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</si>
  <si>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</si>
  <si>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</si>
  <si>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</si>
  <si>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</si>
  <si>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</si>
  <si>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</si>
  <si>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</si>
  <si>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</si>
  <si>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</si>
  <si>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</si>
  <si>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</si>
  <si>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</si>
  <si>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</si>
  <si>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</si>
  <si>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150TB RDS space for prj_celgene (IN01796361)</t>
  </si>
  <si>
    <t>RE15945</t>
  </si>
  <si>
    <t>This is the K-Fin Account Code that is used to credit to the Research Facility Activity Code (negative figure)</t>
  </si>
  <si>
    <t>1TB HPC scratch for er_prj_navs (IN01767744)</t>
  </si>
  <si>
    <t>RE15596</t>
  </si>
  <si>
    <t>1TB HPC scratch for er_prj_cb_microbiome (IN01797358)</t>
  </si>
  <si>
    <t>AC12012</t>
  </si>
  <si>
    <t>Check 1: Should equal total of requested recharges</t>
  </si>
  <si>
    <t>2TB HPC scratch for er_prj_ai_scenicplus (IN01801667)</t>
  </si>
  <si>
    <t>RE15932</t>
  </si>
  <si>
    <t>Check 2: Should equal '0.00' (debits and credits are equal)</t>
  </si>
  <si>
    <t>9TB HPC scratch for er_prj_chmi (IN01799451)</t>
  </si>
  <si>
    <t>TS13393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</si>
  <si>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</si>
  <si>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10TB HPC scratch for er_prj_bioresource (IN01814429)</t>
  </si>
  <si>
    <t>RE21237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</si>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</sst>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A19" sqref="A19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5" t="s">
        <v>0</v>
      </c>
      <c r="B1" s="45"/>
      <c r="C1" s="45"/>
      <c r="D1" s="45"/>
      <c r="E1" s="45"/>
      <c r="F1" s="45"/>
      <c r="G1" s="45"/>
      <c r="H1" s="45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7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7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7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7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7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7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8" t="s">
        <v>18</v>
      </c>
      <c r="K11" s="7"/>
    </row>
    <row r="12" spans="1:11">
      <c r="C12" s="3"/>
      <c r="D12" s="3"/>
      <c r="E12" s="3"/>
      <c r="G12" s="25"/>
      <c r="H12" s="48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7500</v>
      </c>
      <c r="D16" s="32">
        <v>4213</v>
      </c>
      <c r="E16" s="44" t="s">
        <v>22</v>
      </c>
      <c r="G16" s="28"/>
      <c r="H16" s="49" t="s">
        <v>23</v>
      </c>
      <c r="I16" s="7"/>
      <c r="J16" s="7"/>
      <c r="K16" s="7"/>
    </row>
    <row r="17" spans="2:12">
      <c r="B17" s="34" t="str">
        <f>B16</f>
        <v>150TB RDS space for prj_celgene (IN01796361)</v>
      </c>
      <c r="C17" s="34">
        <f>-1*C16</f>
        <v>-7500</v>
      </c>
      <c r="D17" s="35">
        <v>4113</v>
      </c>
      <c r="E17" s="36" t="str">
        <f>$G$5</f>
        <v>PS13596</v>
      </c>
      <c r="G17" s="28"/>
      <c r="H17" s="49"/>
      <c r="I17" s="7"/>
      <c r="J17" s="7"/>
      <c r="K17" s="7"/>
    </row>
    <row r="18" spans="2:12">
      <c r="B18" s="30" t="s">
        <v>24</v>
      </c>
      <c r="C18" s="31">
        <v>50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1TB HPC scratch for er_prj_navs (IN01767744)</v>
      </c>
      <c r="C19" s="34">
        <f t="shared" ref="C19" si="1">-1*C18</f>
        <v>-50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26</v>
      </c>
      <c r="C20" s="31">
        <v>50</v>
      </c>
      <c r="D20" s="32">
        <v>4213</v>
      </c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8650</v>
      </c>
      <c r="H20" s="3" t="s">
        <v>28</v>
      </c>
      <c r="I20" s="7"/>
      <c r="J20" s="7"/>
      <c r="K20" s="7"/>
    </row>
    <row r="21" spans="2:12" ht="16.5" thickBot="1">
      <c r="B21" s="34" t="str">
        <f t="shared" ref="B21" si="2">B20</f>
        <v>1TB HPC scratch for er_prj_cb_microbiome (IN01797358)</v>
      </c>
      <c r="C21" s="34">
        <f t="shared" ref="C21" si="3">-1*C20</f>
        <v>-50</v>
      </c>
      <c r="D21" s="35">
        <v>4113</v>
      </c>
      <c r="E21" s="36" t="str">
        <f>$G$5</f>
        <v>PS13596</v>
      </c>
    </row>
    <row r="22" spans="2:12" ht="15.95" customHeight="1" thickBot="1">
      <c r="B22" s="30" t="s">
        <v>29</v>
      </c>
      <c r="C22" s="31">
        <v>100</v>
      </c>
      <c r="D22" s="32">
        <v>4213</v>
      </c>
      <c r="E22" s="33" t="s">
        <v>30</v>
      </c>
      <c r="G22" s="37">
        <f>SUM(C16:C101)</f>
        <v>0</v>
      </c>
      <c r="H22" s="3" t="s">
        <v>31</v>
      </c>
    </row>
    <row r="23" spans="2:12">
      <c r="B23" s="34" t="str">
        <f t="shared" ref="B23" si="4">B22</f>
        <v>2TB HPC scratch for er_prj_ai_scenicplus (IN01801667)</v>
      </c>
      <c r="C23" s="34">
        <f t="shared" ref="C23" si="5">-1*C22</f>
        <v>-100</v>
      </c>
      <c r="D23" s="35">
        <v>4113</v>
      </c>
      <c r="E23" s="36" t="str">
        <f>$G$5</f>
        <v>PS13596</v>
      </c>
    </row>
    <row r="24" spans="2:12" ht="15.95" customHeight="1">
      <c r="B24" s="30" t="s">
        <v>32</v>
      </c>
      <c r="C24" s="31">
        <v>450</v>
      </c>
      <c r="D24" s="32">
        <v>4213</v>
      </c>
      <c r="E24" s="33" t="s">
        <v>33</v>
      </c>
      <c r="F24"/>
      <c r="G24" s="50" t="s">
        <v>34</v>
      </c>
      <c r="H24" s="50"/>
      <c r="K24"/>
      <c r="L24"/>
    </row>
    <row r="25" spans="2:12">
      <c r="B25" s="34" t="str">
        <f t="shared" ref="B25" si="6">B24</f>
        <v>9TB HPC scratch for er_prj_chmi (IN01799451)</v>
      </c>
      <c r="C25" s="34">
        <f t="shared" ref="C25" si="7">-1*C24</f>
        <v>-450</v>
      </c>
      <c r="D25" s="35">
        <v>4113</v>
      </c>
      <c r="E25" s="36" t="str">
        <f>$G$5</f>
        <v>PS13596</v>
      </c>
      <c r="G25" s="50"/>
      <c r="H25" s="50"/>
    </row>
    <row r="26" spans="2:12">
      <c r="B26" s="30" t="s">
        <v>35</v>
      </c>
      <c r="C26" s="31">
        <v>500</v>
      </c>
      <c r="D26" s="32">
        <v>4213</v>
      </c>
      <c r="E26" s="33" t="s">
        <v>36</v>
      </c>
      <c r="G26" s="50"/>
      <c r="H26" s="50"/>
    </row>
    <row r="27" spans="2:12">
      <c r="B27" s="34" t="str">
        <f t="shared" ref="B27" si="8">B26</f>
        <v>10TB HPC scratch for er_prj_bioresource (IN01814429)</v>
      </c>
      <c r="C27" s="34">
        <f t="shared" ref="C27" si="9">-1*C26</f>
        <v>-500</v>
      </c>
      <c r="D27" s="35">
        <v>4113</v>
      </c>
      <c r="E27" s="36" t="str">
        <f>$G$5</f>
        <v>PS13596</v>
      </c>
      <c r="G27" s="50"/>
      <c r="H27" s="50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PS13596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PS13596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PS13596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PS13596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PS13596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PS13596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PS13596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PS13596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PS13596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PS13596</v>
      </c>
    </row>
    <row r="103" spans="2:5">
      <c r="B103" s="46" t="s">
        <v>37</v>
      </c>
      <c r="C103" s="46"/>
      <c r="D103" s="46"/>
      <c r="E103" s="46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38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39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RE15945</v>
      </c>
      <c r="J2" s="41">
        <f>'Enter Recharges Here'!C16</f>
        <v>7500</v>
      </c>
      <c r="K2" s="42" t="str">
        <f>'Enter Recharges Here'!B16</f>
        <v>150TB RDS space for prj_celgene (IN01796361)</v>
      </c>
      <c r="M2" s="38">
        <f>'Enter Recharges Here'!G20</f>
        <v>8650</v>
      </c>
      <c r="N2" s="1" t="s">
        <v>40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-7500</v>
      </c>
      <c r="K3" s="42" t="str">
        <f>'Enter Recharges Here'!B17</f>
        <v>150TB RDS space for prj_celgene (IN01796361)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RE15596</v>
      </c>
      <c r="J4" s="41">
        <f>'Enter Recharges Here'!C18</f>
        <v>50</v>
      </c>
      <c r="K4" s="42" t="str">
        <f>'Enter Recharges Here'!B18</f>
        <v>1TB HPC scratch for er_prj_navs (IN01767744)</v>
      </c>
      <c r="M4" s="38">
        <f>SUM(J2,J4,J6,J8,J10,J12,J14,J16,J18,J20,J22,J24,J26,J28,J30,J32,J34,J36,J38,J40,J42,J44,J46,J48,J50,J52,J54,J56,J58,J60,J62,J64,J66,J68,J70,J72,J74,J76,J78,J80,J82,J84,J86)</f>
        <v>8650</v>
      </c>
      <c r="N4" s="1" t="s">
        <v>41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-50</v>
      </c>
      <c r="K5" s="42" t="str">
        <f>'Enter Recharges Here'!B19</f>
        <v>1TB HPC scratch for er_prj_navs (IN01767744)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 t="str">
        <f>'Enter Recharges Here'!E20</f>
        <v>AC12012</v>
      </c>
      <c r="J6" s="41">
        <f>'Enter Recharges Here'!C20</f>
        <v>50</v>
      </c>
      <c r="K6" s="42" t="str">
        <f>'Enter Recharges Here'!B20</f>
        <v>1TB HPC scratch for er_prj_cb_microbiome (IN01797358)</v>
      </c>
      <c r="M6" s="39" t="s">
        <v>42</v>
      </c>
      <c r="N6" s="39" t="s">
        <v>43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-50</v>
      </c>
      <c r="K7" s="42" t="str">
        <f>'Enter Recharges Here'!B21</f>
        <v>1TB HPC scratch for er_prj_cb_microbiome (IN01797358)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 t="str">
        <f>'Enter Recharges Here'!E22</f>
        <v>RE15932</v>
      </c>
      <c r="J8" s="41">
        <f>'Enter Recharges Here'!C22</f>
        <v>100</v>
      </c>
      <c r="K8" s="42" t="str">
        <f>'Enter Recharges Here'!B22</f>
        <v>2TB HPC scratch for er_prj_ai_scenicplus (IN01801667)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-100</v>
      </c>
      <c r="K9" s="42" t="str">
        <f>'Enter Recharges Here'!B23</f>
        <v>2TB HPC scratch for er_prj_ai_scenicplus (IN01801667)</v>
      </c>
      <c r="M9" s="51" t="s">
        <v>44</v>
      </c>
      <c r="N9" s="51"/>
      <c r="O9" s="51"/>
      <c r="P9" s="51"/>
      <c r="Q9" s="51"/>
    </row>
    <row r="10" spans="1:17">
      <c r="A10" s="2">
        <f>'Enter Recharges Here'!D24</f>
        <v>4213</v>
      </c>
      <c r="B10" s="2"/>
      <c r="C10" s="2"/>
      <c r="D10" s="2"/>
      <c r="E10" s="2" t="str">
        <f>'Enter Recharges Here'!E24</f>
        <v>TS13393</v>
      </c>
      <c r="J10" s="41">
        <f>'Enter Recharges Here'!C24</f>
        <v>450</v>
      </c>
      <c r="K10" s="42" t="str">
        <f>'Enter Recharges Here'!B24</f>
        <v>9TB HPC scratch for er_prj_chmi (IN01799451)</v>
      </c>
      <c r="M10" s="51"/>
      <c r="N10" s="51"/>
      <c r="O10" s="51"/>
      <c r="P10" s="51"/>
      <c r="Q10" s="51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-450</v>
      </c>
      <c r="K11" s="42" t="str">
        <f>'Enter Recharges Here'!B25</f>
        <v>9TB HPC scratch for er_prj_chmi (IN01799451)</v>
      </c>
    </row>
    <row r="12" spans="1:17">
      <c r="A12" s="2">
        <f>'Enter Recharges Here'!D26</f>
        <v>4213</v>
      </c>
      <c r="B12" s="2"/>
      <c r="C12" s="2"/>
      <c r="D12" s="2"/>
      <c r="E12" s="2" t="str">
        <f>'Enter Recharges Here'!E26</f>
        <v>RE21237</v>
      </c>
      <c r="J12" s="41">
        <f>'Enter Recharges Here'!C26</f>
        <v>500</v>
      </c>
      <c r="K12" s="42" t="str">
        <f>'Enter Recharges Here'!B26</f>
        <v>10TB HPC scratch for er_prj_bioresource (IN01814429)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-500</v>
      </c>
      <c r="K13" s="42" t="str">
        <f>'Enter Recharges Here'!B27</f>
        <v>10TB HPC scratch for er_prj_bioresource (IN01814429)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43AC8A5-215B-45B8-9FFB-9C5FC3B530F6}"/>
</file>

<file path=customXml/itemProps2.xml><?xml version="1.0" encoding="utf-8"?>
<ds:datastoreItem xmlns:ds="http://schemas.openxmlformats.org/officeDocument/2006/customXml" ds:itemID="{79776B00-607E-46A4-A007-3B426483AD75}"/>
</file>

<file path=customXml/itemProps3.xml><?xml version="1.0" encoding="utf-8"?>
<ds:datastoreItem xmlns:ds="http://schemas.openxmlformats.org/officeDocument/2006/customXml" ds:itemID="{ABC75A4A-B3D2-4755-9A9F-46C0EE907D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Christopher Christofi</cp:lastModifiedBy>
  <cp:revision/>
  <dcterms:created xsi:type="dcterms:W3CDTF">2021-02-09T17:01:49Z</dcterms:created>
  <dcterms:modified xsi:type="dcterms:W3CDTF">2023-05-31T12:14:53Z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