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0" documentId="8_{8CC50340-4370-40D1-A2CC-EBCCE5C5B0F7}" xr6:coauthVersionLast="47" xr6:coauthVersionMax="47" xr10:uidLastSave="{00000000-0000-0000-0000-000000000000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<sst xmlns="http://schemas.openxmlformats.org/spreadsheetml/2006/main" count="53" uniqueCount="41">
  <si>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</si>
  <si>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</si>
  <si>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</si>
  <si>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</si>
  <si>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</si>
  <si>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</si>
  <si>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</si>
  <si>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</si>
  <si>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</si>
  <si>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</si>
  <si>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</si>
  <si>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</si>
  <si>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</si>
  <si>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</si>
  <si>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</si>
  <si>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</si>
  <si>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</si>
  <si>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</si>
  <si>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</si>
  <si>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</si>
  <si>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</si>
  <si>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2TB CREATE HPC scratch for 1 year for er_grp_grv_shi (WO0000000052599)</t>
  </si>
  <si>
    <t>AC17143</t>
  </si>
  <si>
    <t>This is the K-Fin Account Code that is used to credit to the Research Facility Activity Code (negative figure)</t>
  </si>
  <si>
    <t>1TB CREATE HPC scratch for 1 year for er_prj_lsm_zelezniak (WO0000000053088)</t>
  </si>
  <si>
    <t>AC16620</t>
  </si>
  <si>
    <t>20TB CREATE HPC scratch for 1 year for er_prj_ppn_tng (WO0000000061216)</t>
  </si>
  <si>
    <t>RE21237</t>
  </si>
  <si>
    <t>Check 1: Should equal total of requested recharges</t>
  </si>
  <si>
    <t>4TB CREATE HPC scratch for 1 year for er_prj_ppn_microglia_mod (WO0000000068056)</t>
  </si>
  <si>
    <t>ST12175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</si>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</sst>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1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4" zoomScale="90" zoomScaleNormal="90" workbookViewId="0">
      <selection activeCell="E22" sqref="E22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51" t="s">
        <v>0</v>
      </c>
      <c r="B1" s="51"/>
      <c r="C1" s="51"/>
      <c r="D1" s="51"/>
      <c r="E1" s="51"/>
      <c r="F1" s="51"/>
      <c r="G1" s="51"/>
      <c r="H1" s="51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53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53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53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53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53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53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54" t="s">
        <v>18</v>
      </c>
      <c r="K11" s="7"/>
    </row>
    <row r="12" spans="1:11">
      <c r="C12" s="3"/>
      <c r="D12" s="3"/>
      <c r="E12" s="3"/>
      <c r="G12" s="25"/>
      <c r="H12" s="54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100</v>
      </c>
      <c r="D16" s="32">
        <v>4213</v>
      </c>
      <c r="E16" s="44" t="s">
        <v>22</v>
      </c>
      <c r="G16" s="28"/>
      <c r="H16" s="55" t="s">
        <v>23</v>
      </c>
      <c r="I16" s="7"/>
      <c r="J16" s="7"/>
      <c r="K16" s="7"/>
    </row>
    <row r="17" spans="2:12">
      <c r="B17" s="34" t="str">
        <f>B16</f>
        <v>2TB CREATE HPC scratch for 1 year for er_grp_grv_shi (WO0000000052599)</v>
      </c>
      <c r="C17" s="34">
        <f>-1*C16</f>
        <v>-100</v>
      </c>
      <c r="D17" s="35">
        <v>4113</v>
      </c>
      <c r="E17" s="36" t="str">
        <f>$G$5</f>
        <v>PS13596</v>
      </c>
      <c r="G17" s="28"/>
      <c r="H17" s="55"/>
      <c r="I17" s="7"/>
      <c r="J17" s="7"/>
      <c r="K17" s="7"/>
    </row>
    <row r="18" spans="2:12">
      <c r="B18" s="30" t="s">
        <v>24</v>
      </c>
      <c r="C18" s="31">
        <v>50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1TB CREATE HPC scratch for 1 year for er_prj_lsm_zelezniak (WO0000000053088)</v>
      </c>
      <c r="C19" s="34">
        <f t="shared" ref="C19" si="1">-1*C18</f>
        <v>-50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1000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1350</v>
      </c>
      <c r="H20" s="3" t="s">
        <v>28</v>
      </c>
      <c r="I20" s="7"/>
      <c r="J20" s="7"/>
      <c r="K20" s="7"/>
    </row>
    <row r="21" spans="2:12" ht="16.5" thickBot="1">
      <c r="B21" s="46" t="str">
        <f t="shared" ref="B21" si="2">B20</f>
        <v>20TB CREATE HPC scratch for 1 year for er_prj_ppn_tng (WO0000000061216)</v>
      </c>
      <c r="C21" s="34">
        <f t="shared" ref="C21" si="3">-1*C20</f>
        <v>-1000</v>
      </c>
      <c r="D21" s="35">
        <v>4113</v>
      </c>
      <c r="E21" s="49" t="str">
        <f>$G$5</f>
        <v>PS13596</v>
      </c>
    </row>
    <row r="22" spans="2:12" ht="15.95" customHeight="1" thickBot="1">
      <c r="B22" s="30" t="s">
        <v>29</v>
      </c>
      <c r="C22" s="45">
        <v>200</v>
      </c>
      <c r="D22" s="48">
        <v>4213</v>
      </c>
      <c r="E22" s="33" t="s">
        <v>30</v>
      </c>
      <c r="G22" s="37">
        <f>SUM(C16:C101)</f>
        <v>0</v>
      </c>
      <c r="H22" s="3" t="s">
        <v>31</v>
      </c>
    </row>
    <row r="23" spans="2:12">
      <c r="B23" s="47" t="str">
        <f t="shared" ref="B23" si="4">B22</f>
        <v>4TB CREATE HPC scratch for 1 year for er_prj_ppn_microglia_mod (WO0000000068056)</v>
      </c>
      <c r="C23" s="34">
        <f t="shared" ref="C23" si="5">-1*C22</f>
        <v>-200</v>
      </c>
      <c r="D23" s="35">
        <v>4113</v>
      </c>
      <c r="E23" s="50" t="str">
        <f>$G$5</f>
        <v>PS13596</v>
      </c>
    </row>
    <row r="24" spans="2:12" ht="15.95" customHeight="1">
      <c r="B24" s="30"/>
      <c r="C24" s="31"/>
      <c r="D24" s="32">
        <v>4213</v>
      </c>
      <c r="E24" s="33"/>
      <c r="F24"/>
      <c r="G24" s="56" t="s">
        <v>32</v>
      </c>
      <c r="H24" s="56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PS13596</v>
      </c>
      <c r="G25" s="56"/>
      <c r="H25" s="56"/>
    </row>
    <row r="26" spans="2:12">
      <c r="B26" s="30"/>
      <c r="C26" s="31"/>
      <c r="D26" s="32">
        <v>4213</v>
      </c>
      <c r="E26" s="33"/>
      <c r="G26" s="56"/>
      <c r="H26" s="56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PS13596</v>
      </c>
      <c r="G27" s="56"/>
      <c r="H27" s="56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PS13596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PS13596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PS13596</v>
      </c>
    </row>
    <row r="103" spans="2:5">
      <c r="B103" s="52" t="s">
        <v>33</v>
      </c>
      <c r="C103" s="52"/>
      <c r="D103" s="52"/>
      <c r="E103" s="52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34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35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AC17143</v>
      </c>
      <c r="J2" s="41">
        <f>'Enter Recharges Here'!C16</f>
        <v>100</v>
      </c>
      <c r="K2" s="42" t="str">
        <f>'Enter Recharges Here'!B16</f>
        <v>2TB CREATE HPC scratch for 1 year for er_grp_grv_shi (WO0000000052599)</v>
      </c>
      <c r="M2" s="38">
        <f>'Enter Recharges Here'!G20</f>
        <v>1350</v>
      </c>
      <c r="N2" s="1" t="s">
        <v>36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-100</v>
      </c>
      <c r="K3" s="42" t="str">
        <f>'Enter Recharges Here'!B17</f>
        <v>2TB CREATE HPC scratch for 1 year for er_grp_grv_shi (WO0000000052599)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AC16620</v>
      </c>
      <c r="J4" s="41">
        <f>'Enter Recharges Here'!C18</f>
        <v>50</v>
      </c>
      <c r="K4" s="42" t="str">
        <f>'Enter Recharges Here'!B18</f>
        <v>1TB CREATE HPC scratch for 1 year for er_prj_lsm_zelezniak (WO0000000053088)</v>
      </c>
      <c r="M4" s="38">
        <f>SUM(J2,J4,J6,J8,J10,J12,J14,J16,J18,J20,J22,J24,J26,J28,J30,J32,J34,J36,J38,J40,J42,J44,J46,J48,J50,J52,J54,J56,J58,J60,J62,J64,J66,J68,J70,J72,J74,J76,J78,J80,J82,J84,J86)</f>
        <v>1350</v>
      </c>
      <c r="N4" s="1" t="s">
        <v>37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-50</v>
      </c>
      <c r="K5" s="42" t="str">
        <f>'Enter Recharges Here'!B19</f>
        <v>1TB CREATE HPC scratch for 1 year for er_prj_lsm_zelezniak (WO0000000053088)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RE21237</v>
      </c>
      <c r="J6" s="41">
        <f>'Enter Recharges Here'!C20</f>
        <v>1000</v>
      </c>
      <c r="K6" s="42" t="str">
        <f>'Enter Recharges Here'!B20</f>
        <v>20TB CREATE HPC scratch for 1 year for er_prj_ppn_tng (WO0000000061216)</v>
      </c>
      <c r="M6" s="39" t="s">
        <v>38</v>
      </c>
      <c r="N6" s="39" t="s">
        <v>39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-1000</v>
      </c>
      <c r="K7" s="42" t="str">
        <f>'Enter Recharges Here'!B21</f>
        <v>20TB CREATE HPC scratch for 1 year for er_prj_ppn_tng (WO0000000061216)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ST12175</v>
      </c>
      <c r="J8" s="41">
        <f>'Enter Recharges Here'!C22</f>
        <v>200</v>
      </c>
      <c r="K8" s="42" t="str">
        <f>'Enter Recharges Here'!B22</f>
        <v>4TB CREATE HPC scratch for 1 year for er_prj_ppn_microglia_mod (WO0000000068056)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-200</v>
      </c>
      <c r="K9" s="42" t="str">
        <f>'Enter Recharges Here'!B23</f>
        <v>4TB CREATE HPC scratch for 1 year for er_prj_ppn_microglia_mod (WO0000000068056)</v>
      </c>
      <c r="M9" s="57" t="s">
        <v>40</v>
      </c>
      <c r="N9" s="57"/>
      <c r="O9" s="57"/>
      <c r="P9" s="57"/>
      <c r="Q9" s="57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7"/>
      <c r="N10" s="57"/>
      <c r="O10" s="57"/>
      <c r="P10" s="57"/>
      <c r="Q10" s="57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0B0CBC0A-3F67-4543-B89A-8AF4F549EAFF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2021-02-09T17:01:49Z</dcterms:created>
  <dcterms:modified xsi:type="dcterms:W3CDTF">2023-09-05T08:20:19Z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