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codeName="ThisWorkbook"/>
  <xr:revisionPtr revIDLastSave="0" documentId="13_ncr:11_{2FA2B87C-6AE1-468B-ABEC-90BA520455D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5" i="2" l="1"/>
  <c r="B5" i="1" l="1"/>
  <c r="B9" i="1"/>
  <c r="B13" i="1"/>
  <c r="B6" i="1"/>
  <c r="B10" i="1"/>
  <c r="B14" i="1"/>
  <c r="B8" i="1"/>
  <c r="B12" i="1"/>
  <c r="B7" i="1"/>
  <c r="B11" i="1"/>
  <c r="B15" i="1"/>
  <c r="B16" i="1"/>
  <c r="D5" i="1"/>
  <c r="D6" i="1" l="1"/>
  <c r="E6" i="1" s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7" i="1" l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8" i="1" l="1"/>
  <c r="D9" i="1" s="1"/>
  <c r="E9" i="1" s="1"/>
  <c r="E7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D10" i="1" l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D11" i="1" l="1"/>
  <c r="D12" i="1" s="1"/>
  <c r="D13" i="1" s="1"/>
  <c r="E10" i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E11" i="1" l="1"/>
  <c r="E13" i="1"/>
  <c r="D14" i="1"/>
  <c r="D15" i="1" s="1"/>
  <c r="D16" i="1" s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4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1" l="1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AG49" i="2" s="1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S48" i="2" s="1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F48" i="2" s="1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O47" i="2" s="1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U51" i="2" s="1"/>
  <c r="D39" i="2"/>
  <c r="AC32" i="2"/>
  <c r="Q32" i="2"/>
  <c r="AB32" i="2"/>
  <c r="AA32" i="2"/>
  <c r="Z35" i="2"/>
  <c r="S35" i="2"/>
  <c r="S47" i="2" s="1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Q49" i="2"/>
  <c r="AF49" i="2"/>
  <c r="I45" i="2" l="1"/>
  <c r="Y47" i="2"/>
  <c r="R46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<sst xmlns="http://schemas.openxmlformats.org/spreadsheetml/2006/main" count="33" uniqueCount="33">
  <si>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</si>
  <si>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</si>
  <si>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</si>
  <si>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</si>
  <si>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</si>
  <si>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</si>
  <si>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</si>
  <si>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</si>
  <si>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</si>
  <si>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</si>
  <si>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</si>
  <si>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</si>
  <si>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</si>
  <si>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</si>
  <si>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</si>
  <si>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</si>
  <si>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</si>
  <si>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</si>
  <si>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</si>
  <si>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>Milestone 1</t>
  </si>
  <si>
    <t>Milestone 2</t>
  </si>
  <si>
    <t>Milestone 3</t>
  </si>
  <si>
    <t>Milestone 4</t>
  </si>
  <si>
    <t>Milestone 5</t>
  </si>
  <si>
    <t>Milestone 6</t>
  </si>
  <si>
    <t>Milestone 7</t>
  </si>
  <si>
    <t>Milestone 8</t>
  </si>
  <si>
    <t>Milestone 9</t>
  </si>
  <si>
    <t>Milestone 10</t>
  </si>
  <si>
    <t>Project End</t>
  </si>
  <si>
    <t xml:space="preserve">ENTER START DATE: </t>
  </si>
  <si>
    <t># of rows</t>
  </si>
  <si>
    <t>Chart showing project activities with a scrollable timeline is in this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</si>
</sst>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3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44285</c:v>
                </c:pt>
                <c:pt idx="1">
                  <c:v>44286</c:v>
                </c:pt>
                <c:pt idx="2">
                  <c:v>44287</c:v>
                </c:pt>
                <c:pt idx="3">
                  <c:v>44288</c:v>
                </c:pt>
                <c:pt idx="4">
                  <c:v>44289</c:v>
                </c:pt>
                <c:pt idx="5">
                  <c:v>44290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44296</c:v>
                </c:pt>
                <c:pt idx="12">
                  <c:v>44297</c:v>
                </c:pt>
                <c:pt idx="13">
                  <c:v>44298</c:v>
                </c:pt>
                <c:pt idx="14">
                  <c:v>44299</c:v>
                </c:pt>
                <c:pt idx="15">
                  <c:v>44300</c:v>
                </c:pt>
                <c:pt idx="16">
                  <c:v>44301</c:v>
                </c:pt>
                <c:pt idx="17">
                  <c:v>44302</c:v>
                </c:pt>
                <c:pt idx="18">
                  <c:v>44303</c:v>
                </c:pt>
                <c:pt idx="19">
                  <c:v>44304</c:v>
                </c:pt>
                <c:pt idx="20">
                  <c:v>44305</c:v>
                </c:pt>
                <c:pt idx="21">
                  <c:v>44306</c:v>
                </c:pt>
                <c:pt idx="22">
                  <c:v>44307</c:v>
                </c:pt>
                <c:pt idx="23">
                  <c:v>44308</c:v>
                </c:pt>
                <c:pt idx="24">
                  <c:v>44309</c:v>
                </c:pt>
                <c:pt idx="25">
                  <c:v>44310</c:v>
                </c:pt>
                <c:pt idx="26">
                  <c:v>44311</c:v>
                </c:pt>
                <c:pt idx="27">
                  <c:v>44312</c:v>
                </c:pt>
                <c:pt idx="28">
                  <c:v>44313</c:v>
                </c:pt>
                <c:pt idx="29">
                  <c:v>44314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44285</c:v>
                </c:pt>
                <c:pt idx="1">
                  <c:v>44286</c:v>
                </c:pt>
                <c:pt idx="2">
                  <c:v>44287</c:v>
                </c:pt>
                <c:pt idx="3">
                  <c:v>44288</c:v>
                </c:pt>
                <c:pt idx="4">
                  <c:v>44289</c:v>
                </c:pt>
                <c:pt idx="5">
                  <c:v>44290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44296</c:v>
                </c:pt>
                <c:pt idx="12">
                  <c:v>44297</c:v>
                </c:pt>
                <c:pt idx="13">
                  <c:v>44298</c:v>
                </c:pt>
                <c:pt idx="14">
                  <c:v>44299</c:v>
                </c:pt>
                <c:pt idx="15">
                  <c:v>44300</c:v>
                </c:pt>
                <c:pt idx="16">
                  <c:v>44301</c:v>
                </c:pt>
                <c:pt idx="17">
                  <c:v>44302</c:v>
                </c:pt>
                <c:pt idx="18">
                  <c:v>44303</c:v>
                </c:pt>
                <c:pt idx="19">
                  <c:v>44304</c:v>
                </c:pt>
                <c:pt idx="20">
                  <c:v>44305</c:v>
                </c:pt>
                <c:pt idx="21">
                  <c:v>44306</c:v>
                </c:pt>
                <c:pt idx="22">
                  <c:v>44307</c:v>
                </c:pt>
                <c:pt idx="23">
                  <c:v>44308</c:v>
                </c:pt>
                <c:pt idx="24">
                  <c:v>44309</c:v>
                </c:pt>
                <c:pt idx="25">
                  <c:v>44310</c:v>
                </c:pt>
                <c:pt idx="26">
                  <c:v>44311</c:v>
                </c:pt>
                <c:pt idx="27">
                  <c:v>44312</c:v>
                </c:pt>
                <c:pt idx="28">
                  <c:v>44313</c:v>
                </c:pt>
                <c:pt idx="29">
                  <c:v>44314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44285</c:v>
                </c:pt>
                <c:pt idx="1">
                  <c:v>44286</c:v>
                </c:pt>
                <c:pt idx="2">
                  <c:v>44287</c:v>
                </c:pt>
                <c:pt idx="3">
                  <c:v>44288</c:v>
                </c:pt>
                <c:pt idx="4">
                  <c:v>44289</c:v>
                </c:pt>
                <c:pt idx="5">
                  <c:v>44290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44296</c:v>
                </c:pt>
                <c:pt idx="12">
                  <c:v>44297</c:v>
                </c:pt>
                <c:pt idx="13">
                  <c:v>44298</c:v>
                </c:pt>
                <c:pt idx="14">
                  <c:v>44299</c:v>
                </c:pt>
                <c:pt idx="15">
                  <c:v>44300</c:v>
                </c:pt>
                <c:pt idx="16">
                  <c:v>44301</c:v>
                </c:pt>
                <c:pt idx="17">
                  <c:v>44302</c:v>
                </c:pt>
                <c:pt idx="18">
                  <c:v>44303</c:v>
                </c:pt>
                <c:pt idx="19">
                  <c:v>44304</c:v>
                </c:pt>
                <c:pt idx="20">
                  <c:v>44305</c:v>
                </c:pt>
                <c:pt idx="21">
                  <c:v>44306</c:v>
                </c:pt>
                <c:pt idx="22">
                  <c:v>44307</c:v>
                </c:pt>
                <c:pt idx="23">
                  <c:v>44308</c:v>
                </c:pt>
                <c:pt idx="24">
                  <c:v>44309</c:v>
                </c:pt>
                <c:pt idx="25">
                  <c:v>44310</c:v>
                </c:pt>
                <c:pt idx="26">
                  <c:v>44311</c:v>
                </c:pt>
                <c:pt idx="27">
                  <c:v>44312</c:v>
                </c:pt>
                <c:pt idx="28">
                  <c:v>44313</c:v>
                </c:pt>
                <c:pt idx="29">
                  <c:v>44314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44285</c:v>
                </c:pt>
                <c:pt idx="1">
                  <c:v>44286</c:v>
                </c:pt>
                <c:pt idx="2">
                  <c:v>44287</c:v>
                </c:pt>
                <c:pt idx="3">
                  <c:v>44288</c:v>
                </c:pt>
                <c:pt idx="4">
                  <c:v>44289</c:v>
                </c:pt>
                <c:pt idx="5">
                  <c:v>44290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44296</c:v>
                </c:pt>
                <c:pt idx="12">
                  <c:v>44297</c:v>
                </c:pt>
                <c:pt idx="13">
                  <c:v>44298</c:v>
                </c:pt>
                <c:pt idx="14">
                  <c:v>44299</c:v>
                </c:pt>
                <c:pt idx="15">
                  <c:v>44300</c:v>
                </c:pt>
                <c:pt idx="16">
                  <c:v>44301</c:v>
                </c:pt>
                <c:pt idx="17">
                  <c:v>44302</c:v>
                </c:pt>
                <c:pt idx="18">
                  <c:v>44303</c:v>
                </c:pt>
                <c:pt idx="19">
                  <c:v>44304</c:v>
                </c:pt>
                <c:pt idx="20">
                  <c:v>44305</c:v>
                </c:pt>
                <c:pt idx="21">
                  <c:v>44306</c:v>
                </c:pt>
                <c:pt idx="22">
                  <c:v>44307</c:v>
                </c:pt>
                <c:pt idx="23">
                  <c:v>44308</c:v>
                </c:pt>
                <c:pt idx="24">
                  <c:v>44309</c:v>
                </c:pt>
                <c:pt idx="25">
                  <c:v>44310</c:v>
                </c:pt>
                <c:pt idx="26">
                  <c:v>44311</c:v>
                </c:pt>
                <c:pt idx="27">
                  <c:v>44312</c:v>
                </c:pt>
                <c:pt idx="28">
                  <c:v>44313</c:v>
                </c:pt>
                <c:pt idx="29">
                  <c:v>44314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44285</c:v>
                </c:pt>
                <c:pt idx="1">
                  <c:v>44286</c:v>
                </c:pt>
                <c:pt idx="2">
                  <c:v>44287</c:v>
                </c:pt>
                <c:pt idx="3">
                  <c:v>44288</c:v>
                </c:pt>
                <c:pt idx="4">
                  <c:v>44289</c:v>
                </c:pt>
                <c:pt idx="5">
                  <c:v>44290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44296</c:v>
                </c:pt>
                <c:pt idx="12">
                  <c:v>44297</c:v>
                </c:pt>
                <c:pt idx="13">
                  <c:v>44298</c:v>
                </c:pt>
                <c:pt idx="14">
                  <c:v>44299</c:v>
                </c:pt>
                <c:pt idx="15">
                  <c:v>44300</c:v>
                </c:pt>
                <c:pt idx="16">
                  <c:v>44301</c:v>
                </c:pt>
                <c:pt idx="17">
                  <c:v>44302</c:v>
                </c:pt>
                <c:pt idx="18">
                  <c:v>44303</c:v>
                </c:pt>
                <c:pt idx="19">
                  <c:v>44304</c:v>
                </c:pt>
                <c:pt idx="20">
                  <c:v>44305</c:v>
                </c:pt>
                <c:pt idx="21">
                  <c:v>44306</c:v>
                </c:pt>
                <c:pt idx="22">
                  <c:v>44307</c:v>
                </c:pt>
                <c:pt idx="23">
                  <c:v>44308</c:v>
                </c:pt>
                <c:pt idx="24">
                  <c:v>44309</c:v>
                </c:pt>
                <c:pt idx="25">
                  <c:v>44310</c:v>
                </c:pt>
                <c:pt idx="26">
                  <c:v>44311</c:v>
                </c:pt>
                <c:pt idx="27">
                  <c:v>44312</c:v>
                </c:pt>
                <c:pt idx="28">
                  <c:v>44313</c:v>
                </c:pt>
                <c:pt idx="29">
                  <c:v>44314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PROJECT START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MILESTONE 1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MILESTONE 2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MILESTONE 3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MILESTONE 4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Mar 2021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Apr 2021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Apr 2021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Mar 2021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{718C1686-DA87-4CB9-8E62-DB2067B642C5}</c15:txfldGUID>
                      <c15:f>calcs!$E$72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{27D7AC15-69B4-48B0-8B00-B6C5EF1F3C31}</c15:txfldGUID>
                      <c15:f>calcs!$F$72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{F82E25E0-7953-448C-907D-9C783635095A}</c15:txfldGUID>
                      <c15:f>calcs!$G$72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{7428EC2B-8C0D-4B77-A2B4-64D6244377A7}</c15:txfldGUID>
                      <c15:f>calcs!$H$72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{F28BA80E-96FF-40AC-979E-90ADC673E219}</c15:txfldGUID>
                      <c15:f>calcs!$I$72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{8AC3BA79-62AB-48AC-BAC5-BA3C257BE95B}</c15:txfldGUID>
                      <c15:f>calcs!$J$72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{AF504A38-14D2-4412-B80C-A071DFCE6986}</c15:txfldGUID>
                      <c15:f>calcs!$K$72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{BD45C3D2-EC07-4BCC-AE10-CAB6AC0F4443}</c15:txfldGUID>
                      <c15:f>calcs!$L$72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{D1F0A6DD-FDF3-4822-891A-B8C3398E2F3A}</c15:txfldGUID>
                      <c15:f>calcs!$M$72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{085E1D63-B43A-4CD6-AF79-2C2EEDCF9D99}</c15:txfldGUID>
                      <c15:f>calcs!$N$72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{7E6ED1F5-883F-4EEC-AA16-CCF81AE6E598}</c15:txfldGUID>
                      <c15:f>calcs!$O$72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{8451A57F-88ED-4A69-B072-33AD7D343107}</c15:txfldGUID>
                      <c15:f>calcs!$P$72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{687E294D-9905-4078-9B66-099727FDBBC8}</c15:txfldGUID>
                      <c15:f>calcs!$Q$72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{307A2034-E4E4-417D-A085-7757C01FCDC6}</c15:txfldGUID>
                      <c15:f>calcs!$R$72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{CFB21FDE-197F-4531-B4AF-A1F7F9D405E7}</c15:txfldGUID>
                      <c15:f>calcs!$S$72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{EE235A0A-A4BA-480D-B6E4-09752CCBB966}</c15:txfldGUID>
                      <c15:f>calcs!$T$72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{1DD49AD1-2A53-4DE2-BC24-B319F2406B31}</c15:txfldGUID>
                      <c15:f>calcs!$U$72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{B27FBE1C-69CD-4753-9394-FE8829102A9E}</c15:txfldGUID>
                      <c15:f>calcs!$V$72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{C10BAAE4-760F-4E3C-A694-4142EA5CFA4A}</c15:txfldGUID>
                      <c15:f>calcs!$W$72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{5C098FBB-406D-4D7E-980F-FF6E81FF019F}</c15:txfldGUID>
                      <c15:f>calcs!$X$72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{58DD1491-578A-4992-925C-234179E0B7C0}</c15:txfldGUID>
                      <c15:f>calcs!$Y$72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{41F5AC3F-4DF9-4168-A950-A36E32C10B3F}</c15:txfldGUID>
                      <c15:f>calcs!$Z$72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{FA7E7784-6729-4028-BF66-09E6169EFC22}</c15:txfldGUID>
                      <c15:f>calcs!$AA$72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{36E376F6-7E78-42E3-92C2-D68C6CB9B8FA}</c15:txfldGUID>
                      <c15:f>calcs!$AB$72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{A09EBE60-440E-47AD-BFED-4ADEDCD073C3}</c15:txfldGUID>
                      <c15:f>calcs!$AC$72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{0898E570-2E0E-4C65-937D-3DE8E527719C}</c15:txfldGUID>
                      <c15:f>calcs!$AD$72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{44EFCEC5-02B1-4118-AC54-76EE31777FE0}</c15:txfldGUID>
                      <c15:f>calcs!$AE$72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{9853215B-2021-4643-8D69-FC9FBF2A60AB}</c15:txfldGUID>
                      <c15:f>calcs!$AF$72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{1F723DF4-49C5-4A9A-B149-832B0B3FEC01}</c15:txfldGUID>
                      <c15:f>calcs!$AG$72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{1856029F-3CCF-4844-B37B-11937458C5A7}</c15:txfldGUID>
                      <c15:f>calcs!$AH$72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{5AA24F88-C7C9-4DAF-995D-F05D9B19388D}</c15:txfldGUID>
                      <c15:f>calcs!$E$70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{A81B1D7D-B71F-46EC-88AF-72575BBBA93D}</c15:txfldGUID>
                      <c15:f>calcs!$F$70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{6CFA1583-0E88-457B-BD70-8CBFB4EA7EEF}</c15:txfldGUID>
                      <c15:f>calcs!$G$70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{AC1730C7-543E-4F27-92FB-0F6C5DF7E502}</c15:txfldGUID>
                      <c15:f>calcs!$H$70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{E5C5A0FC-C45B-49B2-8AE3-620F2B8BB96A}</c15:txfldGUID>
                      <c15:f>calcs!$I$70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{15C9B375-CF1F-41CD-A003-96C5C21374A1}</c15:txfldGUID>
                      <c15:f>calcs!$J$70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{D9AE63C4-94B2-4FD7-AC1F-BEAB298579D4}</c15:txfldGUID>
                      <c15:f>calcs!$K$70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{3157FFFF-9874-44E1-87C4-646233E6A32B}</c15:txfldGUID>
                      <c15:f>calcs!$L$70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{20F87CBD-617B-4999-8AFA-91074BD89C8E}</c15:txfldGUID>
                      <c15:f>calcs!$M$70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{34CC8BF6-627D-4BD0-91CD-B243EB204418}</c15:txfldGUID>
                      <c15:f>calcs!$N$70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{90527588-2F60-4196-811C-C424F458C916}</c15:txfldGUID>
                      <c15:f>calcs!$O$70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{640C5114-F997-4BA7-9502-658C3E7E7CD0}</c15:txfldGUID>
                      <c15:f>calcs!$P$70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{165CEF25-47DA-4DE6-808C-EB775F19D21D}</c15:txfldGUID>
                      <c15:f>calcs!$Q$70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{72716E40-7B07-490C-8BE3-EB9E98B48FD0}</c15:txfldGUID>
                      <c15:f>calcs!$R$70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{DFC7B2DF-EB76-471A-8634-3538008D04BD}</c15:txfldGUID>
                      <c15:f>calcs!$S$70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{A62B19BD-3012-4C66-9CC6-452AE4D8C285}</c15:txfldGUID>
                      <c15:f>calcs!$T$70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{25391230-4559-4FF2-B3ED-2C35625FEDC4}</c15:txfldGUID>
                      <c15:f>calcs!$U$70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{B549AB5D-761E-4338-9CC2-C44877240283}</c15:txfldGUID>
                      <c15:f>calcs!$V$70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{E62095A5-CB02-4342-98A9-80D405C9A45B}</c15:txfldGUID>
                      <c15:f>calcs!$W$70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{6D45AF14-0867-4E0B-960B-8F1A81B14373}</c15:txfldGUID>
                      <c15:f>calcs!$X$70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{03EB0B94-031F-4B45-B0BC-323879AF0ED4}</c15:txfldGUID>
                      <c15:f>calcs!$Y$70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{82B45BD3-F88E-40C6-9EB5-0CD612D586D3}</c15:txfldGUID>
                      <c15:f>calcs!$Z$70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{8BBB7A7C-9CEC-4969-9367-CAB2F1291BDC}</c15:txfldGUID>
                      <c15:f>calcs!$AA$70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{11FF313E-CF7D-41C1-B650-70845CAE9CB9}</c15:txfldGUID>
                      <c15:f>calcs!$AB$70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{2A159448-7A78-4C0A-91FD-46027BA844D9}</c15:txfldGUID>
                      <c15:f>calcs!$AC$70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{0EFFB735-48A1-4346-8DDB-C59BABB2376F}</c15:txfldGUID>
                      <c15:f>calcs!$AD$70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{208D75F9-3FD9-490A-AB70-95AD227A163B}</c15:txfldGUID>
                      <c15:f>calcs!$AE$70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{C1839C0A-714B-4237-8FBD-6D382B6B8C18}</c15:txfldGUID>
                      <c15:f>calcs!$AF$70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{858A2CBF-6D33-4CF3-A798-7F73D6600B7B}</c15:txfldGUID>
                      <c15:f>calcs!$AG$70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{8C3F40A9-2C8C-459E-90CD-84939B40F60E}</c15:txfldGUID>
                      <c15:f>calcs!$AH$70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Mar 2021 -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Apr 2021 -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3497" y="4042410"/>
          <a:ext cx="924413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6" totalsRowShown="0">
  <autoFilter ref="B4:F16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6"/>
  <sheetViews>
    <sheetView showGridLines="0" tabSelected="1" zoomScaleNormal="100" workbookViewId="0"/>
  </sheetViews>
  <sheetFormatPr defaultColWidth="9.109375" defaultRowHeight="35.1" customHeight="1" x14ac:dyDescent="0.3"/>
  <cols>
    <col min="1" max="1" width="4.5546875" customWidth="1"/>
    <col min="2" max="2" width="7" hidden="1" customWidth="1"/>
    <col min="3" max="3" width="31" customWidth="1"/>
    <col min="4" max="5" width="18.44140625" customWidth="1"/>
    <col min="6" max="6" width="66.109375" customWidth="1"/>
    <col min="7" max="7" width="4.5546875" customWidth="1"/>
    <col min="8" max="8" width="4.6640625" customWidth="1"/>
  </cols>
  <sheetData>
    <row r="1" spans="1:7" s="4" customFormat="1" ht="35.1" customHeight="1" thickBot="1" x14ac:dyDescent="0.35">
      <c r="A1" s="6"/>
      <c r="B1" s="6"/>
      <c r="C1" s="11" t="s">
        <v>17</v>
      </c>
      <c r="D1" s="11"/>
      <c r="E1" s="11"/>
      <c r="F1" s="11"/>
      <c r="G1" s="11"/>
    </row>
    <row r="2" spans="1:7" ht="315.89999999999998" customHeight="1" thickTop="1" x14ac:dyDescent="0.3">
      <c r="C2" s="12" t="s">
        <v>32</v>
      </c>
      <c r="D2" s="12"/>
      <c r="E2" s="12"/>
      <c r="F2" s="12"/>
      <c r="G2" s="12"/>
    </row>
    <row r="3" spans="1:7" s="7" customFormat="1" ht="35.1" customHeight="1" x14ac:dyDescent="0.3">
      <c r="C3" s="8" t="s">
        <v>30</v>
      </c>
      <c r="D3" s="9">
        <f ca="1">TODAY()</f>
        <v>44285</v>
      </c>
    </row>
    <row r="4" spans="1:7" ht="21" customHeight="1" x14ac:dyDescent="0.3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3">
      <c r="B5">
        <f>ROW(B5)-calcs!$D$5</f>
        <v>-7</v>
      </c>
      <c r="C5" t="s">
        <v>18</v>
      </c>
      <c r="D5" s="5">
        <f ca="1">$D$3+3</f>
        <v>44288</v>
      </c>
      <c r="E5" s="5"/>
    </row>
    <row r="6" spans="1:7" ht="35.1" customHeight="1" x14ac:dyDescent="0.3">
      <c r="B6">
        <f>ROW(B6)-calcs!$D$5</f>
        <v>-6</v>
      </c>
      <c r="C6" t="s">
        <v>19</v>
      </c>
      <c r="D6" s="5">
        <f ca="1">D5+10</f>
        <v>44298</v>
      </c>
      <c r="E6" s="5">
        <f ca="1">Activities[[#This Row],[START]]+3</f>
        <v>44301</v>
      </c>
    </row>
    <row r="7" spans="1:7" ht="35.1" customHeight="1" x14ac:dyDescent="0.3">
      <c r="B7">
        <f>ROW(B7)-calcs!$D$5</f>
        <v>-5</v>
      </c>
      <c r="C7" t="s">
        <v>20</v>
      </c>
      <c r="D7" s="5">
        <f ca="1">D6+1</f>
        <v>44299</v>
      </c>
      <c r="E7" s="5">
        <f ca="1">Activities[[#This Row],[START]]+3</f>
        <v>44302</v>
      </c>
    </row>
    <row r="8" spans="1:7" ht="35.1" customHeight="1" x14ac:dyDescent="0.3">
      <c r="B8">
        <f>ROW(B8)-calcs!$D$5</f>
        <v>-4</v>
      </c>
      <c r="C8" t="s">
        <v>21</v>
      </c>
      <c r="D8" s="5">
        <f ca="1">D7+5</f>
        <v>44304</v>
      </c>
      <c r="E8" s="5"/>
    </row>
    <row r="9" spans="1:7" ht="35.1" customHeight="1" x14ac:dyDescent="0.3">
      <c r="B9">
        <f>ROW(B9)-calcs!$D$5</f>
        <v>-3</v>
      </c>
      <c r="C9" t="s">
        <v>22</v>
      </c>
      <c r="D9" s="5">
        <f t="shared" ref="D9:D15" ca="1" si="0">D8+10</f>
        <v>44314</v>
      </c>
      <c r="E9" s="5">
        <f ca="1">Activities[[#This Row],[START]]+2</f>
        <v>44316</v>
      </c>
    </row>
    <row r="10" spans="1:7" ht="35.1" customHeight="1" x14ac:dyDescent="0.3">
      <c r="B10">
        <f>ROW(B10)-calcs!$D$5</f>
        <v>-2</v>
      </c>
      <c r="C10" t="s">
        <v>23</v>
      </c>
      <c r="D10" s="5">
        <f t="shared" ca="1" si="0"/>
        <v>44324</v>
      </c>
      <c r="E10" s="5">
        <f ca="1">Activities[[#This Row],[START]]+2</f>
        <v>44326</v>
      </c>
    </row>
    <row r="11" spans="1:7" ht="35.1" customHeight="1" x14ac:dyDescent="0.3">
      <c r="B11">
        <f>ROW(B11)-calcs!$D$5</f>
        <v>-1</v>
      </c>
      <c r="C11" t="s">
        <v>24</v>
      </c>
      <c r="D11" s="5">
        <f ca="1">D10+10</f>
        <v>44334</v>
      </c>
      <c r="E11" s="5">
        <f ca="1">Activities[[#This Row],[START]]+2</f>
        <v>44336</v>
      </c>
    </row>
    <row r="12" spans="1:7" ht="35.1" customHeight="1" x14ac:dyDescent="0.3">
      <c r="B12">
        <f>ROW(B12)-calcs!$D$5</f>
        <v>0</v>
      </c>
      <c r="C12" t="s">
        <v>25</v>
      </c>
      <c r="D12" s="5">
        <f t="shared" ca="1" si="0"/>
        <v>44344</v>
      </c>
      <c r="E12" s="5"/>
    </row>
    <row r="13" spans="1:7" ht="35.1" customHeight="1" x14ac:dyDescent="0.3">
      <c r="B13">
        <f>ROW(B13)-calcs!$D$5</f>
        <v>1</v>
      </c>
      <c r="C13" t="s">
        <v>26</v>
      </c>
      <c r="D13" s="5">
        <f ca="1">D12+10</f>
        <v>44354</v>
      </c>
      <c r="E13" s="5">
        <f ca="1">Activities[[#This Row],[START]]+2</f>
        <v>44356</v>
      </c>
    </row>
    <row r="14" spans="1:7" ht="35.1" customHeight="1" x14ac:dyDescent="0.3">
      <c r="B14">
        <f>ROW(B14)-calcs!$D$5</f>
        <v>2</v>
      </c>
      <c r="C14" t="s">
        <v>27</v>
      </c>
      <c r="D14" s="5">
        <f t="shared" ca="1" si="0"/>
        <v>44364</v>
      </c>
      <c r="E14" s="5">
        <f ca="1">Activities[[#This Row],[START]]+2</f>
        <v>44366</v>
      </c>
    </row>
    <row r="15" spans="1:7" ht="35.1" customHeight="1" x14ac:dyDescent="0.3">
      <c r="B15">
        <f>ROW(B15)-calcs!$D$5</f>
        <v>3</v>
      </c>
      <c r="C15" t="s">
        <v>28</v>
      </c>
      <c r="D15" s="5">
        <f t="shared" ca="1" si="0"/>
        <v>44374</v>
      </c>
      <c r="E15" s="5">
        <f ca="1">Activities[[#This Row],[START]]+2</f>
        <v>44376</v>
      </c>
    </row>
    <row r="16" spans="1:7" ht="35.1" customHeight="1" x14ac:dyDescent="0.3">
      <c r="B16">
        <f>ROW(B16)-calcs!$D$5</f>
        <v>4</v>
      </c>
      <c r="C16" t="s">
        <v>29</v>
      </c>
      <c r="D16" s="5">
        <f ca="1">D15+10</f>
        <v>44384</v>
      </c>
      <c r="E16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D5 E6:E7 D7:D8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3604260</xdr:rowOff>
                  </from>
                  <to>
                    <xdr:col>6</xdr:col>
                    <xdr:colOff>76200</xdr:colOff>
                    <xdr:row>1</xdr:row>
                    <xdr:rowOff>3764280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 x14ac:dyDescent="0.3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100.8" x14ac:dyDescent="0.3">
      <c r="A1" t="s">
        <v>9</v>
      </c>
    </row>
    <row r="3" spans="1:6" x14ac:dyDescent="0.3">
      <c r="C3" t="s">
        <v>10</v>
      </c>
      <c r="D3" s="1">
        <f ca="1">TODAY()</f>
        <v>44285</v>
      </c>
      <c r="E3" s="1"/>
    </row>
    <row r="4" spans="1:6" x14ac:dyDescent="0.3">
      <c r="D4">
        <v>5</v>
      </c>
    </row>
    <row r="5" spans="1:6" x14ac:dyDescent="0.3">
      <c r="C5" t="s">
        <v>31</v>
      </c>
      <c r="D5">
        <f>ROWS(Activities[])</f>
        <v>12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ht="28.8" x14ac:dyDescent="0.3">
      <c r="C9" s="2" t="s">
        <v>12</v>
      </c>
      <c r="D9">
        <f ca="1">SUMPRODUCT( ((Activities[START]&gt;=StartDateWindow)+(Activities[END]&gt;=StartDateWindow)&gt;0)*(Activities[START]&lt;=(StartDateWindow+WindowDays-1)) )</f>
        <v>5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 ca="1">D10-MIN(D10,D9)</f>
        <v>4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aca="1" ref="E15" ca="1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3">
      <c r="C16" s="2"/>
      <c r="E16">
        <f t="array" aca="1" ref="E16" ca="1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3">
      <c r="C17" s="2"/>
      <c r="E17">
        <f t="array" aca="1" ref="E17" ca="1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3">
      <c r="E18">
        <f t="array" aca="1" ref="E18" ca="1">INDEX(Activities[Id],MATCH(1, (Activities[Id]&gt;E17)*((Activities[START]&gt;=StartDateWindow)+(Activities[END]&gt;=StartDateWindow)&gt;0)*(Activities[START]&lt;=(StartDateWindow+WindowDays-1)), 0))</f>
        <v>-4</v>
      </c>
      <c r="F18" t="e">
        <f t="shared" ca="1" si="0"/>
        <v>#N/A</v>
      </c>
    </row>
    <row r="19" spans="1:35" x14ac:dyDescent="0.3">
      <c r="E19">
        <f t="array" aca="1" ref="E19" ca="1">INDEX(Activities[Id],MATCH(1, (Activities[Id]&gt;E18)*((Activities[START]&gt;=StartDateWindow)+(Activities[END]&gt;=StartDateWindow)&gt;0)*(Activities[START]&lt;=(StartDateWindow+WindowDays-1)), 0))</f>
        <v>-3</v>
      </c>
      <c r="F19">
        <f t="shared" ca="1" si="0"/>
        <v>-7</v>
      </c>
    </row>
    <row r="20" spans="1:35" x14ac:dyDescent="0.3">
      <c r="E20" t="e">
        <f t="array" aca="1" ref="E20" ca="1">INDEX(Activities[Id],MATCH(1, (Activities[Id]&gt;E19)*((Activities[START]&gt;=StartDateWindow)+(Activities[END]&gt;=StartDateWindow)&gt;0)*(Activities[START]&lt;=(StartDateWindow+WindowDays-1)), 0))</f>
        <v>#N/A</v>
      </c>
      <c r="F20">
        <f t="shared" ca="1" si="0"/>
        <v>-6</v>
      </c>
    </row>
    <row r="21" spans="1:35" x14ac:dyDescent="0.3">
      <c r="E21" t="e">
        <f t="array" aca="1" ref="E21" ca="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-5</v>
      </c>
    </row>
    <row r="22" spans="1:35" x14ac:dyDescent="0.3">
      <c r="E22" t="e">
        <f t="array" aca="1" ref="E22" ca="1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-4</v>
      </c>
    </row>
    <row r="23" spans="1:35" x14ac:dyDescent="0.3">
      <c r="E23" t="e">
        <f t="array" aca="1" ref="E23" ca="1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-3</v>
      </c>
    </row>
    <row r="25" spans="1:35" x14ac:dyDescent="0.3">
      <c r="C25" t="s">
        <v>4</v>
      </c>
      <c r="D25" s="1">
        <f ca="1">StartDate+WindowOffset</f>
        <v>44285</v>
      </c>
    </row>
    <row r="26" spans="1:35" x14ac:dyDescent="0.3">
      <c r="C26" t="s">
        <v>3</v>
      </c>
      <c r="D26">
        <v>0</v>
      </c>
    </row>
    <row r="28" spans="1:35" x14ac:dyDescent="0.3">
      <c r="C28" t="s">
        <v>1</v>
      </c>
      <c r="D28" s="2">
        <f ca="1">'Project Timeline'!D3</f>
        <v>44285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 ca="1">StartDateWindow</f>
        <v>44285</v>
      </c>
      <c r="F31" s="1">
        <f t="shared" ref="F31:AI31" ca="1" si="1">E31+1</f>
        <v>44286</v>
      </c>
      <c r="G31" s="1">
        <f t="shared" ca="1" si="1"/>
        <v>44287</v>
      </c>
      <c r="H31" s="1">
        <f t="shared" ca="1" si="1"/>
        <v>44288</v>
      </c>
      <c r="I31" s="1">
        <f t="shared" ca="1" si="1"/>
        <v>44289</v>
      </c>
      <c r="J31" s="1">
        <f t="shared" ca="1" si="1"/>
        <v>44290</v>
      </c>
      <c r="K31" s="1">
        <f t="shared" ca="1" si="1"/>
        <v>44291</v>
      </c>
      <c r="L31" s="1">
        <f t="shared" ca="1" si="1"/>
        <v>44292</v>
      </c>
      <c r="M31" s="1">
        <f t="shared" ca="1" si="1"/>
        <v>44293</v>
      </c>
      <c r="N31" s="1">
        <f t="shared" ca="1" si="1"/>
        <v>44294</v>
      </c>
      <c r="O31" s="1">
        <f t="shared" ca="1" si="1"/>
        <v>44295</v>
      </c>
      <c r="P31" s="1">
        <f t="shared" ca="1" si="1"/>
        <v>44296</v>
      </c>
      <c r="Q31" s="1">
        <f t="shared" ca="1" si="1"/>
        <v>44297</v>
      </c>
      <c r="R31" s="1">
        <f t="shared" ca="1" si="1"/>
        <v>44298</v>
      </c>
      <c r="S31" s="1">
        <f t="shared" ca="1" si="1"/>
        <v>44299</v>
      </c>
      <c r="T31" s="1">
        <f t="shared" ca="1" si="1"/>
        <v>44300</v>
      </c>
      <c r="U31" s="1">
        <f t="shared" ca="1" si="1"/>
        <v>44301</v>
      </c>
      <c r="V31" s="1">
        <f t="shared" ca="1" si="1"/>
        <v>44302</v>
      </c>
      <c r="W31" s="1">
        <f t="shared" ca="1" si="1"/>
        <v>44303</v>
      </c>
      <c r="X31" s="1">
        <f t="shared" ca="1" si="1"/>
        <v>44304</v>
      </c>
      <c r="Y31" s="1">
        <f t="shared" ca="1" si="1"/>
        <v>44305</v>
      </c>
      <c r="Z31" s="1">
        <f t="shared" ca="1" si="1"/>
        <v>44306</v>
      </c>
      <c r="AA31" s="1">
        <f t="shared" ca="1" si="1"/>
        <v>44307</v>
      </c>
      <c r="AB31" s="1">
        <f t="shared" ca="1" si="1"/>
        <v>44308</v>
      </c>
      <c r="AC31" s="1">
        <f t="shared" ca="1" si="1"/>
        <v>44309</v>
      </c>
      <c r="AD31" s="1">
        <f t="shared" ca="1" si="1"/>
        <v>44310</v>
      </c>
      <c r="AE31" s="1">
        <f t="shared" ca="1" si="1"/>
        <v>44311</v>
      </c>
      <c r="AF31" s="1">
        <f t="shared" ca="1" si="1"/>
        <v>44312</v>
      </c>
      <c r="AG31" s="1">
        <f t="shared" ca="1" si="1"/>
        <v>44313</v>
      </c>
      <c r="AH31" s="1">
        <f t="shared" ca="1" si="1"/>
        <v>44314</v>
      </c>
      <c r="AI31" s="1">
        <f t="shared" ca="1" si="1"/>
        <v>44315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>
        <f t="shared" ca="1" si="2"/>
        <v>-7</v>
      </c>
      <c r="D36" t="str">
        <f ca="1">INDEX(Activities[ACTIVITY],MATCH($C36,Activities[Id],0))</f>
        <v>Project Start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>
        <f ca="1">GridCalc</f>
        <v>7.3000000000000007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>
        <f t="shared" ca="1" si="2"/>
        <v>-6</v>
      </c>
      <c r="D37" t="str">
        <f ca="1">INDEX(Activities[ACTIVITY],MATCH($C37,Activities[Id],0))</f>
        <v>Milestone 1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>
        <f ca="1">GridCalc</f>
        <v>6.3000000000000007</v>
      </c>
      <c r="S37">
        <f ca="1">GridCalc</f>
        <v>6.3000000000000007</v>
      </c>
      <c r="T37">
        <f ca="1">GridCalc</f>
        <v>6.3000000000000007</v>
      </c>
      <c r="U37">
        <f ca="1">GridCalc</f>
        <v>6.3000000000000007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-5</v>
      </c>
      <c r="D38" t="str">
        <f ca="1">INDEX(Activities[ACTIVITY],MATCH($C38,Activities[Id],0))</f>
        <v>Milestone 2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>
        <f ca="1">GridCalc</f>
        <v>5.3000000000000007</v>
      </c>
      <c r="T38">
        <f ca="1">GridCalc</f>
        <v>5.3000000000000007</v>
      </c>
      <c r="U38">
        <f ca="1">GridCalc</f>
        <v>5.3000000000000007</v>
      </c>
      <c r="V38">
        <f ca="1">GridCalc</f>
        <v>5.3000000000000007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3">
      <c r="A39">
        <f t="shared" si="3"/>
        <v>4.3000000000000007</v>
      </c>
      <c r="B39">
        <v>8</v>
      </c>
      <c r="C39">
        <f t="shared" ca="1" si="2"/>
        <v>-4</v>
      </c>
      <c r="D39" t="str">
        <f ca="1">INDEX(Activities[ACTIVITY],MATCH($C39,Activities[Id],0))</f>
        <v>Milestone 3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>
        <f ca="1">GridCalc</f>
        <v>4.3000000000000007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3">
      <c r="A40">
        <f t="shared" si="3"/>
        <v>3.3000000000000007</v>
      </c>
      <c r="B40">
        <v>9</v>
      </c>
      <c r="C40">
        <f t="shared" ca="1" si="2"/>
        <v>-3</v>
      </c>
      <c r="D40" t="str">
        <f ca="1">INDEX(Activities[ACTIVITY],MATCH($C40,Activities[Id],0))</f>
        <v>Milestone 4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>
        <f ca="1">GridCalc</f>
        <v>3.3000000000000007</v>
      </c>
      <c r="AI40">
        <f ca="1">GridCalc</f>
        <v>3.3000000000000007</v>
      </c>
    </row>
    <row r="43" spans="1:35" x14ac:dyDescent="0.3">
      <c r="E43" s="1">
        <f ca="1">E31</f>
        <v>44285</v>
      </c>
      <c r="F43" s="1">
        <f t="shared" ref="F43:AH43" ca="1" si="4">F31</f>
        <v>44286</v>
      </c>
      <c r="G43" s="1">
        <f t="shared" ca="1" si="4"/>
        <v>44287</v>
      </c>
      <c r="H43" s="1">
        <f t="shared" ca="1" si="4"/>
        <v>44288</v>
      </c>
      <c r="I43" s="1">
        <f t="shared" ca="1" si="4"/>
        <v>44289</v>
      </c>
      <c r="J43" s="1">
        <f t="shared" ca="1" si="4"/>
        <v>44290</v>
      </c>
      <c r="K43" s="1">
        <f t="shared" ca="1" si="4"/>
        <v>44291</v>
      </c>
      <c r="L43" s="1">
        <f t="shared" ca="1" si="4"/>
        <v>44292</v>
      </c>
      <c r="M43" s="1">
        <f t="shared" ca="1" si="4"/>
        <v>44293</v>
      </c>
      <c r="N43" s="1">
        <f t="shared" ca="1" si="4"/>
        <v>44294</v>
      </c>
      <c r="O43" s="1">
        <f t="shared" ca="1" si="4"/>
        <v>44295</v>
      </c>
      <c r="P43" s="1">
        <f t="shared" ca="1" si="4"/>
        <v>44296</v>
      </c>
      <c r="Q43" s="1">
        <f t="shared" ca="1" si="4"/>
        <v>44297</v>
      </c>
      <c r="R43" s="1">
        <f t="shared" ca="1" si="4"/>
        <v>44298</v>
      </c>
      <c r="S43" s="1">
        <f t="shared" ca="1" si="4"/>
        <v>44299</v>
      </c>
      <c r="T43" s="1">
        <f t="shared" ca="1" si="4"/>
        <v>44300</v>
      </c>
      <c r="U43" s="1">
        <f t="shared" ca="1" si="4"/>
        <v>44301</v>
      </c>
      <c r="V43" s="1">
        <f t="shared" ca="1" si="4"/>
        <v>44302</v>
      </c>
      <c r="W43" s="1">
        <f t="shared" ca="1" si="4"/>
        <v>44303</v>
      </c>
      <c r="X43" s="1">
        <f t="shared" ca="1" si="4"/>
        <v>44304</v>
      </c>
      <c r="Y43" s="1">
        <f t="shared" ca="1" si="4"/>
        <v>44305</v>
      </c>
      <c r="Z43" s="1">
        <f t="shared" ca="1" si="4"/>
        <v>44306</v>
      </c>
      <c r="AA43" s="1">
        <f t="shared" ca="1" si="4"/>
        <v>44307</v>
      </c>
      <c r="AB43" s="1">
        <f t="shared" ca="1" si="4"/>
        <v>44308</v>
      </c>
      <c r="AC43" s="1">
        <f t="shared" ca="1" si="4"/>
        <v>44309</v>
      </c>
      <c r="AD43" s="1">
        <f t="shared" ca="1" si="4"/>
        <v>44310</v>
      </c>
      <c r="AE43" s="1">
        <f t="shared" ca="1" si="4"/>
        <v>44311</v>
      </c>
      <c r="AF43" s="1">
        <f t="shared" ca="1" si="4"/>
        <v>44312</v>
      </c>
      <c r="AG43" s="1">
        <f t="shared" ca="1" si="4"/>
        <v>44313</v>
      </c>
      <c r="AH43" s="1">
        <f t="shared" ca="1" si="4"/>
        <v>44314</v>
      </c>
    </row>
    <row r="44" spans="1:35" x14ac:dyDescent="0.3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>
        <f t="shared" ca="1" si="6"/>
        <v>-7</v>
      </c>
      <c r="D48" t="str">
        <f ca="1">UPPER(INDEX(Activities[ACTIVITY],MATCH($C48,Activities[Id],0)))</f>
        <v>PROJECT START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>
        <f t="shared" ca="1" si="10"/>
        <v>7.3000000000000007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>
        <f t="shared" ca="1" si="6"/>
        <v>-6</v>
      </c>
      <c r="D49" t="str">
        <f ca="1">UPPER(INDEX(Activities[ACTIVITY],MATCH($C49,Activities[Id],0)))</f>
        <v>MILESTONE 1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>
        <f t="shared" ca="1" si="6"/>
        <v>-5</v>
      </c>
      <c r="D50" t="str">
        <f ca="1">UPPER(INDEX(Activities[ACTIVITY],MATCH($C50,Activities[Id],0)))</f>
        <v>MILESTONE 2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>
        <f t="shared" ca="1" si="6"/>
        <v>-4</v>
      </c>
      <c r="D51" t="str">
        <f ca="1">UPPER(INDEX(Activities[ACTIVITY],MATCH($C51,Activities[Id],0)))</f>
        <v>MILESTONE 3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>
        <f t="shared" ca="1" si="13"/>
        <v>4.3000000000000007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>
        <f t="shared" ca="1" si="6"/>
        <v>-3</v>
      </c>
      <c r="D52" t="str">
        <f ca="1">UPPER(INDEX(Activities[ACTIVITY],MATCH($C52,Activities[Id],0)))</f>
        <v>MILESTONE 4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 ca="1">E31</f>
        <v>44285</v>
      </c>
      <c r="F55" s="1">
        <f t="shared" ref="F55:AH55" ca="1" si="15">F31</f>
        <v>44286</v>
      </c>
      <c r="G55" s="1">
        <f t="shared" ca="1" si="15"/>
        <v>44287</v>
      </c>
      <c r="H55" s="1">
        <f t="shared" ca="1" si="15"/>
        <v>44288</v>
      </c>
      <c r="I55" s="1">
        <f t="shared" ca="1" si="15"/>
        <v>44289</v>
      </c>
      <c r="J55" s="1">
        <f t="shared" ca="1" si="15"/>
        <v>44290</v>
      </c>
      <c r="K55" s="1">
        <f t="shared" ca="1" si="15"/>
        <v>44291</v>
      </c>
      <c r="L55" s="1">
        <f t="shared" ca="1" si="15"/>
        <v>44292</v>
      </c>
      <c r="M55" s="1">
        <f t="shared" ca="1" si="15"/>
        <v>44293</v>
      </c>
      <c r="N55" s="1">
        <f t="shared" ca="1" si="15"/>
        <v>44294</v>
      </c>
      <c r="O55" s="1">
        <f t="shared" ca="1" si="15"/>
        <v>44295</v>
      </c>
      <c r="P55" s="1">
        <f t="shared" ca="1" si="15"/>
        <v>44296</v>
      </c>
      <c r="Q55" s="1">
        <f t="shared" ca="1" si="15"/>
        <v>44297</v>
      </c>
      <c r="R55" s="1">
        <f t="shared" ca="1" si="15"/>
        <v>44298</v>
      </c>
      <c r="S55" s="1">
        <f t="shared" ca="1" si="15"/>
        <v>44299</v>
      </c>
      <c r="T55" s="1">
        <f t="shared" ca="1" si="15"/>
        <v>44300</v>
      </c>
      <c r="U55" s="1">
        <f t="shared" ca="1" si="15"/>
        <v>44301</v>
      </c>
      <c r="V55" s="1">
        <f t="shared" ca="1" si="15"/>
        <v>44302</v>
      </c>
      <c r="W55" s="1">
        <f t="shared" ca="1" si="15"/>
        <v>44303</v>
      </c>
      <c r="X55" s="1">
        <f t="shared" ca="1" si="15"/>
        <v>44304</v>
      </c>
      <c r="Y55" s="1">
        <f t="shared" ca="1" si="15"/>
        <v>44305</v>
      </c>
      <c r="Z55" s="1">
        <f t="shared" ca="1" si="15"/>
        <v>44306</v>
      </c>
      <c r="AA55" s="1">
        <f t="shared" ca="1" si="15"/>
        <v>44307</v>
      </c>
      <c r="AB55" s="1">
        <f t="shared" ca="1" si="15"/>
        <v>44308</v>
      </c>
      <c r="AC55" s="1">
        <f t="shared" ca="1" si="15"/>
        <v>44309</v>
      </c>
      <c r="AD55" s="1">
        <f t="shared" ca="1" si="15"/>
        <v>44310</v>
      </c>
      <c r="AE55" s="1">
        <f t="shared" ca="1" si="15"/>
        <v>44311</v>
      </c>
      <c r="AF55" s="1">
        <f t="shared" ca="1" si="15"/>
        <v>44312</v>
      </c>
      <c r="AG55" s="1">
        <f t="shared" ca="1" si="15"/>
        <v>44313</v>
      </c>
      <c r="AH55" s="1">
        <f t="shared" ca="1" si="15"/>
        <v>44314</v>
      </c>
    </row>
    <row r="56" spans="3:34" x14ac:dyDescent="0.3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 ca="1">DATE(YEAR(MIN(E55:AH55)),MONTH(MIN(E55:AH55)),1)</f>
        <v>44256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 t="e">
        <f t="shared" ca="1" si="17"/>
        <v>#N/A</v>
      </c>
      <c r="H58" t="e">
        <f t="shared" ca="1" si="17"/>
        <v>#N/A</v>
      </c>
      <c r="I58" t="e">
        <f t="shared" ca="1" si="17"/>
        <v>#N/A</v>
      </c>
      <c r="J58" t="e">
        <f t="shared" ca="1" si="17"/>
        <v>#N/A</v>
      </c>
      <c r="K58" t="e">
        <f t="shared" ca="1" si="17"/>
        <v>#N/A</v>
      </c>
      <c r="L58" t="e">
        <f t="shared" ca="1" si="17"/>
        <v>#N/A</v>
      </c>
      <c r="M58" t="e">
        <f t="shared" ca="1" si="17"/>
        <v>#N/A</v>
      </c>
      <c r="N58" t="e">
        <f t="shared" ca="1" si="17"/>
        <v>#N/A</v>
      </c>
      <c r="O58" t="e">
        <f t="shared" ca="1" si="17"/>
        <v>#N/A</v>
      </c>
      <c r="P58" t="e">
        <f t="shared" ca="1" si="17"/>
        <v>#N/A</v>
      </c>
      <c r="Q58" t="e">
        <f t="shared" ca="1" si="17"/>
        <v>#N/A</v>
      </c>
      <c r="R58" t="e">
        <f t="shared" ca="1" si="17"/>
        <v>#N/A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28.8" x14ac:dyDescent="0.3">
      <c r="D59" s="3" t="str">
        <f ca="1">TEXT(D58,"mmm yyyy") &amp; " - Top Band"</f>
        <v>Mar 2021 - Top Band</v>
      </c>
      <c r="E59">
        <f ca="1">E58+12.5</f>
        <v>13</v>
      </c>
      <c r="F59">
        <f t="shared" ref="F59:AH59" ca="1" si="18">F58+12.5</f>
        <v>13</v>
      </c>
      <c r="G59" t="e">
        <f t="shared" ca="1" si="18"/>
        <v>#N/A</v>
      </c>
      <c r="H59" t="e">
        <f t="shared" ca="1" si="18"/>
        <v>#N/A</v>
      </c>
      <c r="I59" t="e">
        <f t="shared" ca="1" si="18"/>
        <v>#N/A</v>
      </c>
      <c r="J59" t="e">
        <f t="shared" ca="1" si="18"/>
        <v>#N/A</v>
      </c>
      <c r="K59" t="e">
        <f t="shared" ca="1" si="18"/>
        <v>#N/A</v>
      </c>
      <c r="L59" t="e">
        <f t="shared" ca="1" si="18"/>
        <v>#N/A</v>
      </c>
      <c r="M59" t="e">
        <f t="shared" ca="1" si="18"/>
        <v>#N/A</v>
      </c>
      <c r="N59" t="e">
        <f t="shared" ca="1" si="18"/>
        <v>#N/A</v>
      </c>
      <c r="O59" t="e">
        <f t="shared" ca="1" si="18"/>
        <v>#N/A</v>
      </c>
      <c r="P59" t="e">
        <f t="shared" ca="1" si="18"/>
        <v>#N/A</v>
      </c>
      <c r="Q59" t="e">
        <f t="shared" ca="1" si="18"/>
        <v>#N/A</v>
      </c>
      <c r="R59" t="e">
        <f t="shared" ca="1" si="18"/>
        <v>#N/A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3">
      <c r="D60" s="3"/>
    </row>
    <row r="61" spans="3:34" x14ac:dyDescent="0.3">
      <c r="D61" s="3">
        <f ca="1">EOMONTH(D58,0)+1</f>
        <v>44287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>
        <f t="shared" ca="1" si="19"/>
        <v>0.5</v>
      </c>
      <c r="H61">
        <f t="shared" ca="1" si="19"/>
        <v>0.5</v>
      </c>
      <c r="I61">
        <f t="shared" ca="1" si="19"/>
        <v>0.5</v>
      </c>
      <c r="J61">
        <f t="shared" ca="1" si="19"/>
        <v>0.5</v>
      </c>
      <c r="K61">
        <f t="shared" ca="1" si="19"/>
        <v>0.5</v>
      </c>
      <c r="L61">
        <f t="shared" ca="1" si="19"/>
        <v>0.5</v>
      </c>
      <c r="M61">
        <f t="shared" ca="1" si="19"/>
        <v>0.5</v>
      </c>
      <c r="N61">
        <f t="shared" ca="1" si="19"/>
        <v>0.5</v>
      </c>
      <c r="O61">
        <f t="shared" ca="1" si="19"/>
        <v>0.5</v>
      </c>
      <c r="P61">
        <f t="shared" ca="1" si="19"/>
        <v>0.5</v>
      </c>
      <c r="Q61">
        <f t="shared" ca="1" si="19"/>
        <v>0.5</v>
      </c>
      <c r="R61">
        <f t="shared" ca="1" si="19"/>
        <v>0.5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 x14ac:dyDescent="0.3">
      <c r="D62" s="3" t="str">
        <f ca="1">TEXT(D61,"mmm yyyy") &amp; " - Top Band"</f>
        <v>Apr 2021 - Top Band</v>
      </c>
      <c r="E62" t="e">
        <f ca="1">E61+12.5</f>
        <v>#N/A</v>
      </c>
      <c r="F62" t="e">
        <f t="shared" ref="F62:AH62" ca="1" si="20">F61+12.5</f>
        <v>#N/A</v>
      </c>
      <c r="G62">
        <f t="shared" ca="1" si="20"/>
        <v>13</v>
      </c>
      <c r="H62">
        <f t="shared" ca="1" si="20"/>
        <v>13</v>
      </c>
      <c r="I62">
        <f t="shared" ca="1" si="20"/>
        <v>13</v>
      </c>
      <c r="J62">
        <f t="shared" ca="1" si="20"/>
        <v>13</v>
      </c>
      <c r="K62">
        <f t="shared" ca="1" si="20"/>
        <v>13</v>
      </c>
      <c r="L62">
        <f t="shared" ca="1" si="20"/>
        <v>13</v>
      </c>
      <c r="M62">
        <f t="shared" ca="1" si="20"/>
        <v>13</v>
      </c>
      <c r="N62">
        <f t="shared" ca="1" si="20"/>
        <v>13</v>
      </c>
      <c r="O62">
        <f t="shared" ca="1" si="20"/>
        <v>13</v>
      </c>
      <c r="P62">
        <f t="shared" ca="1" si="20"/>
        <v>13</v>
      </c>
      <c r="Q62">
        <f t="shared" ca="1" si="20"/>
        <v>13</v>
      </c>
      <c r="R62">
        <f t="shared" ca="1" si="20"/>
        <v>13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3">
      <c r="D63" s="3"/>
    </row>
    <row r="65" spans="4:34" x14ac:dyDescent="0.3">
      <c r="D65" s="3">
        <f ca="1">D58+1</f>
        <v>44257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3">
      <c r="D66" s="3">
        <f ca="1">D61+1</f>
        <v>44288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>
        <f t="shared" ca="1" si="21"/>
        <v>0.5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 ca="1">LEFT(UPPER(TEXT(E55,"ddd")),$D70)</f>
        <v>TUE</v>
      </c>
      <c r="F70" t="str">
        <f t="shared" ref="F70:AH70" ca="1" si="23">LEFT(UPPER(TEXT(F55,"ddd")),$D70)</f>
        <v>WED</v>
      </c>
      <c r="G70" t="str">
        <f t="shared" ca="1" si="23"/>
        <v>THU</v>
      </c>
      <c r="H70" t="str">
        <f t="shared" ca="1" si="23"/>
        <v>FRI</v>
      </c>
      <c r="I70" t="str">
        <f t="shared" ca="1" si="23"/>
        <v>SAT</v>
      </c>
      <c r="J70" t="str">
        <f t="shared" ca="1" si="23"/>
        <v>SUN</v>
      </c>
      <c r="K70" t="str">
        <f t="shared" ca="1" si="23"/>
        <v>MON</v>
      </c>
      <c r="L70" t="str">
        <f t="shared" ca="1" si="23"/>
        <v>TUE</v>
      </c>
      <c r="M70" t="str">
        <f t="shared" ca="1" si="23"/>
        <v>WED</v>
      </c>
      <c r="N70" t="str">
        <f t="shared" ca="1" si="23"/>
        <v>THU</v>
      </c>
      <c r="O70" t="str">
        <f t="shared" ca="1" si="23"/>
        <v>FRI</v>
      </c>
      <c r="P70" t="str">
        <f t="shared" ca="1" si="23"/>
        <v>SAT</v>
      </c>
      <c r="Q70" t="str">
        <f t="shared" ca="1" si="23"/>
        <v>SUN</v>
      </c>
      <c r="R70" t="str">
        <f t="shared" ca="1" si="23"/>
        <v>MON</v>
      </c>
      <c r="S70" t="str">
        <f t="shared" ca="1" si="23"/>
        <v>TUE</v>
      </c>
      <c r="T70" t="str">
        <f t="shared" ca="1" si="23"/>
        <v>WED</v>
      </c>
      <c r="U70" t="str">
        <f t="shared" ca="1" si="23"/>
        <v>THU</v>
      </c>
      <c r="V70" t="str">
        <f t="shared" ca="1" si="23"/>
        <v>FRI</v>
      </c>
      <c r="W70" t="str">
        <f t="shared" ca="1" si="23"/>
        <v>SAT</v>
      </c>
      <c r="X70" t="str">
        <f t="shared" ca="1" si="23"/>
        <v>SUN</v>
      </c>
      <c r="Y70" t="str">
        <f t="shared" ca="1" si="23"/>
        <v>MON</v>
      </c>
      <c r="Z70" t="str">
        <f t="shared" ca="1" si="23"/>
        <v>TUE</v>
      </c>
      <c r="AA70" t="str">
        <f t="shared" ca="1" si="23"/>
        <v>WED</v>
      </c>
      <c r="AB70" t="str">
        <f t="shared" ca="1" si="23"/>
        <v>THU</v>
      </c>
      <c r="AC70" t="str">
        <f t="shared" ca="1" si="23"/>
        <v>FRI</v>
      </c>
      <c r="AD70" t="str">
        <f t="shared" ca="1" si="23"/>
        <v>SAT</v>
      </c>
      <c r="AE70" t="str">
        <f t="shared" ca="1" si="23"/>
        <v>SUN</v>
      </c>
      <c r="AF70" t="str">
        <f t="shared" ca="1" si="23"/>
        <v>MON</v>
      </c>
      <c r="AG70" t="str">
        <f t="shared" ca="1" si="23"/>
        <v>TUE</v>
      </c>
      <c r="AH70" t="str">
        <f t="shared" ca="1" si="23"/>
        <v>WED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 ca="1">TEXT(E55,"dd")</f>
        <v>30</v>
      </c>
      <c r="F72" t="str">
        <f t="shared" ref="F72:AH72" ca="1" si="24">TEXT(F55,"dd")</f>
        <v>31</v>
      </c>
      <c r="G72" t="str">
        <f t="shared" ca="1" si="24"/>
        <v>01</v>
      </c>
      <c r="H72" t="str">
        <f t="shared" ca="1" si="24"/>
        <v>02</v>
      </c>
      <c r="I72" t="str">
        <f t="shared" ca="1" si="24"/>
        <v>03</v>
      </c>
      <c r="J72" t="str">
        <f t="shared" ca="1" si="24"/>
        <v>04</v>
      </c>
      <c r="K72" t="str">
        <f t="shared" ca="1" si="24"/>
        <v>05</v>
      </c>
      <c r="L72" t="str">
        <f t="shared" ca="1" si="24"/>
        <v>06</v>
      </c>
      <c r="M72" t="str">
        <f t="shared" ca="1" si="24"/>
        <v>07</v>
      </c>
      <c r="N72" t="str">
        <f t="shared" ca="1" si="24"/>
        <v>08</v>
      </c>
      <c r="O72" t="str">
        <f t="shared" ca="1" si="24"/>
        <v>09</v>
      </c>
      <c r="P72" t="str">
        <f t="shared" ca="1" si="24"/>
        <v>10</v>
      </c>
      <c r="Q72" t="str">
        <f t="shared" ca="1" si="24"/>
        <v>11</v>
      </c>
      <c r="R72" t="str">
        <f t="shared" ca="1" si="24"/>
        <v>12</v>
      </c>
      <c r="S72" t="str">
        <f t="shared" ca="1" si="24"/>
        <v>13</v>
      </c>
      <c r="T72" t="str">
        <f t="shared" ca="1" si="24"/>
        <v>14</v>
      </c>
      <c r="U72" t="str">
        <f t="shared" ca="1" si="24"/>
        <v>15</v>
      </c>
      <c r="V72" t="str">
        <f t="shared" ca="1" si="24"/>
        <v>16</v>
      </c>
      <c r="W72" t="str">
        <f t="shared" ca="1" si="24"/>
        <v>17</v>
      </c>
      <c r="X72" t="str">
        <f t="shared" ca="1" si="24"/>
        <v>18</v>
      </c>
      <c r="Y72" t="str">
        <f t="shared" ca="1" si="24"/>
        <v>19</v>
      </c>
      <c r="Z72" t="str">
        <f t="shared" ca="1" si="24"/>
        <v>20</v>
      </c>
      <c r="AA72" t="str">
        <f t="shared" ca="1" si="24"/>
        <v>21</v>
      </c>
      <c r="AB72" t="str">
        <f t="shared" ca="1" si="24"/>
        <v>22</v>
      </c>
      <c r="AC72" t="str">
        <f t="shared" ca="1" si="24"/>
        <v>23</v>
      </c>
      <c r="AD72" t="str">
        <f t="shared" ca="1" si="24"/>
        <v>24</v>
      </c>
      <c r="AE72" t="str">
        <f t="shared" ca="1" si="24"/>
        <v>25</v>
      </c>
      <c r="AF72" t="str">
        <f t="shared" ca="1" si="24"/>
        <v>26</v>
      </c>
      <c r="AG72" t="str">
        <f t="shared" ca="1" si="24"/>
        <v>27</v>
      </c>
      <c r="AH72" t="str">
        <f t="shared" ca="1" si="24"/>
        <v>28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2021-03-30T12:46:21Z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