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drawings/drawing2.xml" ContentType="application/vnd.openxmlformats-officedocument.drawing+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drawings/drawing3.xml" ContentType="application/vnd.openxmlformats-officedocument.drawing+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730" codeName="{3D1A710C-6663-3D7B-7F91-EC182F24A4BC}"/>
  <workbookPr codeName="ThisWorkbook" defaultThemeVersion="124226"/>
  <mc:AlternateContent xmlns:mc="http://schemas.openxmlformats.org/markup-compatibility/2006">
    <mc:Choice Requires="x15">
      <x15ac:absPath xmlns:x15ac="http://schemas.microsoft.com/office/spreadsheetml/2010/11/ac" url="C:\Users\SESA558056\Box\BPM\PM Tools and Process\"/>
    </mc:Choice>
  </mc:AlternateContent>
  <xr:revisionPtr revIDLastSave="0" documentId="8_{7C5F27BA-52A3-474B-80B8-ECABC66FD20E}" xr6:coauthVersionLast="36" xr6:coauthVersionMax="36" xr10:uidLastSave="{00000000-0000-0000-0000-000000000000}"/>
  <bookViews>
    <workbookView xWindow="0" yWindow="0" windowWidth="19200" windowHeight="5770" xr2:uid="{00000000-000D-0000-FFFF-FFFF00000000}"/>
  </bookViews>
  <sheets>
    <sheet name="OPEN Checklist" sheetId="1" r:id="rId1"/>
    <sheet name="DO Checklist " sheetId="4" r:id="rId2"/>
    <sheet name="CLOSE Checklist" sheetId="5" r:id="rId3"/>
    <sheet name="CoS BoC" sheetId="13" r:id="rId4"/>
    <sheet name="Scope" sheetId="9" r:id="rId5"/>
    <sheet name="Guide forProject Cost Estimates" sheetId="10" r:id="rId6"/>
    <sheet name="Commercial References" sheetId="12" r:id="rId7"/>
    <sheet name="RACI BOC Mtg -NAM" sheetId="14" r:id="rId8"/>
    <sheet name="Complexity assumptions" sheetId="11" state="hidden" r:id="rId9"/>
  </sheets>
  <externalReferences>
    <externalReference r:id="rId10"/>
    <externalReference r:id="rId11"/>
  </externalReferences>
  <definedNames>
    <definedName name="_xlnm._FilterDatabase" localSheetId="7" hidden="1">'RACI BOC Mtg -NAM'!$A$2:$U$60</definedName>
    <definedName name="BU">'[1]PP-COS-BOC-NAM_Create Name'!#REF!</definedName>
    <definedName name="CR">'[1]PP-COS-BOC-NAM_Create Name'!#REF!</definedName>
    <definedName name="ED">'[1]PP-COS-BOC-NAM_Create Name'!#REF!</definedName>
    <definedName name="Home" localSheetId="5">[2]Input!#REF!</definedName>
    <definedName name="Home">[2]Input!#REF!</definedName>
    <definedName name="MO">'[1]PP-COS-BOC-NAM_Create Name'!#REF!</definedName>
    <definedName name="PP">'[1]PP-COS-BOC-NAM_Create Name'!#REF!</definedName>
    <definedName name="_xlnm.Print_Area" localSheetId="5">'Guide forProject Cost Estimates'!$A$1:$N$40</definedName>
    <definedName name="wrn.BCFE." localSheetId="5" hidden="1">{#N/A,#N/A,FALSE,"PAF";#N/A,#N/A,FALSE,"Cash Flow";#N/A,#N/A,FALSE,"Capital";#N/A,#N/A,FALSE,"Expense(1)";#N/A,#N/A,FALSE,"Expense(2)";#N/A,#N/A,FALSE,"Benefit(1)";#N/A,#N/A,FALSE,"Benefit(2)";#N/A,#N/A,FALSE,"People"}</definedName>
    <definedName name="wrn.BCFE." hidden="1">{#N/A,#N/A,FALSE,"PAF";#N/A,#N/A,FALSE,"Cash Flow";#N/A,#N/A,FALSE,"Capital";#N/A,#N/A,FALSE,"Expense(1)";#N/A,#N/A,FALSE,"Expense(2)";#N/A,#N/A,FALSE,"Benefit(1)";#N/A,#N/A,FALSE,"Benefit(2)";#N/A,#N/A,FALSE,"People"}</definedName>
    <definedName name="wrn.Cash._.Flow." localSheetId="5" hidden="1">{#N/A,#N/A,FALSE,"Cash Flow"}</definedName>
    <definedName name="wrn.Cash._.Flow." hidden="1">{#N/A,#N/A,FALSE,"Cash Flow"}</definedName>
    <definedName name="wrn.PAF." localSheetId="5" hidden="1">{#N/A,#N/A,FALSE,"PAF"}</definedName>
    <definedName name="wrn.PAF." hidden="1">{#N/A,#N/A,FALSE,"PAF"}</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3" i="10" l="1"/>
  <c r="G2" i="10"/>
  <c r="C117" i="10" l="1"/>
  <c r="H106" i="10"/>
  <c r="G106" i="10"/>
  <c r="F106" i="10"/>
  <c r="E106" i="10"/>
  <c r="D106" i="10"/>
  <c r="H101" i="10"/>
  <c r="H109" i="10" s="1"/>
  <c r="G101" i="10"/>
  <c r="G109" i="10" s="1"/>
  <c r="F101" i="10"/>
  <c r="F109" i="10" s="1"/>
  <c r="E101" i="10"/>
  <c r="E109" i="10" s="1"/>
  <c r="D101" i="10"/>
  <c r="D109" i="10" s="1"/>
  <c r="C101" i="10"/>
  <c r="A89" i="10"/>
  <c r="S82" i="10"/>
  <c r="T82" i="10" s="1"/>
  <c r="F76" i="10"/>
  <c r="E76" i="10"/>
  <c r="D76" i="10"/>
  <c r="C76" i="10"/>
  <c r="C61" i="10"/>
  <c r="H81" i="10" s="1"/>
  <c r="C48" i="10"/>
  <c r="C47" i="10"/>
  <c r="I53" i="10" s="1"/>
  <c r="G30" i="10"/>
  <c r="C32" i="10" s="1"/>
  <c r="F30" i="10"/>
  <c r="E30" i="10"/>
  <c r="C29" i="10"/>
  <c r="C28" i="10"/>
  <c r="E25" i="10"/>
  <c r="D25" i="10"/>
  <c r="C22" i="10"/>
  <c r="C16" i="10"/>
  <c r="I16" i="10" s="1"/>
  <c r="D6" i="10"/>
  <c r="G3" i="10"/>
  <c r="I81" i="10" l="1"/>
  <c r="N86" i="10"/>
  <c r="I52" i="10"/>
  <c r="J83" i="10"/>
  <c r="P87" i="10"/>
  <c r="Q87" i="10" s="1"/>
  <c r="I50" i="10"/>
  <c r="G88" i="10"/>
  <c r="E51" i="10"/>
  <c r="G80" i="10"/>
  <c r="K84" i="10"/>
  <c r="L84" i="10" s="1"/>
  <c r="G5" i="10"/>
  <c r="G53" i="10"/>
  <c r="N87" i="10"/>
  <c r="E53" i="10"/>
  <c r="G50" i="10"/>
  <c r="E50" i="10"/>
  <c r="K87" i="10"/>
  <c r="L87" i="10" s="1"/>
  <c r="I49" i="10"/>
  <c r="G52" i="10"/>
  <c r="J87" i="10"/>
  <c r="I54" i="10"/>
  <c r="G49" i="10"/>
  <c r="S87" i="10"/>
  <c r="T87" i="10" s="1"/>
  <c r="G54" i="10"/>
  <c r="E49" i="10"/>
  <c r="R87" i="10"/>
  <c r="H87" i="10"/>
  <c r="E54" i="10"/>
  <c r="G87" i="10"/>
  <c r="P88" i="10"/>
  <c r="Q88" i="10" s="1"/>
  <c r="K85" i="10"/>
  <c r="L85" i="10" s="1"/>
  <c r="J84" i="10"/>
  <c r="S83" i="10"/>
  <c r="T83" i="10" s="1"/>
  <c r="R82" i="10"/>
  <c r="H82" i="10"/>
  <c r="G81" i="10"/>
  <c r="D81" i="10" s="1"/>
  <c r="M23" i="10" s="1"/>
  <c r="P80" i="10"/>
  <c r="Q80" i="10" s="1"/>
  <c r="N88" i="10"/>
  <c r="K86" i="10"/>
  <c r="L86" i="10" s="1"/>
  <c r="J85" i="10"/>
  <c r="S84" i="10"/>
  <c r="T84" i="10" s="1"/>
  <c r="R83" i="10"/>
  <c r="H83" i="10"/>
  <c r="G82" i="10"/>
  <c r="D82" i="10" s="1"/>
  <c r="P81" i="10"/>
  <c r="Q81" i="10" s="1"/>
  <c r="N80" i="10"/>
  <c r="J86" i="10"/>
  <c r="H84" i="10"/>
  <c r="P82" i="10"/>
  <c r="Q82" i="10" s="1"/>
  <c r="N81" i="10"/>
  <c r="R84" i="10"/>
  <c r="S85" i="10"/>
  <c r="T85" i="10" s="1"/>
  <c r="G83" i="10"/>
  <c r="K88" i="10"/>
  <c r="L88" i="10" s="1"/>
  <c r="S86" i="10"/>
  <c r="T86" i="10" s="1"/>
  <c r="R85" i="10"/>
  <c r="H85" i="10"/>
  <c r="G84" i="10"/>
  <c r="P83" i="10"/>
  <c r="Q83" i="10" s="1"/>
  <c r="N82" i="10"/>
  <c r="K80" i="10"/>
  <c r="L80" i="10" s="1"/>
  <c r="J88" i="10"/>
  <c r="R86" i="10"/>
  <c r="H86" i="10"/>
  <c r="G85" i="10"/>
  <c r="D85" i="10" s="1"/>
  <c r="M27" i="10" s="1"/>
  <c r="P84" i="10"/>
  <c r="Q84" i="10" s="1"/>
  <c r="N83" i="10"/>
  <c r="K81" i="10"/>
  <c r="L81" i="10" s="1"/>
  <c r="J80" i="10"/>
  <c r="S88" i="10"/>
  <c r="T88" i="10" s="1"/>
  <c r="G86" i="10"/>
  <c r="D86" i="10" s="1"/>
  <c r="M28" i="10" s="1"/>
  <c r="P85" i="10"/>
  <c r="Q85" i="10" s="1"/>
  <c r="N84" i="10"/>
  <c r="K82" i="10"/>
  <c r="L82" i="10" s="1"/>
  <c r="J81" i="10"/>
  <c r="S80" i="10"/>
  <c r="T80" i="10" s="1"/>
  <c r="T89" i="10" s="1"/>
  <c r="R88" i="10"/>
  <c r="H88" i="10"/>
  <c r="P86" i="10"/>
  <c r="Q86" i="10" s="1"/>
  <c r="N85" i="10"/>
  <c r="K83" i="10"/>
  <c r="L83" i="10" s="1"/>
  <c r="J82" i="10"/>
  <c r="S81" i="10"/>
  <c r="T81" i="10" s="1"/>
  <c r="R80" i="10"/>
  <c r="R89" i="10" s="1"/>
  <c r="I24" i="10" s="1"/>
  <c r="H80" i="10"/>
  <c r="R81" i="10"/>
  <c r="G51" i="10"/>
  <c r="I51" i="10"/>
  <c r="E52" i="10"/>
  <c r="I83" i="10" l="1"/>
  <c r="E83" i="10"/>
  <c r="E82" i="10"/>
  <c r="I82" i="10"/>
  <c r="E87" i="10"/>
  <c r="I87" i="10"/>
  <c r="D84" i="10"/>
  <c r="M26" i="10" s="1"/>
  <c r="I55" i="10"/>
  <c r="H13" i="10" s="1"/>
  <c r="C15" i="10" s="1"/>
  <c r="I85" i="10"/>
  <c r="E85" i="10"/>
  <c r="E55" i="10"/>
  <c r="F13" i="10" s="1"/>
  <c r="I86" i="10"/>
  <c r="E86" i="10"/>
  <c r="I84" i="10"/>
  <c r="E84" i="10"/>
  <c r="D80" i="10"/>
  <c r="G89" i="10"/>
  <c r="F24" i="10" s="1"/>
  <c r="M24" i="10"/>
  <c r="E88" i="10"/>
  <c r="I88" i="10"/>
  <c r="N89" i="10"/>
  <c r="H24" i="10" s="1"/>
  <c r="G55" i="10"/>
  <c r="G13" i="10" s="1"/>
  <c r="D88" i="10"/>
  <c r="M30" i="10" s="1"/>
  <c r="E81" i="10"/>
  <c r="E80" i="10"/>
  <c r="I80" i="10"/>
  <c r="J89" i="10"/>
  <c r="G24" i="10" s="1"/>
  <c r="L89" i="10"/>
  <c r="D83" i="10"/>
  <c r="M25" i="10" s="1"/>
  <c r="Q89" i="10"/>
  <c r="D87" i="10"/>
  <c r="M29" i="10" s="1"/>
  <c r="N26" i="10" l="1"/>
  <c r="F84" i="10"/>
  <c r="O26" i="10" s="1"/>
  <c r="D89" i="10"/>
  <c r="D93" i="10"/>
  <c r="M22" i="10"/>
  <c r="F87" i="10"/>
  <c r="O29" i="10" s="1"/>
  <c r="N29" i="10"/>
  <c r="F88" i="10"/>
  <c r="O30" i="10" s="1"/>
  <c r="N30" i="10"/>
  <c r="I89" i="10"/>
  <c r="E94" i="10"/>
  <c r="F82" i="10"/>
  <c r="N24" i="10"/>
  <c r="C105" i="10"/>
  <c r="C115" i="10" s="1"/>
  <c r="C34" i="10"/>
  <c r="C35" i="10" s="1"/>
  <c r="F80" i="10"/>
  <c r="E89" i="10"/>
  <c r="E93" i="10"/>
  <c r="N22" i="10"/>
  <c r="D94" i="10"/>
  <c r="F85" i="10"/>
  <c r="O27" i="10" s="1"/>
  <c r="N27" i="10"/>
  <c r="F83" i="10"/>
  <c r="O25" i="10" s="1"/>
  <c r="N25" i="10"/>
  <c r="N28" i="10"/>
  <c r="F86" i="10"/>
  <c r="O28" i="10" s="1"/>
  <c r="F81" i="10"/>
  <c r="O23" i="10" s="1"/>
  <c r="N23" i="10"/>
  <c r="F94" i="10" l="1"/>
  <c r="O24" i="10"/>
  <c r="D96" i="10"/>
  <c r="M31" i="10"/>
  <c r="D95" i="10"/>
  <c r="G94" i="10"/>
  <c r="E96" i="10"/>
  <c r="N31" i="10"/>
  <c r="E95" i="10"/>
  <c r="F89" i="10"/>
  <c r="F93" i="10"/>
  <c r="G93" i="10" s="1"/>
  <c r="O22" i="10"/>
  <c r="F96" i="10" l="1"/>
  <c r="O31" i="10"/>
  <c r="F95" i="10"/>
  <c r="G95" i="10" s="1"/>
  <c r="D97" i="10"/>
  <c r="C26" i="10"/>
  <c r="C104" i="10" l="1"/>
  <c r="C106" i="10" s="1"/>
  <c r="C109" i="10" s="1"/>
  <c r="C27" i="10"/>
  <c r="C24" i="10"/>
  <c r="G4" i="10"/>
  <c r="G6" i="10" s="1"/>
  <c r="I6" i="10" s="1"/>
  <c r="C110" i="10" l="1"/>
  <c r="J103" i="10"/>
  <c r="C38" i="10" s="1"/>
  <c r="L5" i="10" s="1"/>
  <c r="H110" i="10"/>
  <c r="H111" i="10" s="1"/>
  <c r="J106" i="10" s="1"/>
  <c r="C39" i="10" s="1"/>
  <c r="L6" i="10" s="1"/>
  <c r="G110" i="10"/>
  <c r="G111" i="10" s="1"/>
  <c r="F110" i="10"/>
  <c r="F111" i="10" s="1"/>
  <c r="E110" i="10"/>
  <c r="E111" i="10" s="1"/>
  <c r="D110" i="10"/>
  <c r="D111"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s>
  <commentList>
    <comment ref="B73" authorId="0" shapeId="0" xr:uid="{B3F31316-70F1-4882-B344-F9E275060FE1}">
      <text>
        <r>
          <rPr>
            <b/>
            <sz val="9"/>
            <color indexed="81"/>
            <rFont val="Tahoma"/>
            <family val="2"/>
          </rPr>
          <t>Windows User:</t>
        </r>
        <r>
          <rPr>
            <sz val="9"/>
            <color indexed="81"/>
            <rFont val="Tahoma"/>
            <family val="2"/>
          </rPr>
          <t xml:space="preserve">
20' Info gathering / 10' RFQ
30' Quotes review / 1 hr PR
Total: 2 hrs / part (average)
If required use 2   4   6   8 hrs
for different complexity levels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Rebecca Henderson</author>
  </authors>
  <commentList>
    <comment ref="B5" authorId="0" shapeId="0" xr:uid="{3FD8AC71-5FB6-4E8C-9554-843427E8F015}">
      <text>
        <r>
          <rPr>
            <b/>
            <sz val="9"/>
            <color indexed="81"/>
            <rFont val="Tahoma"/>
            <family val="2"/>
          </rPr>
          <t>Rebecca Henderson:</t>
        </r>
        <r>
          <rPr>
            <sz val="9"/>
            <color indexed="81"/>
            <rFont val="Tahoma"/>
            <family val="2"/>
          </rPr>
          <t xml:space="preserve">
New project requests should allow for a week to review for criticality unless there is an email uploaded confirming CE has already advised.</t>
        </r>
      </text>
    </comment>
    <comment ref="B17" authorId="0" shapeId="0" xr:uid="{645CDF11-CCCB-4331-AC33-3CBCCF89841B}">
      <text>
        <r>
          <rPr>
            <b/>
            <sz val="9"/>
            <color indexed="81"/>
            <rFont val="Tahoma"/>
            <family val="2"/>
          </rPr>
          <t>Rebecca Henderson:</t>
        </r>
        <r>
          <rPr>
            <sz val="9"/>
            <color indexed="81"/>
            <rFont val="Tahoma"/>
            <family val="2"/>
          </rPr>
          <t xml:space="preserve">
Light Track is normally Delegated Projects.
Full Track if no delegation of project.</t>
        </r>
      </text>
    </comment>
    <comment ref="B22" authorId="0" shapeId="0" xr:uid="{252F48D0-F46A-4D04-889D-4C1A9093574D}">
      <text>
        <r>
          <rPr>
            <b/>
            <sz val="9"/>
            <color indexed="81"/>
            <rFont val="Tahoma"/>
            <family val="2"/>
          </rPr>
          <t>Rebecca Henderson:</t>
        </r>
        <r>
          <rPr>
            <sz val="9"/>
            <color indexed="81"/>
            <rFont val="Tahoma"/>
            <family val="2"/>
          </rPr>
          <t xml:space="preserve">
Barry should be able to help support with an appropriate contact to have this done. 
In the past Manual Solis's team has supported.</t>
        </r>
      </text>
    </comment>
    <comment ref="B28" authorId="0" shapeId="0" xr:uid="{AE5F9CCF-3560-4BE0-80C1-F3A4CD60B791}">
      <text>
        <r>
          <rPr>
            <b/>
            <sz val="9"/>
            <color indexed="81"/>
            <rFont val="Tahoma"/>
            <family val="2"/>
          </rPr>
          <t>Rebecca Henderson:</t>
        </r>
        <r>
          <rPr>
            <sz val="9"/>
            <color indexed="81"/>
            <rFont val="Tahoma"/>
            <family val="2"/>
          </rPr>
          <t xml:space="preserve">
Project Leader is accountable to confirm the correct people
BoC Leader Responsible to enter the correct names into the PCE and or PCR
MCO is not required unless plant asks for it specifically. Ex- &gt; MO</t>
        </r>
      </text>
    </comment>
  </commentList>
</comments>
</file>

<file path=xl/sharedStrings.xml><?xml version="1.0" encoding="utf-8"?>
<sst xmlns="http://schemas.openxmlformats.org/spreadsheetml/2006/main" count="1746" uniqueCount="742">
  <si>
    <t>CheckList for Submittal to CoS BoC</t>
  </si>
  <si>
    <t>Request Content tab</t>
  </si>
  <si>
    <t>Project Name (should be the same as OTTO)</t>
  </si>
  <si>
    <t>Project / PCR Number</t>
  </si>
  <si>
    <t>Impact Analysis Tab</t>
  </si>
  <si>
    <t>Part Number Detail (TCO)</t>
  </si>
  <si>
    <t>Pre-BoC Assessment</t>
  </si>
  <si>
    <t>QVE &amp; COS Template</t>
  </si>
  <si>
    <t>Tempo #</t>
  </si>
  <si>
    <t>Part Name - use symphony name</t>
  </si>
  <si>
    <t>Current Supplier information</t>
  </si>
  <si>
    <t>New supplier information</t>
  </si>
  <si>
    <t>Expected SELL date</t>
  </si>
  <si>
    <t>Optional field if needed: Other Benefits / Other remarks</t>
  </si>
  <si>
    <t>Resources to run the project (project lead, purchasing, MPL, Quality, engineering - if from a plant level)</t>
  </si>
  <si>
    <t>Change Owner</t>
  </si>
  <si>
    <t>Condensed Schedule</t>
  </si>
  <si>
    <t>confirm if you need to attend to explain further or if the information noted is enough for a quick review by BOC</t>
  </si>
  <si>
    <t>End project Cost Results / Timeline compared to DO</t>
  </si>
  <si>
    <t>Informal CLOSE Process for CoS - to be done at project completion</t>
  </si>
  <si>
    <t>Upload document to TEMPO</t>
  </si>
  <si>
    <t>PR Template</t>
  </si>
  <si>
    <t>Quotes &amp; Cost Models</t>
  </si>
  <si>
    <t>Confirmed Produce / Sell dates</t>
  </si>
  <si>
    <t>Updated Project Cost Estimates &amp; Savings</t>
  </si>
  <si>
    <t>Confirm if you need to attend to explain further or if the information noted is enough for a quick review by BOC</t>
  </si>
  <si>
    <t>Upload presentation in TEMPO</t>
  </si>
  <si>
    <t>Response from COS BoC Admin (Rebecca Henderson / Mike Rogers)</t>
  </si>
  <si>
    <t>CoS BoC Administrator  will review information from TEMPO with BOC Team.</t>
  </si>
  <si>
    <t>Upload to TEMPO</t>
  </si>
  <si>
    <t>Resources/funding availability</t>
  </si>
  <si>
    <t>You can only submit a PCR in Tempo (OPEN) when you have completed the following:</t>
  </si>
  <si>
    <t>e-mail CoS BoC Administrator for presentation at next BOC</t>
  </si>
  <si>
    <t>Power Point that includes (Similar to Cedar Rapids one)</t>
  </si>
  <si>
    <r>
      <t xml:space="preserve">Confirm approval of OPEN </t>
    </r>
    <r>
      <rPr>
        <u/>
        <sz val="11"/>
        <rFont val="Arial"/>
        <family val="2"/>
      </rPr>
      <t>creating the PCE</t>
    </r>
    <r>
      <rPr>
        <sz val="11"/>
        <rFont val="Arial"/>
        <family val="2"/>
      </rPr>
      <t xml:space="preserve"> or ask for clarification with an "Investigation Activity" via TEMPO</t>
    </r>
  </si>
  <si>
    <t>Confirm approval of DO based on information above</t>
  </si>
  <si>
    <t>CoS BoC Administrator (Rebecca Henderson / Mike Rogers) will view presentation from TEMPO with BOC Team.</t>
  </si>
  <si>
    <t>Confirm approval of CLOSE based on information above</t>
  </si>
  <si>
    <t>Highlight scope changes between DO and CLOSE</t>
  </si>
  <si>
    <t>Send routing to BoC Administrator (Liza Margarita) so it can be added to the next BOC</t>
  </si>
  <si>
    <r>
      <rPr>
        <b/>
        <sz val="11"/>
        <color theme="1"/>
        <rFont val="Arial"/>
        <family val="2"/>
      </rPr>
      <t xml:space="preserve">Targets </t>
    </r>
    <r>
      <rPr>
        <sz val="11"/>
        <color theme="1"/>
        <rFont val="Arial"/>
        <family val="2"/>
      </rPr>
      <t xml:space="preserve">- </t>
    </r>
    <r>
      <rPr>
        <i/>
        <sz val="10"/>
        <color theme="1"/>
        <rFont val="Arial"/>
        <family val="2"/>
      </rPr>
      <t>select all appropiated</t>
    </r>
  </si>
  <si>
    <r>
      <rPr>
        <b/>
        <sz val="11"/>
        <color theme="1"/>
        <rFont val="Arial"/>
        <family val="2"/>
      </rPr>
      <t>Stakes</t>
    </r>
    <r>
      <rPr>
        <sz val="11"/>
        <color theme="1"/>
        <rFont val="Arial"/>
        <family val="2"/>
      </rPr>
      <t xml:space="preserve"> - </t>
    </r>
    <r>
      <rPr>
        <i/>
        <sz val="10"/>
        <color theme="1"/>
        <rFont val="Arial"/>
        <family val="2"/>
      </rPr>
      <t>select all appropiated</t>
    </r>
  </si>
  <si>
    <r>
      <t xml:space="preserve">Project / PCR Number / Requestor /  Request Reference </t>
    </r>
    <r>
      <rPr>
        <i/>
        <sz val="10"/>
        <color theme="1"/>
        <rFont val="Arial"/>
        <family val="2"/>
      </rPr>
      <t xml:space="preserve">- you must upload PCR in tempo in order to obtain the PCR number </t>
    </r>
  </si>
  <si>
    <t xml:space="preserve">Profitability Analysis </t>
  </si>
  <si>
    <r>
      <rPr>
        <b/>
        <sz val="11"/>
        <color theme="1"/>
        <rFont val="Arial"/>
        <family val="2"/>
      </rPr>
      <t xml:space="preserve">Project Name / PCR number / Requestor / Purpose / Project type / Current year  </t>
    </r>
    <r>
      <rPr>
        <i/>
        <sz val="10"/>
        <color theme="1"/>
        <rFont val="Arial"/>
        <family val="2"/>
      </rPr>
      <t>- must be completed and updated.</t>
    </r>
  </si>
  <si>
    <t>Project Cost Estimates</t>
  </si>
  <si>
    <t>Commercial Reference</t>
  </si>
  <si>
    <t>PEP Priority</t>
  </si>
  <si>
    <r>
      <t xml:space="preserve">Completed in full - </t>
    </r>
    <r>
      <rPr>
        <i/>
        <sz val="10"/>
        <rFont val="Arial"/>
        <family val="2"/>
      </rPr>
      <t>yellow and blue cells must be updated.</t>
    </r>
  </si>
  <si>
    <r>
      <t xml:space="preserve">Product and parts reference - </t>
    </r>
    <r>
      <rPr>
        <i/>
        <sz val="10"/>
        <rFont val="Arial"/>
        <family val="2"/>
      </rPr>
      <t>all information must be completed and verified with the TCO information</t>
    </r>
    <r>
      <rPr>
        <b/>
        <sz val="11"/>
        <rFont val="Arial"/>
        <family val="2"/>
      </rPr>
      <t>.</t>
    </r>
  </si>
  <si>
    <r>
      <rPr>
        <b/>
        <sz val="11"/>
        <color theme="1"/>
        <rFont val="Arial"/>
        <family val="2"/>
      </rPr>
      <t>Justification</t>
    </r>
    <r>
      <rPr>
        <sz val="11"/>
        <color theme="1"/>
        <rFont val="Arial"/>
        <family val="2"/>
      </rPr>
      <t xml:space="preserve"> -</t>
    </r>
    <r>
      <rPr>
        <i/>
        <sz val="10"/>
        <color theme="1"/>
        <rFont val="Arial"/>
        <family val="2"/>
      </rPr>
      <t xml:space="preserve"> describe the impacts that SE will face if your project is not executed</t>
    </r>
    <r>
      <rPr>
        <sz val="11"/>
        <color theme="1"/>
        <rFont val="Arial"/>
        <family val="2"/>
      </rPr>
      <t>.</t>
    </r>
  </si>
  <si>
    <t>Cells noted to be filled in by Purchasing (green)</t>
  </si>
  <si>
    <t>Cells noted to be filled in by plant (orange)</t>
  </si>
  <si>
    <t>Cells in purple</t>
  </si>
  <si>
    <t>Move #</t>
  </si>
  <si>
    <r>
      <rPr>
        <b/>
        <sz val="11"/>
        <color theme="1"/>
        <rFont val="Arial"/>
        <family val="2"/>
      </rPr>
      <t>Project name (ENTER TAB)</t>
    </r>
    <r>
      <rPr>
        <sz val="11"/>
        <color theme="1"/>
        <rFont val="Arial"/>
        <family val="2"/>
      </rPr>
      <t xml:space="preserve">
</t>
    </r>
    <r>
      <rPr>
        <i/>
        <sz val="10"/>
        <color theme="1"/>
        <rFont val="Arial"/>
        <family val="2"/>
      </rPr>
      <t xml:space="preserve">SBO or COS _LoB_Region_Category_Plant_Subject 
CoS_LoB_Region_Category_Plant_Subject 
</t>
    </r>
    <r>
      <rPr>
        <sz val="11"/>
        <color theme="1"/>
        <rFont val="Arial"/>
        <family val="2"/>
      </rPr>
      <t xml:space="preserve"> </t>
    </r>
  </si>
  <si>
    <t>SRiM and SAM tab</t>
  </si>
  <si>
    <t>https://schneider-electric.app.box.com/s/kt7rqwfqfqnovyh7hjjkxh8i7as58d6f</t>
  </si>
  <si>
    <t>MGT-02 Project Management Plan</t>
  </si>
  <si>
    <t>Summary</t>
  </si>
  <si>
    <t>Comments:</t>
  </si>
  <si>
    <t>No. Parts</t>
  </si>
  <si>
    <t>Tools to Move</t>
  </si>
  <si>
    <t>Tooling Move Expenses</t>
  </si>
  <si>
    <t>New Tooling (Capital)</t>
  </si>
  <si>
    <t>Labor</t>
  </si>
  <si>
    <t>New Tools</t>
  </si>
  <si>
    <t>Samples</t>
  </si>
  <si>
    <t>Expense/part</t>
  </si>
  <si>
    <t>NPV (000s)</t>
  </si>
  <si>
    <t>Total</t>
  </si>
  <si>
    <t>Payback (yr)</t>
  </si>
  <si>
    <t>Inputs required</t>
  </si>
  <si>
    <t>Cell color code</t>
  </si>
  <si>
    <t>Alex Cepeda</t>
  </si>
  <si>
    <t>Tool expenses estimation (if tools are moved)</t>
  </si>
  <si>
    <t>Input-Cost Est</t>
  </si>
  <si>
    <t>Number of tools</t>
  </si>
  <si>
    <t>Technology</t>
  </si>
  <si>
    <t>Stampings</t>
  </si>
  <si>
    <t>Plastics</t>
  </si>
  <si>
    <t>Die Casting</t>
  </si>
  <si>
    <t>Input-NPV Est</t>
  </si>
  <si>
    <t>Long distance? (Y/N)</t>
  </si>
  <si>
    <t>N</t>
  </si>
  <si>
    <t>Expense</t>
  </si>
  <si>
    <t>Reference</t>
  </si>
  <si>
    <t>Y</t>
  </si>
  <si>
    <t>Standard</t>
  </si>
  <si>
    <t xml:space="preserve">Tool Expenses </t>
  </si>
  <si>
    <t>Comments</t>
  </si>
  <si>
    <t>New Tooling</t>
  </si>
  <si>
    <t>Cost of New Tool</t>
  </si>
  <si>
    <t>% tools being replaced (0% for COS)</t>
  </si>
  <si>
    <t>Mature year once project is completed</t>
  </si>
  <si>
    <t>Year 0</t>
  </si>
  <si>
    <t>Year 1</t>
  </si>
  <si>
    <t>Year 2</t>
  </si>
  <si>
    <t>Year 3</t>
  </si>
  <si>
    <t>Year 4</t>
  </si>
  <si>
    <t>Year 5</t>
  </si>
  <si>
    <t xml:space="preserve">     Yearly Savings  (TCO)*</t>
  </si>
  <si>
    <t>* Update for Project Prioritization with at least 80% of volume quoted</t>
  </si>
  <si>
    <t>Hours allocated to the project</t>
  </si>
  <si>
    <t>Need to define the % of low, mid, high complexity</t>
  </si>
  <si>
    <t>USD</t>
  </si>
  <si>
    <t>Hrs</t>
  </si>
  <si>
    <t>FTE</t>
  </si>
  <si>
    <t>PR Cost Estimates Area</t>
  </si>
  <si>
    <t>Savings / part (Mature Year)</t>
  </si>
  <si>
    <t>Resource expenses estimation</t>
  </si>
  <si>
    <t>CE Labor</t>
  </si>
  <si>
    <t>Design Engineering  (US/MX)</t>
  </si>
  <si>
    <t>Complexity</t>
  </si>
  <si>
    <t>Low</t>
  </si>
  <si>
    <t>Medium</t>
  </si>
  <si>
    <t>Med-High</t>
  </si>
  <si>
    <t>Complex</t>
  </si>
  <si>
    <t>PE Labor</t>
  </si>
  <si>
    <t>Design Engineering (MX)</t>
  </si>
  <si>
    <t xml:space="preserve">Plant Labor (ME, QE, others) </t>
  </si>
  <si>
    <t>Mfg. / Indus. / CT (US/MX)</t>
  </si>
  <si>
    <t>Buyer Labor (Execution)</t>
  </si>
  <si>
    <t>Purchasing (US/MX)</t>
  </si>
  <si>
    <t xml:space="preserve">     Labor Expenses (includes Lab)</t>
  </si>
  <si>
    <t>Labor cost/time is weighted averaged based on these percentages</t>
  </si>
  <si>
    <t>PM Labor</t>
  </si>
  <si>
    <t>Other (if Required)</t>
  </si>
  <si>
    <t>Labor $ / part</t>
  </si>
  <si>
    <t>SQE Labor</t>
  </si>
  <si>
    <t>Quality Assurance</t>
  </si>
  <si>
    <t>Savings %</t>
  </si>
  <si>
    <t>Sample expenses estimation</t>
  </si>
  <si>
    <t>Lab  time</t>
  </si>
  <si>
    <t>Other (specify)</t>
  </si>
  <si>
    <t>Spend / part</t>
  </si>
  <si>
    <t>1.5%</t>
  </si>
  <si>
    <t>2.0%</t>
  </si>
  <si>
    <t>2.3%</t>
  </si>
  <si>
    <t>CoreTech Labor</t>
  </si>
  <si>
    <t>Annual Spend</t>
  </si>
  <si>
    <t>Buyer Labor (RFQ/PR)</t>
  </si>
  <si>
    <t>Total hrs</t>
  </si>
  <si>
    <t>~1.5-2.3 % of Annual volume (Spend of parts included)</t>
  </si>
  <si>
    <t>If ETO or big Circuit Breakers samples/assemblies are required go to higher limit</t>
  </si>
  <si>
    <t>Outputs</t>
  </si>
  <si>
    <t>Project Evaluation Metrics</t>
  </si>
  <si>
    <t>NPV (000's)</t>
  </si>
  <si>
    <t>Payback (years)</t>
  </si>
  <si>
    <t>Detailed Calculation &amp; Reference Tables</t>
  </si>
  <si>
    <t>Tool Expenses</t>
  </si>
  <si>
    <t>USD / tool</t>
  </si>
  <si>
    <t>Collect info &amp; mark</t>
  </si>
  <si>
    <t>Other tools &amp; gages</t>
  </si>
  <si>
    <t>Packaging (skid)*</t>
  </si>
  <si>
    <t>Transport &amp; customs**</t>
  </si>
  <si>
    <t>Left-over material</t>
  </si>
  <si>
    <t>Adaptation / modifications</t>
  </si>
  <si>
    <t>Tooling Expenses Estimation</t>
  </si>
  <si>
    <t>* Packaging 20% more expensive if long distance</t>
  </si>
  <si>
    <t>** Transport &amp; customs 50% more expensive if long distance</t>
  </si>
  <si>
    <t>Labor Estimation</t>
  </si>
  <si>
    <t>Parts</t>
  </si>
  <si>
    <t>Time (estimates/part)</t>
  </si>
  <si>
    <t>Rate USD/hr</t>
  </si>
  <si>
    <t>hr/piece</t>
  </si>
  <si>
    <t>Plant Labor (ME, QE, others)</t>
  </si>
  <si>
    <t>Core Tech Labor</t>
  </si>
  <si>
    <t>Buyer (RFQ/PR) Labor</t>
  </si>
  <si>
    <t>Part Complexity (% of parts)</t>
  </si>
  <si>
    <t>Labor Cost estimates</t>
  </si>
  <si>
    <t>Weighted Average</t>
  </si>
  <si>
    <t>Source</t>
  </si>
  <si>
    <t>hr</t>
  </si>
  <si>
    <t>LoB</t>
  </si>
  <si>
    <t>Purchasing</t>
  </si>
  <si>
    <t>GSC</t>
  </si>
  <si>
    <t>Total Labor</t>
  </si>
  <si>
    <t>Labor Cost Estimates by Source</t>
  </si>
  <si>
    <t>NPV &amp; Payback</t>
  </si>
  <si>
    <t>Discount Rate</t>
  </si>
  <si>
    <t>Project Savings / Benefits</t>
  </si>
  <si>
    <t xml:space="preserve">     Yearly Savings  (TCO)</t>
  </si>
  <si>
    <t>NPV ($000)</t>
  </si>
  <si>
    <t>Project Expenditures</t>
  </si>
  <si>
    <t xml:space="preserve">     Labor</t>
  </si>
  <si>
    <t xml:space="preserve">     Samples / Tooling</t>
  </si>
  <si>
    <t>Payback Ratio</t>
  </si>
  <si>
    <t xml:space="preserve">     Total Expendatures</t>
  </si>
  <si>
    <t>Year</t>
  </si>
  <si>
    <t>Net Cash Flow</t>
  </si>
  <si>
    <t>Cummulative Cash Flow</t>
  </si>
  <si>
    <t>Payback calculation</t>
  </si>
  <si>
    <t>Complexity assumption</t>
  </si>
  <si>
    <t>K3</t>
  </si>
  <si>
    <t>SHEET METAL,ROLLFORM</t>
  </si>
  <si>
    <t>P1</t>
  </si>
  <si>
    <t>THERMOPLAST&amp;THERMOS</t>
  </si>
  <si>
    <t>D2, M2</t>
  </si>
  <si>
    <t>PACKING PRODUCTS</t>
  </si>
  <si>
    <t>INDUSTRIAL MARKING</t>
  </si>
  <si>
    <t>K2,K5,K6</t>
  </si>
  <si>
    <t>METAL STAMPINGS</t>
  </si>
  <si>
    <t>MACHINING, TURNING</t>
  </si>
  <si>
    <t>DIECASTG,FORG,SINTER</t>
  </si>
  <si>
    <t>G3</t>
  </si>
  <si>
    <t>CO&amp;CABLES ASSEMBLY</t>
  </si>
  <si>
    <t>G4</t>
  </si>
  <si>
    <t>PRINTED CIRCUIT BOAR</t>
  </si>
  <si>
    <t>K1</t>
  </si>
  <si>
    <t>FASTENERS</t>
  </si>
  <si>
    <t>M1</t>
  </si>
  <si>
    <t>LAM/INS MISC PLASTIC</t>
  </si>
  <si>
    <t>L3</t>
  </si>
  <si>
    <t>SURFACE&amp;HEAT TREATM</t>
  </si>
  <si>
    <t>B1</t>
  </si>
  <si>
    <t>NON FERROUS MATERIAL</t>
  </si>
  <si>
    <t>C1</t>
  </si>
  <si>
    <t>THERMOSET MATERIALS</t>
  </si>
  <si>
    <t>Individual Search</t>
  </si>
  <si>
    <t>Multiple Search</t>
  </si>
  <si>
    <r>
      <rPr>
        <b/>
        <sz val="11"/>
        <rFont val="Arial"/>
        <family val="2"/>
      </rPr>
      <t>Completed in full</t>
    </r>
    <r>
      <rPr>
        <sz val="11"/>
        <rFont val="Arial"/>
        <family val="2"/>
      </rPr>
      <t xml:space="preserve"> </t>
    </r>
    <r>
      <rPr>
        <i/>
        <sz val="10"/>
        <rFont val="Arial"/>
        <family val="2"/>
      </rPr>
      <t>- this information must come from symphony , if is not in symphony should be specified and clarified by the CE ( see Commercial References tab for a guide to obtain from Symphony)</t>
    </r>
  </si>
  <si>
    <r>
      <t>SRiM -</t>
    </r>
    <r>
      <rPr>
        <i/>
        <sz val="10"/>
        <rFont val="Arial"/>
        <family val="2"/>
      </rPr>
      <t xml:space="preserve"> screen of status flags needs as well as the date of the last audit must be included.</t>
    </r>
  </si>
  <si>
    <r>
      <t xml:space="preserve">SAM - </t>
    </r>
    <r>
      <rPr>
        <i/>
        <sz val="10"/>
        <rFont val="Arial"/>
        <family val="2"/>
      </rPr>
      <t>screen of status and last audit date must be included.</t>
    </r>
  </si>
  <si>
    <r>
      <t xml:space="preserve">BPM approval of the project for resources and plant budget </t>
    </r>
    <r>
      <rPr>
        <b/>
        <u/>
        <sz val="11"/>
        <rFont val="Arial"/>
        <family val="2"/>
      </rPr>
      <t xml:space="preserve">(if Capital Investment is required) </t>
    </r>
    <r>
      <rPr>
        <b/>
        <sz val="11"/>
        <rFont val="Arial"/>
        <family val="2"/>
      </rPr>
      <t xml:space="preserve">- </t>
    </r>
    <r>
      <rPr>
        <i/>
        <sz val="10"/>
        <rFont val="Arial"/>
        <family val="2"/>
      </rPr>
      <t>local execution teams need to be confirmed as well as CAPEX if needed</t>
    </r>
    <r>
      <rPr>
        <b/>
        <sz val="11"/>
        <rFont val="Arial"/>
        <family val="2"/>
      </rPr>
      <t>.</t>
    </r>
  </si>
  <si>
    <r>
      <t xml:space="preserve">Part severity </t>
    </r>
    <r>
      <rPr>
        <b/>
        <u/>
        <sz val="11"/>
        <rFont val="Arial"/>
        <family val="2"/>
      </rPr>
      <t>per Symphony or N/A</t>
    </r>
    <r>
      <rPr>
        <b/>
        <sz val="11"/>
        <rFont val="Arial"/>
        <family val="2"/>
      </rPr>
      <t xml:space="preserve"> (to be clarified by CE) </t>
    </r>
    <r>
      <rPr>
        <i/>
        <sz val="10"/>
        <rFont val="Arial"/>
        <family val="2"/>
      </rPr>
      <t>- this information need to be obtained from symphony, if not available needs to be confirm by the eng team</t>
    </r>
    <r>
      <rPr>
        <b/>
        <sz val="11"/>
        <rFont val="Arial"/>
        <family val="2"/>
      </rPr>
      <t>.</t>
    </r>
  </si>
  <si>
    <r>
      <t xml:space="preserve">Include Cot model </t>
    </r>
    <r>
      <rPr>
        <i/>
        <sz val="10"/>
        <rFont val="Arial"/>
        <family val="2"/>
      </rPr>
      <t>- copy of the quotes at a minimum</t>
    </r>
    <r>
      <rPr>
        <b/>
        <sz val="11"/>
        <rFont val="Arial"/>
        <family val="2"/>
      </rPr>
      <t>.</t>
    </r>
  </si>
  <si>
    <r>
      <t xml:space="preserve">Description of change </t>
    </r>
    <r>
      <rPr>
        <sz val="11"/>
        <rFont val="Arial"/>
        <family val="2"/>
      </rPr>
      <t>-</t>
    </r>
    <r>
      <rPr>
        <i/>
        <sz val="11"/>
        <rFont val="Arial"/>
        <family val="2"/>
      </rPr>
      <t xml:space="preserve"> </t>
    </r>
    <r>
      <rPr>
        <i/>
        <sz val="10"/>
        <rFont val="Arial"/>
        <family val="2"/>
      </rPr>
      <t>Project scope</t>
    </r>
    <r>
      <rPr>
        <i/>
        <sz val="11"/>
        <rFont val="Arial"/>
        <family val="2"/>
      </rPr>
      <t xml:space="preserve"> </t>
    </r>
    <r>
      <rPr>
        <i/>
        <sz val="10"/>
        <rFont val="Arial"/>
        <family val="2"/>
      </rPr>
      <t>(see scope tab for more information )</t>
    </r>
    <r>
      <rPr>
        <sz val="10"/>
        <rFont val="Arial"/>
        <family val="2"/>
      </rPr>
      <t xml:space="preserve"> -</t>
    </r>
    <r>
      <rPr>
        <b/>
        <i/>
        <sz val="10"/>
        <rFont val="Arial"/>
        <family val="2"/>
      </rPr>
      <t xml:space="preserve"> </t>
    </r>
    <r>
      <rPr>
        <i/>
        <sz val="10"/>
        <rFont val="Arial"/>
        <family val="2"/>
      </rPr>
      <t>Include an Expected Sell gate</t>
    </r>
    <r>
      <rPr>
        <b/>
        <sz val="11"/>
        <rFont val="Arial"/>
        <family val="2"/>
      </rPr>
      <t>.</t>
    </r>
  </si>
  <si>
    <r>
      <t>Reviewed in full -</t>
    </r>
    <r>
      <rPr>
        <i/>
        <sz val="10"/>
        <rFont val="Arial"/>
        <family val="2"/>
      </rPr>
      <t xml:space="preserve"> It has to be completed by the LoB team, this should be completed at the pre-open.</t>
    </r>
  </si>
  <si>
    <t>Critiria to go under CoS BoC</t>
  </si>
  <si>
    <t>PM0 2020  (16 BUs -68 Product lines)  2 news PL - 1 Deleted (PTPRS…merged in DBPRD)</t>
  </si>
  <si>
    <t>PM0 2019  (11 BUs -67 Product lines)</t>
  </si>
  <si>
    <t>Domain +product line</t>
  </si>
  <si>
    <t>level</t>
  </si>
  <si>
    <t>Label 2020</t>
  </si>
  <si>
    <t xml:space="preserve">Label 2019 - New </t>
  </si>
  <si>
    <t>NODE</t>
  </si>
  <si>
    <t>HELIOS</t>
  </si>
  <si>
    <t>Helios 2019</t>
  </si>
  <si>
    <t>Code MRKFIL 2020</t>
  </si>
  <si>
    <t>MRKFIL 2019</t>
  </si>
  <si>
    <t>comment</t>
  </si>
  <si>
    <t>Node PM0</t>
  </si>
  <si>
    <t>LibEN</t>
  </si>
  <si>
    <t>Code HELIOS</t>
  </si>
  <si>
    <t>Code  MRKFIL</t>
  </si>
  <si>
    <t>In 2020 ?</t>
  </si>
  <si>
    <t>ENM DIGITAL ENERGY</t>
  </si>
  <si>
    <t>142912</t>
  </si>
  <si>
    <t>115873</t>
  </si>
  <si>
    <t>ENM LOW VOLTAGE</t>
  </si>
  <si>
    <t>ENERGY AUTOMATION PROD</t>
  </si>
  <si>
    <t>117905</t>
  </si>
  <si>
    <t>DPENP</t>
  </si>
  <si>
    <t>INENP</t>
  </si>
  <si>
    <t>1I01</t>
  </si>
  <si>
    <t>133452</t>
  </si>
  <si>
    <t>AIR CIRCUIT BREAKERS</t>
  </si>
  <si>
    <t>PTACB</t>
  </si>
  <si>
    <t>1E01</t>
  </si>
  <si>
    <t>ELECTRIC NETWORKS PROJ</t>
  </si>
  <si>
    <t>135311</t>
  </si>
  <si>
    <t>DPENS</t>
  </si>
  <si>
    <t>INENS</t>
  </si>
  <si>
    <t>1I02</t>
  </si>
  <si>
    <t>177215</t>
  </si>
  <si>
    <t>ASCO AUTO.TRANS.SWITCH</t>
  </si>
  <si>
    <t>PTATS</t>
  </si>
  <si>
    <t>1E02</t>
  </si>
  <si>
    <t>DIGITAL BUILDINGS SERV</t>
  </si>
  <si>
    <t>Digital Ene Field Serv</t>
  </si>
  <si>
    <t>116921</t>
  </si>
  <si>
    <t>DBIBS</t>
  </si>
  <si>
    <t>PTIBS</t>
  </si>
  <si>
    <t>1I03</t>
  </si>
  <si>
    <t>Change label</t>
  </si>
  <si>
    <t>133304</t>
  </si>
  <si>
    <t>MCCBS,EARTH LEAK&amp;SWITC</t>
  </si>
  <si>
    <t>PTCCB</t>
  </si>
  <si>
    <t>1E03</t>
  </si>
  <si>
    <t>BUILDING MNGT PRODUCTS</t>
  </si>
  <si>
    <t>116919</t>
  </si>
  <si>
    <t>DBPRD</t>
  </si>
  <si>
    <t>PTPRD</t>
  </si>
  <si>
    <t>1I05</t>
  </si>
  <si>
    <t>include PTPRS 2019</t>
  </si>
  <si>
    <t>133860</t>
  </si>
  <si>
    <t>CONTACTORS</t>
  </si>
  <si>
    <t>PTCTR</t>
  </si>
  <si>
    <t>1E04</t>
  </si>
  <si>
    <t>DIGITAL BUILDINGS PROJ</t>
  </si>
  <si>
    <t>116920</t>
  </si>
  <si>
    <t>DBSL2</t>
  </si>
  <si>
    <t>PTSL2</t>
  </si>
  <si>
    <t>1I07</t>
  </si>
  <si>
    <t>131279</t>
  </si>
  <si>
    <t>LV EQPT (IEC&amp;NEMA)</t>
  </si>
  <si>
    <t>PTEQP</t>
  </si>
  <si>
    <t>1E05</t>
  </si>
  <si>
    <t>POWER SOLUTIONS</t>
  </si>
  <si>
    <t>155003</t>
  </si>
  <si>
    <t>DPSOL</t>
  </si>
  <si>
    <t>PTSOL</t>
  </si>
  <si>
    <t>1I08</t>
  </si>
  <si>
    <t>131280</t>
  </si>
  <si>
    <t>BUSWAYS POWER IEC&amp;NEMA</t>
  </si>
  <si>
    <t>PTLVB</t>
  </si>
  <si>
    <t>1E06</t>
  </si>
  <si>
    <t>DIGITAL POWER SERVICES</t>
  </si>
  <si>
    <t>new PL</t>
  </si>
  <si>
    <t>180073</t>
  </si>
  <si>
    <t>DPIBS</t>
  </si>
  <si>
    <t>1I09</t>
  </si>
  <si>
    <t>New PL</t>
  </si>
  <si>
    <t>105315</t>
  </si>
  <si>
    <t>LV FUNCTIONAL ENCL</t>
  </si>
  <si>
    <t>PTLVS</t>
  </si>
  <si>
    <t>1E07</t>
  </si>
  <si>
    <t>ENM HOME DISTRIBUTION</t>
  </si>
  <si>
    <t>142911</t>
  </si>
  <si>
    <t>177217</t>
  </si>
  <si>
    <t>ASCO PCS LB OTHERS</t>
  </si>
  <si>
    <t>PTPCL</t>
  </si>
  <si>
    <t>1E08</t>
  </si>
  <si>
    <t>CONNECTED LIVING CAB.</t>
  </si>
  <si>
    <t>CABLE SUPPORT</t>
  </si>
  <si>
    <t>121382</t>
  </si>
  <si>
    <t>PTCLC</t>
  </si>
  <si>
    <t>PTCSU</t>
  </si>
  <si>
    <t>1F02</t>
  </si>
  <si>
    <t>105827</t>
  </si>
  <si>
    <t>UNIVERSAL ENCLOSURES</t>
  </si>
  <si>
    <t>PTUES</t>
  </si>
  <si>
    <t>1E09</t>
  </si>
  <si>
    <t>EV CHARGING INFRASTRUC</t>
  </si>
  <si>
    <t>144061</t>
  </si>
  <si>
    <t>PTEVC</t>
  </si>
  <si>
    <t>1F03</t>
  </si>
  <si>
    <t>ADVANCED FUNCTION DEV.</t>
  </si>
  <si>
    <t>FD PROF. FUNCTIONS</t>
  </si>
  <si>
    <t>133774</t>
  </si>
  <si>
    <t>PTFDA</t>
  </si>
  <si>
    <t>1F04</t>
  </si>
  <si>
    <t>144067</t>
  </si>
  <si>
    <t>HOME POWER PRODUCTS</t>
  </si>
  <si>
    <t>ITHPP</t>
  </si>
  <si>
    <t>1F01</t>
  </si>
  <si>
    <t>FD BREAKERS DEVICES</t>
  </si>
  <si>
    <t>124383</t>
  </si>
  <si>
    <t>PTFDB</t>
  </si>
  <si>
    <t>1F05</t>
  </si>
  <si>
    <t>FD ENCLOSURE SYSTEMS</t>
  </si>
  <si>
    <t>133856</t>
  </si>
  <si>
    <t>PTFDS</t>
  </si>
  <si>
    <t>1F06</t>
  </si>
  <si>
    <t>CONNECTED LIVING SYS.</t>
  </si>
  <si>
    <t>LIGHT AND ROOM CONTROL</t>
  </si>
  <si>
    <t>144062</t>
  </si>
  <si>
    <t>PTCLS</t>
  </si>
  <si>
    <t>PTLRC</t>
  </si>
  <si>
    <t>1F07</t>
  </si>
  <si>
    <t>CONNECTED LIVING TEM.</t>
  </si>
  <si>
    <t>RESID&amp; THERMAL CONTROL</t>
  </si>
  <si>
    <t>145936</t>
  </si>
  <si>
    <t>PTCLT</t>
  </si>
  <si>
    <t>PTRTC</t>
  </si>
  <si>
    <t>1F08</t>
  </si>
  <si>
    <t>CONNECTED LIVING DEV.</t>
  </si>
  <si>
    <t>WIRING DEVICES</t>
  </si>
  <si>
    <t>116938</t>
  </si>
  <si>
    <t>PTCLD</t>
  </si>
  <si>
    <t>PTWDA</t>
  </si>
  <si>
    <t>1F0A</t>
  </si>
  <si>
    <t>NETWORK CONNECTIVITY</t>
  </si>
  <si>
    <t>117098</t>
  </si>
  <si>
    <t>PTNCO</t>
  </si>
  <si>
    <t>1F0B</t>
  </si>
  <si>
    <t>1I04</t>
  </si>
  <si>
    <t>move in other BU</t>
  </si>
  <si>
    <t>ENM OFF MATRIX</t>
  </si>
  <si>
    <t>new BU</t>
  </si>
  <si>
    <t>131471</t>
  </si>
  <si>
    <t>ENERGY SOFTWARE</t>
  </si>
  <si>
    <t>180071</t>
  </si>
  <si>
    <t>ENSFT</t>
  </si>
  <si>
    <t>9F01</t>
  </si>
  <si>
    <t>-</t>
  </si>
  <si>
    <t>133220</t>
  </si>
  <si>
    <t>PARTNER S2 PRODUCTS</t>
  </si>
  <si>
    <t>PTSG2</t>
  </si>
  <si>
    <t>1F09</t>
  </si>
  <si>
    <t>9F02</t>
  </si>
  <si>
    <t>9F03</t>
  </si>
  <si>
    <t>ENM POWER PRODUCTS</t>
  </si>
  <si>
    <t>Electric Networks Proj</t>
  </si>
  <si>
    <t>133277</t>
  </si>
  <si>
    <t>VIDEO PRODUCTS</t>
  </si>
  <si>
    <t>PTPRS</t>
  </si>
  <si>
    <t>1I06</t>
  </si>
  <si>
    <t xml:space="preserve">Deleted </t>
  </si>
  <si>
    <t>IN DBPRD</t>
  </si>
  <si>
    <t>Digital Building Proj</t>
  </si>
  <si>
    <t>163148</t>
  </si>
  <si>
    <t>ENM SUSTAIN. SERVICES</t>
  </si>
  <si>
    <t>MV PRODUCT COMPONENT</t>
  </si>
  <si>
    <t>134703</t>
  </si>
  <si>
    <t>INMCP</t>
  </si>
  <si>
    <t>1E0A</t>
  </si>
  <si>
    <t>1D02</t>
  </si>
  <si>
    <t>143807</t>
  </si>
  <si>
    <t>ENERGY EFFICIENCY PROJ</t>
  </si>
  <si>
    <t>ESEEP</t>
  </si>
  <si>
    <t>1C01</t>
  </si>
  <si>
    <t>ENM POWER SYSTEMS</t>
  </si>
  <si>
    <t>ENM MEDIUM VOLTAGE</t>
  </si>
  <si>
    <t>144059</t>
  </si>
  <si>
    <t>143802</t>
  </si>
  <si>
    <t>ENERGY PERFORMANCE CON</t>
  </si>
  <si>
    <t>ESEPC</t>
  </si>
  <si>
    <t>1C02</t>
  </si>
  <si>
    <t>MV EQUIPMENT</t>
  </si>
  <si>
    <t>114107</t>
  </si>
  <si>
    <t>INMVE</t>
  </si>
  <si>
    <t>1D03</t>
  </si>
  <si>
    <t>179922</t>
  </si>
  <si>
    <t>ENERGY SERVICES - MONI</t>
  </si>
  <si>
    <t>ESMON</t>
  </si>
  <si>
    <t>1C03</t>
  </si>
  <si>
    <t>MV PRODUCT SWITCHBOARD</t>
  </si>
  <si>
    <t>105305</t>
  </si>
  <si>
    <t>INMVP</t>
  </si>
  <si>
    <t>1D04</t>
  </si>
  <si>
    <t>143772</t>
  </si>
  <si>
    <t>SOFTWARE &amp; MANAGED SER</t>
  </si>
  <si>
    <t>ESSMS</t>
  </si>
  <si>
    <t>1C04</t>
  </si>
  <si>
    <t>MV TRANSF &amp; SUBSTATION</t>
  </si>
  <si>
    <t>105306</t>
  </si>
  <si>
    <t>INMVT</t>
  </si>
  <si>
    <t>1D05</t>
  </si>
  <si>
    <t>134702</t>
  </si>
  <si>
    <t>CLOUD</t>
  </si>
  <si>
    <t>MV SYSTEMS LEVEL 2</t>
  </si>
  <si>
    <t>134698</t>
  </si>
  <si>
    <t>INSL2</t>
  </si>
  <si>
    <t>1D06</t>
  </si>
  <si>
    <t>145382</t>
  </si>
  <si>
    <t>CLOUD SAAS</t>
  </si>
  <si>
    <t>CLSAS</t>
  </si>
  <si>
    <t>0501</t>
  </si>
  <si>
    <t>1D07</t>
  </si>
  <si>
    <t>INDUSTRIAL POWER SYSTE</t>
  </si>
  <si>
    <t>144071</t>
  </si>
  <si>
    <t>SPSPS</t>
  </si>
  <si>
    <t>ITSPS</t>
  </si>
  <si>
    <t>1D08</t>
  </si>
  <si>
    <t>1G0A</t>
  </si>
  <si>
    <t>134706</t>
  </si>
  <si>
    <t>LV &amp; MV Field Services</t>
  </si>
  <si>
    <t>INIBS</t>
  </si>
  <si>
    <t>1D01</t>
  </si>
  <si>
    <t>ENM SECURE POWER</t>
  </si>
  <si>
    <t>117887</t>
  </si>
  <si>
    <t>3-PHASE POWER SYSTEM</t>
  </si>
  <si>
    <t>3-PHASE POWER EQUIPMEN</t>
  </si>
  <si>
    <t>144068</t>
  </si>
  <si>
    <t>SP3PH</t>
  </si>
  <si>
    <t>IT3PH</t>
  </si>
  <si>
    <t>1G01</t>
  </si>
  <si>
    <t>BUSINESS POWER PRODUCT</t>
  </si>
  <si>
    <t>144065</t>
  </si>
  <si>
    <t>SPBPP</t>
  </si>
  <si>
    <t>ITBPP</t>
  </si>
  <si>
    <t>1G02</t>
  </si>
  <si>
    <t>COOLING SYSTEMS</t>
  </si>
  <si>
    <t>COOLING EQUIPEMENT SYS</t>
  </si>
  <si>
    <t>144070</t>
  </si>
  <si>
    <t>SPCLG</t>
  </si>
  <si>
    <t>ITCLG</t>
  </si>
  <si>
    <t>1G03</t>
  </si>
  <si>
    <t>SECURE POWER SOFTWARE</t>
  </si>
  <si>
    <t>DATA CENTER MANAG.SOFT</t>
  </si>
  <si>
    <t>144072</t>
  </si>
  <si>
    <t>SPSFT</t>
  </si>
  <si>
    <t>ITDCM</t>
  </si>
  <si>
    <t>1G04</t>
  </si>
  <si>
    <t>MV Systems Level 2</t>
  </si>
  <si>
    <t>HBN MEDIUM PRODUCTS</t>
  </si>
  <si>
    <t>177214</t>
  </si>
  <si>
    <t>SPHMP</t>
  </si>
  <si>
    <t>ITHMP</t>
  </si>
  <si>
    <t>1G05</t>
  </si>
  <si>
    <t>145301</t>
  </si>
  <si>
    <t>Smart Grid Services</t>
  </si>
  <si>
    <t>SISGT</t>
  </si>
  <si>
    <t>MODULAR DATA CENTERS</t>
  </si>
  <si>
    <t>MOD&amp;BUILD DATA CENTERS</t>
  </si>
  <si>
    <t>155002</t>
  </si>
  <si>
    <t>SPMDC</t>
  </si>
  <si>
    <t>ITMBD</t>
  </si>
  <si>
    <t>1G07</t>
  </si>
  <si>
    <t>PERSONAL POWER PRODUCT</t>
  </si>
  <si>
    <t>144066</t>
  </si>
  <si>
    <t>SPPPP</t>
  </si>
  <si>
    <t>ITPPP</t>
  </si>
  <si>
    <t>1G08</t>
  </si>
  <si>
    <t>RACK SYSTEM</t>
  </si>
  <si>
    <t>RACK &amp; ACCESSORIES</t>
  </si>
  <si>
    <t>144069</t>
  </si>
  <si>
    <t>SPRSY</t>
  </si>
  <si>
    <t>ITRAA</t>
  </si>
  <si>
    <t>1G09</t>
  </si>
  <si>
    <t>DESIGN BLD &amp; ENERGY ST</t>
  </si>
  <si>
    <t>ENERGY STORAGE</t>
  </si>
  <si>
    <t>155001</t>
  </si>
  <si>
    <t>SPSTO</t>
  </si>
  <si>
    <t>ITSTO</t>
  </si>
  <si>
    <t>1G0B</t>
  </si>
  <si>
    <t>IND AUT SOFTWARE</t>
  </si>
  <si>
    <t>IND SOFTWARE</t>
  </si>
  <si>
    <t>180068</t>
  </si>
  <si>
    <t>SOFTWARE</t>
  </si>
  <si>
    <t>155000</t>
  </si>
  <si>
    <t>IDSFT</t>
  </si>
  <si>
    <t>SFTWR</t>
  </si>
  <si>
    <t>1A01</t>
  </si>
  <si>
    <t>IND AUTOMATION OPS</t>
  </si>
  <si>
    <t>IND OEM BIC</t>
  </si>
  <si>
    <t>115906</t>
  </si>
  <si>
    <t>132764</t>
  </si>
  <si>
    <t>Secure Pwr Field Serv</t>
  </si>
  <si>
    <t>ITIBS</t>
  </si>
  <si>
    <t>1G06</t>
  </si>
  <si>
    <t>COMMERCIAL (ELIWELL)</t>
  </si>
  <si>
    <t>146449</t>
  </si>
  <si>
    <t>IDCOM</t>
  </si>
  <si>
    <t>1H01</t>
  </si>
  <si>
    <t>EUROTHERM</t>
  </si>
  <si>
    <t>146448</t>
  </si>
  <si>
    <t>IDEUR</t>
  </si>
  <si>
    <t>1H02</t>
  </si>
  <si>
    <t>HUMAN MACHINE INTFC</t>
  </si>
  <si>
    <t>101001</t>
  </si>
  <si>
    <t>IDHMI</t>
  </si>
  <si>
    <t>1H03</t>
  </si>
  <si>
    <t>MACHINE SOL TRANSACTN</t>
  </si>
  <si>
    <t>155005</t>
  </si>
  <si>
    <t>IDMST</t>
  </si>
  <si>
    <t>1H05</t>
  </si>
  <si>
    <t>INDUSTRY OEM SYSTEMS</t>
  </si>
  <si>
    <t>132078</t>
  </si>
  <si>
    <t>IDOL2</t>
  </si>
  <si>
    <t>1H06</t>
  </si>
  <si>
    <t>PROCES.AUTOMAT.CONTROL</t>
  </si>
  <si>
    <t>109128</t>
  </si>
  <si>
    <t>IDPAC</t>
  </si>
  <si>
    <t>1H07</t>
  </si>
  <si>
    <t>SPEED DRIVES SYSTEMS</t>
  </si>
  <si>
    <t>130514</t>
  </si>
  <si>
    <t>IDSDS</t>
  </si>
  <si>
    <t>1H08</t>
  </si>
  <si>
    <t>SENSORS</t>
  </si>
  <si>
    <t>117830</t>
  </si>
  <si>
    <t>IDSEN</t>
  </si>
  <si>
    <t>1H09</t>
  </si>
  <si>
    <t>CONTROL, RELAYS &amp; SIGN</t>
  </si>
  <si>
    <t>117829</t>
  </si>
  <si>
    <t>IDSIG</t>
  </si>
  <si>
    <t>1H0A</t>
  </si>
  <si>
    <t>VARIABLE SPEED DRIVES</t>
  </si>
  <si>
    <t>100190</t>
  </si>
  <si>
    <t>IDVSD</t>
  </si>
  <si>
    <t>1H0B</t>
  </si>
  <si>
    <t>118830</t>
  </si>
  <si>
    <t>INDUSTRY FIELD SERVICE</t>
  </si>
  <si>
    <t>IDIBO</t>
  </si>
  <si>
    <t>1H04</t>
  </si>
  <si>
    <t>IND PROCESS AUTOMATION</t>
  </si>
  <si>
    <t>180067</t>
  </si>
  <si>
    <t>FIELD DEVICES</t>
  </si>
  <si>
    <t>146447</t>
  </si>
  <si>
    <t>IDFLD</t>
  </si>
  <si>
    <t>1B01</t>
  </si>
  <si>
    <t>PROCESS AUT. SERVICES</t>
  </si>
  <si>
    <t>146911</t>
  </si>
  <si>
    <t>IDPAS</t>
  </si>
  <si>
    <t>1B02</t>
  </si>
  <si>
    <t>PROCESS AUT SOLUTIONS</t>
  </si>
  <si>
    <t>155004</t>
  </si>
  <si>
    <t>IDPSO</t>
  </si>
  <si>
    <t>1B03</t>
  </si>
  <si>
    <t>SCE ENERG. &amp; SUSTAINA.</t>
  </si>
  <si>
    <t>180070</t>
  </si>
  <si>
    <t>180074</t>
  </si>
  <si>
    <t>SCE IND AUT. SERVICES</t>
  </si>
  <si>
    <t>180141</t>
  </si>
  <si>
    <t>IDIBS</t>
  </si>
  <si>
    <t>9B01</t>
  </si>
  <si>
    <t>SCE POWER FIELD SERV.</t>
  </si>
  <si>
    <t>180142</t>
  </si>
  <si>
    <t>POWER FIELD SERVICES</t>
  </si>
  <si>
    <t>9C01</t>
  </si>
  <si>
    <t>move in other BU+ label change</t>
  </si>
  <si>
    <t>SCE SECURE POWER SERV.</t>
  </si>
  <si>
    <t>180143</t>
  </si>
  <si>
    <t>SOLAR</t>
  </si>
  <si>
    <t>SECURE PWR FIELD SERV</t>
  </si>
  <si>
    <t>SPIBS</t>
  </si>
  <si>
    <t>9D01</t>
  </si>
  <si>
    <t>134800</t>
  </si>
  <si>
    <t>SOLAR SYSTEMS</t>
  </si>
  <si>
    <t>SOLSY</t>
  </si>
  <si>
    <t>0402</t>
  </si>
  <si>
    <t>SCE SMART GRID SERV.</t>
  </si>
  <si>
    <t>180144</t>
  </si>
  <si>
    <t>131472</t>
  </si>
  <si>
    <t>SOLAR PRODUCTS</t>
  </si>
  <si>
    <t>SOLPR</t>
  </si>
  <si>
    <t>0401</t>
  </si>
  <si>
    <t>SMART GRID SERVICES</t>
  </si>
  <si>
    <t>9E01</t>
  </si>
  <si>
    <t>180394</t>
  </si>
  <si>
    <r>
      <rPr>
        <b/>
        <sz val="11"/>
        <color theme="1"/>
        <rFont val="Arial"/>
        <family val="2"/>
      </rPr>
      <t>CoS , SBO and Outsorces - ONLY Power Products</t>
    </r>
    <r>
      <rPr>
        <sz val="11"/>
        <color theme="1"/>
        <rFont val="Arial"/>
        <family val="2"/>
      </rPr>
      <t xml:space="preserve"> - </t>
    </r>
    <r>
      <rPr>
        <i/>
        <sz val="10"/>
        <color theme="1"/>
        <rFont val="Arial"/>
        <family val="2"/>
      </rPr>
      <t xml:space="preserve">CoS BoC Tab to see product lines </t>
    </r>
  </si>
  <si>
    <r>
      <t xml:space="preserve">Completed in full - </t>
    </r>
    <r>
      <rPr>
        <i/>
        <sz val="10"/>
        <rFont val="Arial"/>
        <family val="2"/>
      </rPr>
      <t>current supplier and new suppliers information must be included, all yellow and blue cells have to be updated accordingly.</t>
    </r>
    <r>
      <rPr>
        <b/>
        <sz val="11"/>
        <rFont val="Arial"/>
        <family val="2"/>
      </rPr>
      <t xml:space="preserve"> </t>
    </r>
  </si>
  <si>
    <r>
      <t xml:space="preserve">Upload template to TEMPO (NAM COS BOC) - </t>
    </r>
    <r>
      <rPr>
        <i/>
        <sz val="10"/>
        <rFont val="Arial"/>
        <family val="2"/>
      </rPr>
      <t xml:space="preserve">upload PCR and PPT stage gate </t>
    </r>
  </si>
  <si>
    <r>
      <t xml:space="preserve">Short description of change- </t>
    </r>
    <r>
      <rPr>
        <i/>
        <sz val="10"/>
        <color theme="1"/>
        <rFont val="Arial"/>
        <family val="2"/>
      </rPr>
      <t>if there are impacts to the business case</t>
    </r>
  </si>
  <si>
    <t>DO Process for CoS</t>
  </si>
  <si>
    <t xml:space="preserve">Deliverables guides: </t>
  </si>
  <si>
    <r>
      <rPr>
        <b/>
        <sz val="11"/>
        <color theme="1"/>
        <rFont val="Arial"/>
        <family val="2"/>
      </rPr>
      <t xml:space="preserve">PEP process -  </t>
    </r>
    <r>
      <rPr>
        <b/>
        <u/>
        <sz val="11"/>
        <color theme="1"/>
        <rFont val="Arial"/>
        <family val="2"/>
      </rPr>
      <t>https://ocportal.schneider-electric.com/en/web/ocp/ocl/optimize/pep/activities</t>
    </r>
    <r>
      <rPr>
        <u/>
        <sz val="11"/>
        <color theme="1"/>
        <rFont val="Arial"/>
        <family val="2"/>
      </rPr>
      <t xml:space="preserve"> </t>
    </r>
    <r>
      <rPr>
        <sz val="11"/>
        <color theme="1"/>
        <rFont val="Arial"/>
        <family val="2"/>
      </rPr>
      <t xml:space="preserve">: </t>
    </r>
    <r>
      <rPr>
        <i/>
        <sz val="11"/>
        <color theme="1"/>
        <rFont val="Arial"/>
        <family val="2"/>
      </rPr>
      <t>select option manage and deliverables to see details</t>
    </r>
  </si>
  <si>
    <r>
      <t xml:space="preserve">CoS RACI -  </t>
    </r>
    <r>
      <rPr>
        <i/>
        <sz val="10"/>
        <color theme="1"/>
        <rFont val="Arial"/>
        <family val="2"/>
      </rPr>
      <t>see RACI tab for details</t>
    </r>
  </si>
  <si>
    <t>Procurement</t>
  </si>
  <si>
    <t>Project
Gate / Stage</t>
  </si>
  <si>
    <t>Activity</t>
  </si>
  <si>
    <t>Technical Productivity Ldr</t>
  </si>
  <si>
    <t>BoC Leader</t>
  </si>
  <si>
    <t>HuB Engineering</t>
  </si>
  <si>
    <t>HuB Marketing</t>
  </si>
  <si>
    <t>Business Partner</t>
  </si>
  <si>
    <t>Project Leader/CO</t>
  </si>
  <si>
    <t>Project Manager - Procurement</t>
  </si>
  <si>
    <t>Project Specialist - Procurement</t>
  </si>
  <si>
    <t>Plant MPL</t>
  </si>
  <si>
    <t>Technical Antenna</t>
  </si>
  <si>
    <t>Plant Quality (SQE)</t>
  </si>
  <si>
    <t>Supplier Quality</t>
  </si>
  <si>
    <t>Core Technologies / Plant Tool Supervisor</t>
  </si>
  <si>
    <t>Category Manager</t>
  </si>
  <si>
    <t>SBO Sr Manager</t>
  </si>
  <si>
    <t>Rebalancing SR Manager</t>
  </si>
  <si>
    <t>Monthly</t>
  </si>
  <si>
    <t>Review Tracking sheet for any projects approaching a stage gate</t>
  </si>
  <si>
    <t>A/R</t>
  </si>
  <si>
    <t xml:space="preserve">Follow-up to confirm presentations are loaded and contact appropriate people and/or update the tracking sheet with new stage gate dates </t>
  </si>
  <si>
    <t>I</t>
  </si>
  <si>
    <t>Prior to each Mtg</t>
  </si>
  <si>
    <t>Send a copy of the PR + any stage gate PP and agenda out 72 hours prior to the BoC</t>
  </si>
  <si>
    <t>A</t>
  </si>
  <si>
    <t>R</t>
  </si>
  <si>
    <t>Confirm the appropriate people are invited/accepted the BoC Mtg</t>
  </si>
  <si>
    <t>C</t>
  </si>
  <si>
    <t>Each Meeting</t>
  </si>
  <si>
    <t>Animate the BoC</t>
  </si>
  <si>
    <t>Take/Provide meeting notes to the BoC members / Meeting attendees -&gt; Provide feedback on the PCR -&gt; ok to open, not ok with a reason why or a concern that needs to be addressed</t>
  </si>
  <si>
    <t>Pre-OPEN</t>
  </si>
  <si>
    <t>Create Draft Project Request (MOVE output in the future/PR Today)</t>
  </si>
  <si>
    <t>C/I</t>
  </si>
  <si>
    <t>Load PR to Tempo (create PCR)</t>
  </si>
  <si>
    <t xml:space="preserve">Review PR document after it is loaded in Tempo for all info </t>
  </si>
  <si>
    <r>
      <t xml:space="preserve">Confirm Strategic Supplier - EGS for SBO projects - </t>
    </r>
    <r>
      <rPr>
        <sz val="11"/>
        <color rgb="FFFF0000"/>
        <rFont val="Calibri"/>
        <family val="2"/>
        <scheme val="minor"/>
      </rPr>
      <t>required for DO</t>
    </r>
  </si>
  <si>
    <t>Confirm the Product Range / HuB the project belongs</t>
  </si>
  <si>
    <r>
      <t xml:space="preserve">Confirm SAM Status aligns with Golden Rules - </t>
    </r>
    <r>
      <rPr>
        <sz val="11"/>
        <color rgb="FFFF0000"/>
        <rFont val="Calibri"/>
        <family val="2"/>
        <scheme val="minor"/>
      </rPr>
      <t>required for DO if not completed</t>
    </r>
  </si>
  <si>
    <t>Confirm when the BoC can review the PCR &amp; add to the agenda</t>
  </si>
  <si>
    <t>At OPEN</t>
  </si>
  <si>
    <t>Initial Savings Identified</t>
  </si>
  <si>
    <t>DO Gate Date Provided for Full Track
Produce and Sell Dates for Light Track</t>
  </si>
  <si>
    <t>Present the Stage Gate presentation(S) during BoC</t>
  </si>
  <si>
    <t>After OPEN Mtg</t>
  </si>
  <si>
    <t>OPEN Gate Approval &amp; Create PCE: 
OPEN PCE by product Range in each project
Assign CO as the person leading the project</t>
  </si>
  <si>
    <t>I * if applicable</t>
  </si>
  <si>
    <t>Provide feedback on the PCR -&gt; ok to open, not ok with a reason why</t>
  </si>
  <si>
    <t>Between OPEN - DO</t>
  </si>
  <si>
    <t>Team Members confirmed for the project</t>
  </si>
  <si>
    <t>Confirm criticality/severity of the parts requested prior to BoC</t>
  </si>
  <si>
    <t>Confirm/Update Savings &amp; ROI based on the estimated qualification costs</t>
  </si>
  <si>
    <t>Time (schedule) agreed upon by all team members</t>
  </si>
  <si>
    <t xml:space="preserve">Confirm PCR # is in the SBO file </t>
  </si>
  <si>
    <t>Confirm Project is still viable after savings and schedule analyzed</t>
  </si>
  <si>
    <t>Tempo updates</t>
  </si>
  <si>
    <t>At DO</t>
  </si>
  <si>
    <t>Change Owner confirmed, required at DO (MCO if needed based on plant)</t>
  </si>
  <si>
    <t>Confirm SRiM Status aligns with Golden Rules 
 -&gt; should include analysis with RCM for better business analysis in SRiM for CoS</t>
  </si>
  <si>
    <t>Supplier Confirmed, if changes, re-check SAM/SBO Status</t>
  </si>
  <si>
    <t>Project Scheduled provided by Project Manager (aka CO)</t>
  </si>
  <si>
    <t>OTTO # declared (MOVE will create OTTO when implemented)</t>
  </si>
  <si>
    <t>After DO Mtg</t>
  </si>
  <si>
    <t>DO Gate Approval - Tempo + confirm all presentation and PR updates are loaded in the PCR</t>
  </si>
  <si>
    <t>Between DO-IMP</t>
  </si>
  <si>
    <t>PPEP Creation</t>
  </si>
  <si>
    <t>PVP (CVP) / CQCS defined by engineering
*PVP (CVP) defined by Technical Antenna on Delegated parts</t>
  </si>
  <si>
    <t>A/R*</t>
  </si>
  <si>
    <t>LAIRs Received from old supplier &amp; Reviewed</t>
  </si>
  <si>
    <t>PPEP Signed by new supplier</t>
  </si>
  <si>
    <t>Current Tool Audit completed, if requested</t>
  </si>
  <si>
    <t>Update Schedule in PCEs (Tempo) and align with project team</t>
  </si>
  <si>
    <t>At IMP</t>
  </si>
  <si>
    <t>Supplier Confirmed, if changes, check SAM/SRiM/Status</t>
  </si>
  <si>
    <t>Schedule re-confirmed</t>
  </si>
  <si>
    <t>***Tools are not approved to move until after the deliverables are received and BoC approves IMP Gate</t>
  </si>
  <si>
    <t>After IMP Mtg</t>
  </si>
  <si>
    <t>IMP Gate Approval - Tempo + confirm all presentation and PR updates are loaded in the PCR</t>
  </si>
  <si>
    <t>Between IMP - PROD</t>
  </si>
  <si>
    <t>FAIRs received &amp; approved</t>
  </si>
  <si>
    <t>Tool Qualified at new supplier</t>
  </si>
  <si>
    <t>FAIR Report Analyzed and Approved</t>
  </si>
  <si>
    <t>PVP /CVP test Report Analyzed and Approved</t>
  </si>
  <si>
    <t>Transfer Validation Report, PQR</t>
  </si>
  <si>
    <t>At Produce</t>
  </si>
  <si>
    <t>After Produce Mtg</t>
  </si>
  <si>
    <t>PRODUCE Gate Approval - Tempo + confirm all presentation and PR updates are loaded in the PCR</t>
  </si>
  <si>
    <t>Between PROD -Sell</t>
  </si>
  <si>
    <t>PPEP Completed</t>
  </si>
  <si>
    <t>At Sell</t>
  </si>
  <si>
    <t>Update PCR with Close date</t>
  </si>
  <si>
    <t>Between SELL-CLOSE</t>
  </si>
  <si>
    <t>OTTO Action is On Control -&gt; Required at CLOSE</t>
  </si>
  <si>
    <t>PPEP loaded as C-18/19 into Symphony</t>
  </si>
  <si>
    <t>After Sell Mtg</t>
  </si>
  <si>
    <t>Sell  Gate Approval - Tempo</t>
  </si>
  <si>
    <t>At Close</t>
  </si>
  <si>
    <t>PCEs can be sent to CLOSE -&gt; all reports in Symphony</t>
  </si>
  <si>
    <t>Lessons Learned - loaded into PCR</t>
  </si>
  <si>
    <t xml:space="preserve">New Supplier Quality status for this plant </t>
  </si>
  <si>
    <t>After Close Mtg</t>
  </si>
  <si>
    <t>PCR approved for Close</t>
  </si>
  <si>
    <t>Closure of PCR - Tempo (PCR Author)</t>
  </si>
  <si>
    <r>
      <t xml:space="preserve">Reviewed in full - </t>
    </r>
    <r>
      <rPr>
        <i/>
        <sz val="10"/>
        <rFont val="Arial"/>
        <family val="2"/>
      </rPr>
      <t>an estimation is needed and that estimation must</t>
    </r>
    <r>
      <rPr>
        <i/>
        <sz val="9"/>
        <rFont val="Arial"/>
        <family val="2"/>
      </rPr>
      <t xml:space="preserve"> have founding confirmed. The estimation will be</t>
    </r>
    <r>
      <rPr>
        <i/>
        <sz val="10"/>
        <rFont val="Arial"/>
        <family val="2"/>
      </rPr>
      <t xml:space="preserve"> reviewed and validated in the pre-open meeting. Tab guide for project cost estimates provides support to create the estimation if needed. ( the use of the tab "guide for project cost estimations"  is not mandatory , other estimation methods can be use as long as you have the data to support the information) </t>
    </r>
  </si>
  <si>
    <r>
      <rPr>
        <b/>
        <sz val="11"/>
        <rFont val="Arial"/>
        <family val="2"/>
      </rPr>
      <t>Cost reduction</t>
    </r>
    <r>
      <rPr>
        <sz val="11"/>
        <rFont val="Arial"/>
        <family val="2"/>
      </rPr>
      <t xml:space="preserve"> </t>
    </r>
    <r>
      <rPr>
        <i/>
        <sz val="10"/>
        <rFont val="Arial"/>
        <family val="2"/>
      </rPr>
      <t>- make sure to update first year savings according the P &amp; L forcasted</t>
    </r>
    <r>
      <rPr>
        <sz val="11"/>
        <rFont val="Arial"/>
        <family val="2"/>
      </rPr>
      <t xml:space="preserve"> </t>
    </r>
    <r>
      <rPr>
        <i/>
        <sz val="10"/>
        <rFont val="Arial"/>
        <family val="2"/>
      </rPr>
      <t>for the project</t>
    </r>
  </si>
  <si>
    <r>
      <t xml:space="preserve">AN # from Symphony uploading of documents .- </t>
    </r>
    <r>
      <rPr>
        <i/>
        <sz val="10"/>
        <color theme="1"/>
        <rFont val="Arial"/>
        <family val="2"/>
      </rPr>
      <t>( upload PPEP completed and approved to Symphony</t>
    </r>
    <r>
      <rPr>
        <sz val="10"/>
        <color theme="1"/>
        <rFont val="Arial"/>
        <family val="2"/>
      </rPr>
      <t>- NAD00518</t>
    </r>
    <r>
      <rPr>
        <i/>
        <sz val="10"/>
        <color theme="1"/>
        <rFont val="Arial"/>
        <family val="2"/>
      </rPr>
      <t xml:space="preserve"> )</t>
    </r>
  </si>
  <si>
    <t>Note.- The estimation use for open must be the reviewed in the pre-open.</t>
  </si>
  <si>
    <r>
      <t>Completed in full</t>
    </r>
    <r>
      <rPr>
        <sz val="11"/>
        <rFont val="Arial"/>
        <family val="2"/>
      </rPr>
      <t xml:space="preserve"> -</t>
    </r>
    <r>
      <rPr>
        <b/>
        <sz val="11"/>
        <rFont val="Arial"/>
        <family val="2"/>
      </rPr>
      <t xml:space="preserve"> </t>
    </r>
    <r>
      <rPr>
        <i/>
        <sz val="10"/>
        <rFont val="Arial"/>
        <family val="2"/>
      </rPr>
      <t>make sure you have completed all yellow cells, for an open you need to have at least an estimation for all the yellow cells  
"Part number information, part pricing information, part logistic impact, inventory and transport calculation"</t>
    </r>
    <r>
      <rPr>
        <b/>
        <sz val="11"/>
        <rFont val="Arial"/>
        <family val="2"/>
      </rPr>
      <t xml:space="preserve"> </t>
    </r>
    <r>
      <rPr>
        <i/>
        <sz val="10"/>
        <rFont val="Arial"/>
        <family val="2"/>
      </rPr>
      <t>have to be completed.</t>
    </r>
    <r>
      <rPr>
        <b/>
        <sz val="11"/>
        <rFont val="Arial"/>
        <family val="2"/>
      </rPr>
      <t xml:space="preserve"> </t>
    </r>
  </si>
  <si>
    <r>
      <t>Note.- Logistic information (</t>
    </r>
    <r>
      <rPr>
        <b/>
        <i/>
        <u/>
        <sz val="8"/>
        <rFont val="Arial"/>
        <family val="2"/>
      </rPr>
      <t>MOQ,LOT SIZE,LT,PACKAGE)</t>
    </r>
    <r>
      <rPr>
        <b/>
        <i/>
        <u/>
        <sz val="9"/>
        <rFont val="Arial"/>
        <family val="2"/>
      </rPr>
      <t xml:space="preserve"> must be validated and agreed with the plants involve. ( at least an email with agreement)</t>
    </r>
  </si>
  <si>
    <t>CheckList for Submittal ( OPEN ) to CoS BoC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</si>
</sst>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43" formatCode="_(* #,##0.00_);_(* \(#,##0.00\);_(* &quot;-&quot;??_);_(@_)"/>
    <numFmt numFmtId="164" formatCode="_(* #,##0_);_(* \(#,##0\);_(* &quot;-&quot;??_);_(@_)"/>
    <numFmt numFmtId="165" formatCode="_-* #,##0.00_-;\-* #,##0.00_-;_-* &quot;-&quot;??_-;_-@_-"/>
    <numFmt numFmtId="166" formatCode="_(&quot;$&quot;* #,##0_);_(&quot;$&quot;* \(#,##0\);_(&quot;$&quot;* &quot;-&quot;??_);_(@_)"/>
    <numFmt numFmtId="167" formatCode="_(* #,##0.0_);_(* \(#,##0.0\);_(* &quot;-&quot;??_);_(@_)"/>
    <numFmt numFmtId="168" formatCode="#,##0.00\ [$€-1]"/>
  </numFmts>
  <fonts count="85" x14ac:knownFonts="1">
    <font>
      <sz val="11"/>
      <color theme="1"/>
      <name val="Calibri"/>
      <family val="2"/>
      <scheme val="minor"/>
    </font>
    <font>
      <sz val="10"/>
      <color rgb="FF000000"/>
      <name val="Arial"/>
      <family val="2"/>
    </font>
    <font>
      <sz val="11"/>
      <color rgb="FF000000"/>
      <name val="Arial"/>
      <family val="2"/>
    </font>
    <font>
      <b/>
      <sz val="18"/>
      <color theme="1"/>
      <name val="Arial"/>
      <family val="2"/>
    </font>
    <font>
      <b/>
      <sz val="12"/>
      <color theme="1"/>
      <name val="Arial"/>
      <family val="2"/>
    </font>
    <font>
      <sz val="11"/>
      <color theme="1"/>
      <name val="Arial"/>
      <family val="2"/>
    </font>
    <font>
      <b/>
      <sz val="12"/>
      <color rgb="FF0070C0"/>
      <name val="Arial"/>
      <family val="2"/>
    </font>
    <font>
      <sz val="11"/>
      <name val="Arial"/>
      <family val="2"/>
    </font>
    <font>
      <u/>
      <sz val="11"/>
      <name val="Arial"/>
      <family val="2"/>
    </font>
    <font>
      <b/>
      <sz val="12"/>
      <color rgb="FF00B050"/>
      <name val="Arial"/>
      <family val="2"/>
    </font>
    <font>
      <sz val="12"/>
      <color rgb="FF0070C0"/>
      <name val="Arial"/>
      <family val="2"/>
    </font>
    <font>
      <i/>
      <sz val="10"/>
      <color theme="1"/>
      <name val="Arial"/>
      <family val="2"/>
    </font>
    <font>
      <sz val="10"/>
      <name val="Arial"/>
      <family val="2"/>
    </font>
    <font>
      <i/>
      <sz val="10"/>
      <name val="Arial"/>
      <family val="2"/>
    </font>
    <font>
      <b/>
      <sz val="11"/>
      <color theme="1"/>
      <name val="Arial"/>
      <family val="2"/>
    </font>
    <font>
      <b/>
      <sz val="11"/>
      <name val="Arial"/>
      <family val="2"/>
    </font>
    <font>
      <b/>
      <u/>
      <sz val="11"/>
      <name val="Arial"/>
      <family val="2"/>
    </font>
    <font>
      <sz val="11"/>
      <color rgb="FFFF0000"/>
      <name val="Arial"/>
      <family val="2"/>
    </font>
    <font>
      <b/>
      <sz val="11"/>
      <color theme="1"/>
      <name val="Calibri"/>
      <family val="2"/>
      <scheme val="minor"/>
    </font>
    <font>
      <u/>
      <sz val="11"/>
      <color theme="10"/>
      <name val="Calibri"/>
      <family val="2"/>
      <scheme val="minor"/>
    </font>
    <font>
      <i/>
      <sz val="11"/>
      <name val="Arial"/>
      <family val="2"/>
    </font>
    <font>
      <b/>
      <sz val="12"/>
      <color indexed="12"/>
      <name val="Arial"/>
      <family val="2"/>
    </font>
    <font>
      <sz val="9"/>
      <name val="Arial"/>
      <family val="2"/>
    </font>
    <font>
      <b/>
      <sz val="10"/>
      <name val="Arial"/>
      <family val="2"/>
    </font>
    <font>
      <sz val="10"/>
      <color indexed="9"/>
      <name val="Arial"/>
      <family val="2"/>
    </font>
    <font>
      <sz val="10"/>
      <color rgb="FFFF0000"/>
      <name val="Arial"/>
      <family val="2"/>
    </font>
    <font>
      <sz val="7"/>
      <color rgb="FFFF0000"/>
      <name val="Arial"/>
      <family val="2"/>
    </font>
    <font>
      <sz val="7"/>
      <name val="Arial"/>
      <family val="2"/>
    </font>
    <font>
      <sz val="7"/>
      <color indexed="10"/>
      <name val="Arial"/>
      <family val="2"/>
    </font>
    <font>
      <sz val="8"/>
      <color rgb="FFFF0000"/>
      <name val="Arial"/>
      <family val="2"/>
    </font>
    <font>
      <b/>
      <sz val="10"/>
      <color rgb="FFFF0000"/>
      <name val="Arial"/>
      <family val="2"/>
    </font>
    <font>
      <sz val="9"/>
      <color rgb="FFFF0000"/>
      <name val="Arial"/>
      <family val="2"/>
    </font>
    <font>
      <b/>
      <sz val="14"/>
      <color rgb="FF0070C0"/>
      <name val="Arial"/>
      <family val="2"/>
    </font>
    <font>
      <b/>
      <sz val="12"/>
      <name val="Arial"/>
      <family val="2"/>
    </font>
    <font>
      <b/>
      <sz val="10"/>
      <color indexed="12"/>
      <name val="Arial"/>
      <family val="2"/>
    </font>
    <font>
      <sz val="8"/>
      <name val="Arial"/>
      <family val="2"/>
    </font>
    <font>
      <sz val="10"/>
      <color theme="9" tint="-0.249977111117893"/>
      <name val="Arial"/>
      <family val="2"/>
    </font>
    <font>
      <sz val="10"/>
      <color rgb="FF0070C0"/>
      <name val="Arial"/>
      <family val="2"/>
    </font>
    <font>
      <sz val="10"/>
      <color rgb="FF00B050"/>
      <name val="Arial"/>
      <family val="2"/>
    </font>
    <font>
      <b/>
      <sz val="9"/>
      <color indexed="81"/>
      <name val="Tahoma"/>
      <family val="2"/>
    </font>
    <font>
      <sz val="9"/>
      <color indexed="81"/>
      <name val="Tahoma"/>
      <family val="2"/>
    </font>
    <font>
      <b/>
      <sz val="16"/>
      <color theme="1"/>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sz val="11"/>
      <color rgb="FFFF0000"/>
      <name val="Calibri"/>
      <family val="2"/>
      <scheme val="minor"/>
    </font>
    <font>
      <b/>
      <i/>
      <sz val="10"/>
      <name val="Arial"/>
      <family val="2"/>
    </font>
    <font>
      <i/>
      <sz val="9"/>
      <name val="Arial"/>
      <family val="2"/>
    </font>
    <font>
      <sz val="10"/>
      <color indexed="8"/>
      <name val="Arial"/>
      <family val="2"/>
    </font>
    <font>
      <b/>
      <sz val="14"/>
      <color theme="1"/>
      <name val="Calibri"/>
      <family val="2"/>
    </font>
    <font>
      <sz val="11"/>
      <color indexed="8"/>
      <name val="Calibri"/>
      <family val="2"/>
      <scheme val="minor"/>
    </font>
    <font>
      <sz val="14"/>
      <color theme="1"/>
      <name val="Calibri"/>
      <family val="2"/>
      <scheme val="minor"/>
    </font>
    <font>
      <i/>
      <sz val="8"/>
      <color theme="1"/>
      <name val="Calibri"/>
      <family val="2"/>
      <scheme val="minor"/>
    </font>
    <font>
      <sz val="9"/>
      <color theme="1"/>
      <name val="Calibri"/>
      <family val="2"/>
      <scheme val="minor"/>
    </font>
    <font>
      <b/>
      <sz val="9"/>
      <color theme="1"/>
      <name val="Calibri"/>
      <family val="2"/>
      <scheme val="minor"/>
    </font>
    <font>
      <sz val="7"/>
      <color theme="1"/>
      <name val="Calibri"/>
      <family val="2"/>
      <scheme val="minor"/>
    </font>
    <font>
      <i/>
      <sz val="9"/>
      <color theme="1"/>
      <name val="Calibri"/>
      <family val="2"/>
      <scheme val="minor"/>
    </font>
    <font>
      <sz val="8"/>
      <color theme="1"/>
      <name val="Calibri"/>
      <family val="2"/>
      <scheme val="minor"/>
    </font>
    <font>
      <b/>
      <sz val="9"/>
      <color indexed="8"/>
      <name val="Calibri"/>
      <family val="2"/>
      <scheme val="minor"/>
    </font>
    <font>
      <b/>
      <i/>
      <sz val="8"/>
      <color theme="1"/>
      <name val="Calibri"/>
      <family val="2"/>
    </font>
    <font>
      <b/>
      <sz val="7"/>
      <color indexed="8"/>
      <name val="Calibri"/>
      <family val="2"/>
      <scheme val="minor"/>
    </font>
    <font>
      <b/>
      <sz val="9"/>
      <color theme="1"/>
      <name val="Calibri"/>
      <family val="2"/>
    </font>
    <font>
      <i/>
      <sz val="8"/>
      <color theme="1"/>
      <name val="Calibri"/>
      <family val="2"/>
    </font>
    <font>
      <sz val="8"/>
      <color theme="1"/>
      <name val="Calibri"/>
      <family val="2"/>
    </font>
    <font>
      <b/>
      <sz val="9"/>
      <color indexed="8"/>
      <name val="Calibri"/>
      <family val="2"/>
    </font>
    <font>
      <b/>
      <sz val="11"/>
      <color indexed="8"/>
      <name val="Calibri"/>
      <family val="2"/>
      <scheme val="minor"/>
    </font>
    <font>
      <i/>
      <sz val="9"/>
      <color indexed="8"/>
      <name val="Calibri"/>
      <family val="2"/>
      <scheme val="minor"/>
    </font>
    <font>
      <sz val="8"/>
      <color indexed="8"/>
      <name val="Calibri"/>
      <family val="2"/>
      <scheme val="minor"/>
    </font>
    <font>
      <sz val="9"/>
      <color theme="1"/>
      <name val="Calibri"/>
      <family val="2"/>
    </font>
    <font>
      <sz val="9"/>
      <color indexed="8"/>
      <name val="Calibri"/>
      <family val="2"/>
      <scheme val="minor"/>
    </font>
    <font>
      <i/>
      <sz val="8"/>
      <color indexed="8"/>
      <name val="Calibri"/>
      <family val="2"/>
      <scheme val="minor"/>
    </font>
    <font>
      <sz val="7"/>
      <color indexed="8"/>
      <name val="Calibri"/>
      <family val="2"/>
      <scheme val="minor"/>
    </font>
    <font>
      <b/>
      <i/>
      <sz val="8"/>
      <color indexed="8"/>
      <name val="Calibri"/>
      <family val="2"/>
      <scheme val="minor"/>
    </font>
    <font>
      <b/>
      <sz val="9"/>
      <color rgb="FFFF0000"/>
      <name val="Calibri"/>
      <family val="2"/>
      <scheme val="minor"/>
    </font>
    <font>
      <b/>
      <sz val="11"/>
      <color rgb="FFFF0000"/>
      <name val="Calibri"/>
      <family val="2"/>
      <scheme val="minor"/>
    </font>
    <font>
      <b/>
      <sz val="8"/>
      <color indexed="8"/>
      <name val="Calibri"/>
      <family val="2"/>
      <scheme val="minor"/>
    </font>
    <font>
      <i/>
      <sz val="11"/>
      <color theme="1"/>
      <name val="Arial"/>
      <family val="2"/>
    </font>
    <font>
      <b/>
      <u/>
      <sz val="11"/>
      <color theme="1"/>
      <name val="Arial"/>
      <family val="2"/>
    </font>
    <font>
      <u/>
      <sz val="11"/>
      <color theme="1"/>
      <name val="Arial"/>
      <family val="2"/>
    </font>
    <font>
      <i/>
      <sz val="11"/>
      <color theme="1"/>
      <name val="Calibri"/>
      <family val="2"/>
      <scheme val="minor"/>
    </font>
    <font>
      <sz val="10"/>
      <color theme="1"/>
      <name val="Arial"/>
      <family val="2"/>
    </font>
    <font>
      <b/>
      <u/>
      <sz val="10"/>
      <color theme="1"/>
      <name val="Arial"/>
      <family val="2"/>
    </font>
    <font>
      <b/>
      <i/>
      <u/>
      <sz val="9"/>
      <name val="Arial"/>
      <family val="2"/>
    </font>
    <font>
      <b/>
      <i/>
      <sz val="9"/>
      <name val="Arial"/>
      <family val="2"/>
    </font>
    <font>
      <b/>
      <i/>
      <u/>
      <sz val="8"/>
      <name val="Arial"/>
      <family val="2"/>
    </font>
  </fonts>
  <fills count="30">
    <fill>
      <patternFill patternType="none"/>
    </fill>
    <fill>
      <patternFill patternType="gray125"/>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tint="-0.34998626667073579"/>
        <bgColor indexed="64"/>
      </patternFill>
    </fill>
    <fill>
      <patternFill patternType="solid">
        <fgColor theme="7" tint="0.39997558519241921"/>
        <bgColor indexed="64"/>
      </patternFill>
    </fill>
    <fill>
      <patternFill patternType="solid">
        <fgColor rgb="FFFFFF99"/>
        <bgColor indexed="64"/>
      </patternFill>
    </fill>
    <fill>
      <patternFill patternType="solid">
        <fgColor rgb="FF92D050"/>
        <bgColor indexed="64"/>
      </patternFill>
    </fill>
    <fill>
      <patternFill patternType="solid">
        <fgColor theme="4" tint="0.39997558519241921"/>
        <bgColor indexed="64"/>
      </patternFill>
    </fill>
    <fill>
      <patternFill patternType="solid">
        <fgColor indexed="43"/>
        <bgColor indexed="64"/>
      </patternFill>
    </fill>
    <fill>
      <patternFill patternType="solid">
        <fgColor theme="5" tint="0.59999389629810485"/>
        <bgColor indexed="64"/>
      </patternFill>
    </fill>
    <fill>
      <patternFill patternType="solid">
        <fgColor rgb="FF83E838"/>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FFF00"/>
        <bgColor indexed="0"/>
      </patternFill>
    </fill>
    <fill>
      <patternFill patternType="solid">
        <fgColor theme="0"/>
        <bgColor indexed="64"/>
      </patternFill>
    </fill>
    <fill>
      <patternFill patternType="solid">
        <fgColor theme="0" tint="-4.9989318521683403E-2"/>
        <bgColor indexed="64"/>
      </patternFill>
    </fill>
    <fill>
      <patternFill patternType="solid">
        <fgColor theme="0" tint="-4.9989318521683403E-2"/>
        <bgColor indexed="0"/>
      </patternFill>
    </fill>
    <fill>
      <patternFill patternType="solid">
        <fgColor theme="0"/>
        <bgColor indexed="0"/>
      </patternFill>
    </fill>
    <fill>
      <patternFill patternType="solid">
        <fgColor theme="0" tint="-0.14999847407452621"/>
        <bgColor indexed="0"/>
      </patternFill>
    </fill>
    <fill>
      <patternFill patternType="solid">
        <fgColor theme="8"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8" tint="0.79998168889431442"/>
        <bgColor indexed="64"/>
      </patternFill>
    </fill>
  </fills>
  <borders count="96">
    <border>
      <left/>
      <right/>
      <top/>
      <bottom/>
      <diagonal/>
    </border>
    <border>
      <left/>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hair">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diagonal/>
    </border>
    <border>
      <left style="thick">
        <color indexed="64"/>
      </left>
      <right/>
      <top/>
      <bottom style="thin">
        <color indexed="64"/>
      </bottom>
      <diagonal/>
    </border>
    <border>
      <left/>
      <right style="thick">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rgb="FF7F7F7F"/>
      </left>
      <right style="thin">
        <color rgb="FF7F7F7F"/>
      </right>
      <top style="thin">
        <color rgb="FF7F7F7F"/>
      </top>
      <bottom style="thin">
        <color rgb="FF7F7F7F"/>
      </bottom>
      <diagonal/>
    </border>
    <border>
      <left style="thin">
        <color indexed="8"/>
      </left>
      <right/>
      <top/>
      <bottom style="thin">
        <color indexed="8"/>
      </bottom>
      <diagonal/>
    </border>
    <border>
      <left style="thin">
        <color indexed="8"/>
      </left>
      <right style="thin">
        <color indexed="8"/>
      </right>
      <top style="thin">
        <color indexed="8"/>
      </top>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diagonal/>
    </border>
    <border>
      <left style="medium">
        <color indexed="64"/>
      </left>
      <right/>
      <top/>
      <bottom style="dashed">
        <color indexed="64"/>
      </bottom>
      <diagonal/>
    </border>
    <border>
      <left/>
      <right/>
      <top/>
      <bottom style="dashed">
        <color indexed="64"/>
      </bottom>
      <diagonal/>
    </border>
    <border>
      <left/>
      <right style="medium">
        <color indexed="64"/>
      </right>
      <top/>
      <bottom style="dashed">
        <color indexed="64"/>
      </bottom>
      <diagonal/>
    </border>
    <border>
      <left style="medium">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medium">
        <color indexed="64"/>
      </left>
      <right/>
      <top style="dashed">
        <color indexed="64"/>
      </top>
      <bottom/>
      <diagonal/>
    </border>
    <border>
      <left/>
      <right/>
      <top style="dashed">
        <color indexed="64"/>
      </top>
      <bottom/>
      <diagonal/>
    </border>
    <border>
      <left/>
      <right style="medium">
        <color indexed="64"/>
      </right>
      <top style="dashed">
        <color indexed="64"/>
      </top>
      <bottom/>
      <diagonal/>
    </border>
    <border>
      <left style="medium">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s>
  <cellStyleXfs count="11">
    <xf numFmtId="0" fontId="0" fillId="0" borderId="0"/>
    <xf numFmtId="0" fontId="19" fillId="0" borderId="0" applyNumberFormat="0" applyFill="0" applyBorder="0" applyAlignment="0" applyProtection="0"/>
    <xf numFmtId="0" fontId="12" fillId="0" borderId="0"/>
    <xf numFmtId="43" fontId="12" fillId="0" borderId="0" applyFont="0" applyFill="0" applyBorder="0" applyAlignment="0" applyProtection="0"/>
    <xf numFmtId="9" fontId="12" fillId="0" borderId="0" applyFont="0" applyFill="0" applyBorder="0" applyAlignment="0" applyProtection="0"/>
    <xf numFmtId="44" fontId="12" fillId="0" borderId="0" applyFont="0" applyFill="0" applyBorder="0" applyAlignment="0" applyProtection="0"/>
    <xf numFmtId="0" fontId="42" fillId="14" borderId="0" applyNumberFormat="0" applyBorder="0" applyAlignment="0" applyProtection="0"/>
    <xf numFmtId="0" fontId="43" fillId="15" borderId="0" applyNumberFormat="0" applyBorder="0" applyAlignment="0" applyProtection="0"/>
    <xf numFmtId="0" fontId="44" fillId="16" borderId="70" applyNumberFormat="0" applyAlignment="0" applyProtection="0"/>
    <xf numFmtId="0" fontId="48" fillId="0" borderId="0"/>
    <xf numFmtId="0" fontId="50" fillId="0" borderId="0"/>
  </cellStyleXfs>
  <cellXfs count="486">
    <xf numFmtId="0" fontId="0" fillId="0" borderId="0" xfId="0"/>
    <xf numFmtId="0" fontId="1" fillId="0" borderId="0" xfId="0" applyFont="1" applyAlignment="1">
      <alignment horizontal="left" indent="5"/>
    </xf>
    <xf numFmtId="0" fontId="1" fillId="0" borderId="0" xfId="0" applyFont="1" applyAlignment="1">
      <alignment horizontal="left" indent="7"/>
    </xf>
    <xf numFmtId="0" fontId="3" fillId="0" borderId="0" xfId="0" applyFont="1"/>
    <xf numFmtId="0" fontId="4" fillId="0" borderId="0" xfId="0" applyFont="1"/>
    <xf numFmtId="0" fontId="5" fillId="0" borderId="0" xfId="0" applyFont="1"/>
    <xf numFmtId="0" fontId="7" fillId="0" borderId="0" xfId="0" applyFont="1"/>
    <xf numFmtId="0" fontId="2" fillId="0" borderId="0" xfId="0" applyFont="1" applyAlignment="1">
      <alignment horizontal="left" indent="8"/>
    </xf>
    <xf numFmtId="0" fontId="2" fillId="0" borderId="0" xfId="0" applyFont="1" applyAlignment="1">
      <alignment horizontal="left" indent="5"/>
    </xf>
    <xf numFmtId="0" fontId="10" fillId="0" borderId="0" xfId="0" applyFont="1"/>
    <xf numFmtId="0" fontId="7" fillId="2" borderId="0" xfId="0" applyFont="1" applyFill="1"/>
    <xf numFmtId="0" fontId="6" fillId="0" borderId="0" xfId="0" applyFont="1" applyAlignment="1">
      <alignment horizontal="left" indent="2"/>
    </xf>
    <xf numFmtId="0" fontId="9" fillId="0" borderId="0" xfId="0" applyFont="1" applyAlignment="1">
      <alignment horizontal="left" indent="2"/>
    </xf>
    <xf numFmtId="0" fontId="5" fillId="0" borderId="0" xfId="0" applyFont="1" applyAlignment="1"/>
    <xf numFmtId="0" fontId="14" fillId="0" borderId="0" xfId="0" applyFont="1"/>
    <xf numFmtId="0" fontId="15" fillId="0" borderId="0" xfId="0" applyFont="1"/>
    <xf numFmtId="0" fontId="15" fillId="0" borderId="0" xfId="0" applyFont="1" applyAlignment="1">
      <alignment vertical="center" wrapText="1"/>
    </xf>
    <xf numFmtId="0" fontId="7" fillId="0" borderId="0" xfId="0" applyFont="1" applyFill="1"/>
    <xf numFmtId="0" fontId="17" fillId="0" borderId="0" xfId="0" applyFont="1"/>
    <xf numFmtId="0" fontId="5" fillId="0" borderId="0" xfId="0" applyFont="1" applyFill="1" applyAlignment="1">
      <alignment wrapText="1"/>
    </xf>
    <xf numFmtId="0" fontId="19" fillId="0" borderId="0" xfId="1"/>
    <xf numFmtId="0" fontId="15" fillId="0" borderId="0" xfId="0" applyFont="1" applyFill="1"/>
    <xf numFmtId="0" fontId="21" fillId="0" borderId="0" xfId="2" applyFont="1" applyFill="1" applyAlignment="1" applyProtection="1">
      <alignment horizontal="left"/>
    </xf>
    <xf numFmtId="0" fontId="12" fillId="0" borderId="0" xfId="2" applyProtection="1"/>
    <xf numFmtId="0" fontId="12" fillId="0" borderId="0" xfId="2" applyFont="1" applyFill="1" applyAlignment="1" applyProtection="1">
      <alignment vertical="top"/>
    </xf>
    <xf numFmtId="0" fontId="22" fillId="5" borderId="0" xfId="2" applyFont="1" applyFill="1" applyAlignment="1" applyProtection="1">
      <alignment horizontal="left" vertical="top" wrapText="1"/>
      <protection locked="0"/>
    </xf>
    <xf numFmtId="0" fontId="23" fillId="0" borderId="1" xfId="2" applyFont="1" applyBorder="1" applyProtection="1"/>
    <xf numFmtId="0" fontId="23" fillId="0" borderId="0" xfId="2" applyFont="1" applyAlignment="1" applyProtection="1">
      <alignment horizontal="right"/>
    </xf>
    <xf numFmtId="164" fontId="0" fillId="0" borderId="0" xfId="3" applyNumberFormat="1" applyFont="1" applyProtection="1"/>
    <xf numFmtId="0" fontId="12" fillId="0" borderId="0" xfId="2" applyFill="1" applyAlignment="1" applyProtection="1">
      <alignment vertical="top"/>
    </xf>
    <xf numFmtId="0" fontId="23" fillId="0" borderId="0" xfId="2" applyFont="1" applyAlignment="1" applyProtection="1">
      <alignment horizontal="center"/>
    </xf>
    <xf numFmtId="0" fontId="23" fillId="0" borderId="1" xfId="2" applyFont="1" applyBorder="1" applyAlignment="1" applyProtection="1">
      <alignment horizontal="right"/>
    </xf>
    <xf numFmtId="164" fontId="0" fillId="0" borderId="1" xfId="3" applyNumberFormat="1" applyFont="1" applyBorder="1" applyProtection="1"/>
    <xf numFmtId="0" fontId="23" fillId="0" borderId="4" xfId="2" applyFont="1" applyBorder="1" applyProtection="1"/>
    <xf numFmtId="0" fontId="23" fillId="0" borderId="5" xfId="2" applyFont="1" applyBorder="1" applyAlignment="1" applyProtection="1">
      <alignment horizontal="right"/>
    </xf>
    <xf numFmtId="38" fontId="12" fillId="0" borderId="0" xfId="2" applyNumberFormat="1" applyBorder="1" applyAlignment="1" applyProtection="1">
      <alignment horizontal="center"/>
    </xf>
    <xf numFmtId="164" fontId="0" fillId="0" borderId="8" xfId="3" applyNumberFormat="1" applyFont="1" applyBorder="1" applyProtection="1"/>
    <xf numFmtId="43" fontId="12" fillId="0" borderId="0" xfId="2" applyNumberFormat="1" applyBorder="1" applyAlignment="1" applyProtection="1">
      <alignment horizontal="center"/>
    </xf>
    <xf numFmtId="164" fontId="0" fillId="0" borderId="0" xfId="3" applyNumberFormat="1" applyFont="1" applyBorder="1" applyProtection="1"/>
    <xf numFmtId="0" fontId="21" fillId="6" borderId="0" xfId="2" applyFont="1" applyFill="1" applyAlignment="1" applyProtection="1">
      <alignment horizontal="left"/>
    </xf>
    <xf numFmtId="0" fontId="12" fillId="6" borderId="0" xfId="2" applyFill="1" applyProtection="1"/>
    <xf numFmtId="164" fontId="0" fillId="6" borderId="0" xfId="3" applyNumberFormat="1" applyFont="1" applyFill="1" applyProtection="1"/>
    <xf numFmtId="0" fontId="23" fillId="6" borderId="0" xfId="2" applyFont="1" applyFill="1" applyAlignment="1" applyProtection="1">
      <alignment horizontal="right"/>
    </xf>
    <xf numFmtId="164" fontId="0" fillId="6" borderId="0" xfId="3" applyNumberFormat="1" applyFont="1" applyFill="1" applyBorder="1" applyProtection="1"/>
    <xf numFmtId="0" fontId="23" fillId="6" borderId="0" xfId="2" applyFont="1" applyFill="1" applyAlignment="1" applyProtection="1">
      <alignment horizontal="center"/>
    </xf>
    <xf numFmtId="0" fontId="12" fillId="0" borderId="0" xfId="2" applyFill="1" applyProtection="1"/>
    <xf numFmtId="164" fontId="0" fillId="0" borderId="0" xfId="3" applyNumberFormat="1" applyFont="1" applyFill="1" applyProtection="1"/>
    <xf numFmtId="0" fontId="23" fillId="0" borderId="0" xfId="2" applyFont="1" applyFill="1" applyAlignment="1" applyProtection="1">
      <alignment horizontal="right"/>
    </xf>
    <xf numFmtId="164" fontId="0" fillId="0" borderId="0" xfId="3" applyNumberFormat="1" applyFont="1" applyFill="1" applyBorder="1" applyProtection="1"/>
    <xf numFmtId="0" fontId="23" fillId="0" borderId="0" xfId="2" applyFont="1" applyFill="1" applyAlignment="1" applyProtection="1">
      <alignment horizontal="center"/>
    </xf>
    <xf numFmtId="0" fontId="12" fillId="0" borderId="0" xfId="2" applyFill="1" applyAlignment="1" applyProtection="1">
      <alignment vertical="center" textRotation="90"/>
    </xf>
    <xf numFmtId="0" fontId="12" fillId="0" borderId="0" xfId="2" applyFill="1" applyAlignment="1" applyProtection="1">
      <alignment horizontal="center"/>
    </xf>
    <xf numFmtId="0" fontId="12" fillId="0" borderId="0" xfId="2" applyFont="1" applyFill="1" applyProtection="1"/>
    <xf numFmtId="0" fontId="23" fillId="7" borderId="9" xfId="2" applyFont="1" applyFill="1" applyBorder="1" applyProtection="1"/>
    <xf numFmtId="0" fontId="12" fillId="7" borderId="10" xfId="2" applyFill="1" applyBorder="1" applyProtection="1"/>
    <xf numFmtId="0" fontId="12" fillId="7" borderId="11" xfId="2" applyFill="1" applyBorder="1" applyProtection="1"/>
    <xf numFmtId="0" fontId="12" fillId="8" borderId="0" xfId="2" applyFont="1" applyFill="1" applyBorder="1" applyAlignment="1" applyProtection="1">
      <alignment horizontal="center"/>
    </xf>
    <xf numFmtId="0" fontId="12" fillId="0" borderId="0" xfId="2" applyFont="1" applyBorder="1" applyAlignment="1" applyProtection="1">
      <alignment horizontal="right"/>
    </xf>
    <xf numFmtId="37" fontId="12" fillId="4" borderId="12" xfId="3" applyNumberFormat="1" applyFont="1" applyFill="1" applyBorder="1" applyAlignment="1" applyProtection="1">
      <alignment horizontal="center"/>
      <protection locked="0"/>
    </xf>
    <xf numFmtId="0" fontId="12" fillId="7" borderId="13" xfId="2" applyFont="1" applyFill="1" applyBorder="1" applyProtection="1"/>
    <xf numFmtId="0" fontId="12" fillId="7" borderId="2" xfId="2" applyFont="1" applyFill="1" applyBorder="1" applyAlignment="1" applyProtection="1">
      <alignment horizontal="center"/>
    </xf>
    <xf numFmtId="0" fontId="12" fillId="7" borderId="14" xfId="2" applyFont="1" applyFill="1" applyBorder="1" applyAlignment="1" applyProtection="1">
      <alignment horizontal="center"/>
    </xf>
    <xf numFmtId="164" fontId="12" fillId="9" borderId="0" xfId="3" applyNumberFormat="1" applyFont="1" applyFill="1" applyBorder="1" applyAlignment="1" applyProtection="1">
      <alignment horizontal="center"/>
    </xf>
    <xf numFmtId="0" fontId="12" fillId="4" borderId="15" xfId="2" applyFill="1" applyBorder="1" applyAlignment="1" applyProtection="1">
      <alignment horizontal="center"/>
      <protection locked="0"/>
    </xf>
    <xf numFmtId="0" fontId="12" fillId="7" borderId="16" xfId="2" applyFont="1" applyFill="1" applyBorder="1" applyProtection="1"/>
    <xf numFmtId="164" fontId="12" fillId="7" borderId="17" xfId="3" applyNumberFormat="1" applyFont="1" applyFill="1" applyBorder="1" applyAlignment="1" applyProtection="1">
      <alignment horizontal="center"/>
    </xf>
    <xf numFmtId="164" fontId="12" fillId="7" borderId="18" xfId="3" applyNumberFormat="1" applyFont="1" applyFill="1" applyBorder="1" applyAlignment="1" applyProtection="1">
      <alignment horizontal="center"/>
    </xf>
    <xf numFmtId="164" fontId="12" fillId="7" borderId="0" xfId="3" applyNumberFormat="1" applyFont="1" applyFill="1" applyBorder="1" applyAlignment="1" applyProtection="1">
      <alignment horizontal="center"/>
    </xf>
    <xf numFmtId="0" fontId="12" fillId="0" borderId="0" xfId="2" applyFont="1" applyFill="1" applyAlignment="1" applyProtection="1">
      <alignment horizontal="right"/>
    </xf>
    <xf numFmtId="0" fontId="24" fillId="0" borderId="0" xfId="2" applyFont="1" applyFill="1" applyAlignment="1" applyProtection="1">
      <alignment horizontal="center"/>
    </xf>
    <xf numFmtId="0" fontId="12" fillId="10" borderId="0" xfId="2" applyFont="1" applyFill="1" applyBorder="1" applyAlignment="1" applyProtection="1">
      <alignment horizontal="center"/>
    </xf>
    <xf numFmtId="0" fontId="12" fillId="0" borderId="0" xfId="2" applyFont="1" applyAlignment="1" applyProtection="1">
      <alignment horizontal="right"/>
    </xf>
    <xf numFmtId="164" fontId="12" fillId="11" borderId="12" xfId="3" applyNumberFormat="1" applyFont="1" applyFill="1" applyBorder="1" applyProtection="1">
      <protection locked="0"/>
    </xf>
    <xf numFmtId="0" fontId="12" fillId="5" borderId="0" xfId="2" applyFont="1" applyFill="1" applyAlignment="1" applyProtection="1">
      <alignment horizontal="center"/>
    </xf>
    <xf numFmtId="0" fontId="25" fillId="0" borderId="0" xfId="2" applyFont="1" applyFill="1" applyAlignment="1" applyProtection="1">
      <alignment horizontal="right"/>
    </xf>
    <xf numFmtId="164" fontId="12" fillId="0" borderId="12" xfId="3" applyNumberFormat="1" applyFont="1" applyFill="1" applyBorder="1" applyProtection="1"/>
    <xf numFmtId="9" fontId="12" fillId="11" borderId="12" xfId="4" applyFont="1" applyFill="1" applyBorder="1" applyAlignment="1" applyProtection="1">
      <alignment horizontal="center"/>
      <protection locked="0"/>
    </xf>
    <xf numFmtId="164" fontId="12" fillId="10" borderId="12" xfId="3" applyNumberFormat="1" applyFont="1" applyFill="1" applyBorder="1" applyProtection="1">
      <protection locked="0"/>
    </xf>
    <xf numFmtId="0" fontId="25" fillId="0" borderId="0" xfId="2" applyFont="1" applyFill="1" applyProtection="1"/>
    <xf numFmtId="165" fontId="12" fillId="0" borderId="0" xfId="2" applyNumberFormat="1" applyFill="1" applyProtection="1"/>
    <xf numFmtId="164" fontId="12" fillId="0" borderId="0" xfId="3" applyNumberFormat="1" applyFont="1" applyFill="1" applyBorder="1" applyProtection="1"/>
    <xf numFmtId="9" fontId="26" fillId="0" borderId="0" xfId="2" applyNumberFormat="1" applyFont="1" applyFill="1" applyAlignment="1" applyProtection="1">
      <alignment horizontal="left" vertical="top"/>
    </xf>
    <xf numFmtId="0" fontId="27" fillId="0" borderId="0" xfId="2" applyFont="1" applyAlignment="1" applyProtection="1">
      <alignment horizontal="right"/>
    </xf>
    <xf numFmtId="0" fontId="12" fillId="0" borderId="0" xfId="2" applyFont="1" applyAlignment="1" applyProtection="1">
      <alignment horizontal="center"/>
    </xf>
    <xf numFmtId="164" fontId="12" fillId="9" borderId="5" xfId="3" applyNumberFormat="1" applyFont="1" applyFill="1" applyBorder="1" applyProtection="1">
      <protection locked="0"/>
    </xf>
    <xf numFmtId="164" fontId="12" fillId="9" borderId="19" xfId="3" applyNumberFormat="1" applyFont="1" applyFill="1" applyBorder="1" applyProtection="1">
      <protection locked="0"/>
    </xf>
    <xf numFmtId="164" fontId="12" fillId="9" borderId="6" xfId="3" applyNumberFormat="1" applyFont="1" applyFill="1" applyBorder="1" applyProtection="1">
      <protection locked="0"/>
    </xf>
    <xf numFmtId="164" fontId="12" fillId="9" borderId="20" xfId="3" applyNumberFormat="1" applyFont="1" applyFill="1" applyBorder="1" applyProtection="1">
      <protection locked="0"/>
    </xf>
    <xf numFmtId="164" fontId="12" fillId="9" borderId="21" xfId="3" applyNumberFormat="1" applyFont="1" applyFill="1" applyBorder="1" applyProtection="1">
      <protection locked="0"/>
    </xf>
    <xf numFmtId="0" fontId="28" fillId="0" borderId="0" xfId="2" applyFont="1" applyFill="1" applyProtection="1"/>
    <xf numFmtId="164" fontId="12" fillId="0" borderId="0" xfId="3" applyNumberFormat="1" applyFont="1" applyFill="1" applyBorder="1" applyAlignment="1" applyProtection="1">
      <alignment horizontal="right"/>
    </xf>
    <xf numFmtId="164" fontId="23" fillId="0" borderId="0" xfId="3" applyNumberFormat="1" applyFont="1" applyFill="1" applyBorder="1" applyProtection="1"/>
    <xf numFmtId="0" fontId="29" fillId="0" borderId="0" xfId="2" applyFont="1" applyAlignment="1" applyProtection="1">
      <alignment horizontal="left"/>
    </xf>
    <xf numFmtId="0" fontId="23" fillId="0" borderId="0" xfId="2" applyFont="1" applyProtection="1"/>
    <xf numFmtId="164" fontId="12" fillId="0" borderId="0" xfId="3" applyNumberFormat="1" applyFont="1" applyFill="1" applyBorder="1" applyAlignment="1" applyProtection="1">
      <alignment horizontal="center"/>
    </xf>
    <xf numFmtId="164" fontId="23" fillId="7" borderId="9" xfId="3" applyNumberFormat="1" applyFont="1" applyFill="1" applyBorder="1" applyAlignment="1" applyProtection="1">
      <alignment horizontal="left"/>
    </xf>
    <xf numFmtId="0" fontId="12" fillId="7" borderId="10" xfId="2" applyFill="1" applyBorder="1" applyAlignment="1" applyProtection="1">
      <alignment horizontal="left"/>
    </xf>
    <xf numFmtId="164" fontId="23" fillId="7" borderId="10" xfId="3" applyNumberFormat="1" applyFont="1" applyFill="1" applyBorder="1" applyAlignment="1" applyProtection="1">
      <alignment horizontal="left"/>
    </xf>
    <xf numFmtId="164" fontId="12" fillId="0" borderId="0" xfId="2" applyNumberFormat="1" applyProtection="1"/>
    <xf numFmtId="43" fontId="0" fillId="0" borderId="0" xfId="3" applyFont="1" applyProtection="1"/>
    <xf numFmtId="0" fontId="12" fillId="0" borderId="0" xfId="2" applyFont="1" applyProtection="1"/>
    <xf numFmtId="0" fontId="12" fillId="7" borderId="13" xfId="2" applyFont="1" applyFill="1" applyBorder="1" applyAlignment="1" applyProtection="1">
      <alignment horizontal="left"/>
    </xf>
    <xf numFmtId="164" fontId="12" fillId="7" borderId="2" xfId="3" applyNumberFormat="1" applyFont="1" applyFill="1" applyBorder="1" applyAlignment="1" applyProtection="1">
      <alignment horizontal="center"/>
    </xf>
    <xf numFmtId="164" fontId="12" fillId="7" borderId="14" xfId="3" applyNumberFormat="1" applyFont="1" applyFill="1" applyBorder="1" applyAlignment="1" applyProtection="1">
      <alignment horizontal="center"/>
    </xf>
    <xf numFmtId="165" fontId="12" fillId="0" borderId="0" xfId="2" applyNumberFormat="1" applyFill="1" applyBorder="1" applyProtection="1"/>
    <xf numFmtId="164" fontId="12" fillId="7" borderId="16" xfId="3" applyNumberFormat="1" applyFont="1" applyFill="1" applyBorder="1" applyAlignment="1" applyProtection="1">
      <alignment horizontal="left"/>
    </xf>
    <xf numFmtId="164" fontId="12" fillId="7" borderId="22" xfId="3" applyNumberFormat="1" applyFont="1" applyFill="1" applyBorder="1" applyAlignment="1" applyProtection="1">
      <alignment horizontal="left"/>
    </xf>
    <xf numFmtId="164" fontId="12" fillId="7" borderId="23" xfId="3" applyNumberFormat="1" applyFont="1" applyFill="1" applyBorder="1" applyAlignment="1" applyProtection="1">
      <alignment horizontal="left"/>
    </xf>
    <xf numFmtId="9" fontId="30" fillId="0" borderId="0" xfId="4" applyFont="1" applyFill="1" applyBorder="1" applyProtection="1"/>
    <xf numFmtId="9" fontId="23" fillId="0" borderId="0" xfId="4" applyFont="1" applyFill="1" applyBorder="1" applyAlignment="1" applyProtection="1">
      <alignment horizontal="center"/>
    </xf>
    <xf numFmtId="9" fontId="12" fillId="10" borderId="24" xfId="4" applyFont="1" applyFill="1" applyBorder="1" applyAlignment="1" applyProtection="1">
      <alignment horizontal="center"/>
      <protection locked="0"/>
    </xf>
    <xf numFmtId="9" fontId="12" fillId="10" borderId="19" xfId="4" applyFont="1" applyFill="1" applyBorder="1" applyAlignment="1" applyProtection="1">
      <alignment horizontal="center"/>
      <protection locked="0"/>
    </xf>
    <xf numFmtId="9" fontId="12" fillId="10" borderId="21" xfId="4" applyFont="1" applyFill="1" applyBorder="1" applyAlignment="1" applyProtection="1">
      <alignment horizontal="center"/>
      <protection locked="0"/>
    </xf>
    <xf numFmtId="164" fontId="26" fillId="0" borderId="0" xfId="3" applyNumberFormat="1" applyFont="1" applyFill="1" applyBorder="1" applyProtection="1"/>
    <xf numFmtId="164" fontId="12" fillId="0" borderId="0" xfId="3" applyNumberFormat="1" applyFont="1" applyAlignment="1" applyProtection="1">
      <alignment horizontal="right"/>
    </xf>
    <xf numFmtId="9" fontId="12" fillId="0" borderId="0" xfId="4" applyFont="1" applyAlignment="1" applyProtection="1">
      <alignment horizontal="right"/>
    </xf>
    <xf numFmtId="9" fontId="12" fillId="0" borderId="0" xfId="4" applyFont="1" applyFill="1" applyBorder="1" applyAlignment="1" applyProtection="1">
      <alignment horizontal="center"/>
    </xf>
    <xf numFmtId="164" fontId="23" fillId="7" borderId="25" xfId="3" applyNumberFormat="1" applyFont="1" applyFill="1" applyBorder="1" applyProtection="1"/>
    <xf numFmtId="164" fontId="23" fillId="7" borderId="26" xfId="3" applyNumberFormat="1" applyFont="1" applyFill="1" applyBorder="1" applyProtection="1"/>
    <xf numFmtId="164" fontId="23" fillId="7" borderId="27" xfId="3" applyNumberFormat="1" applyFont="1" applyFill="1" applyBorder="1" applyProtection="1"/>
    <xf numFmtId="0" fontId="12" fillId="0" borderId="0" xfId="2" applyFont="1" applyFill="1" applyBorder="1" applyAlignment="1" applyProtection="1">
      <alignment horizontal="right"/>
    </xf>
    <xf numFmtId="164" fontId="12" fillId="0" borderId="0" xfId="3" applyNumberFormat="1" applyFont="1" applyAlignment="1" applyProtection="1">
      <alignment horizontal="center"/>
    </xf>
    <xf numFmtId="164" fontId="12" fillId="7" borderId="13" xfId="3" quotePrefix="1" applyNumberFormat="1" applyFont="1" applyFill="1" applyBorder="1" applyAlignment="1" applyProtection="1">
      <alignment horizontal="center"/>
    </xf>
    <xf numFmtId="164" fontId="12" fillId="7" borderId="2" xfId="3" quotePrefix="1" applyNumberFormat="1" applyFont="1" applyFill="1" applyBorder="1" applyAlignment="1" applyProtection="1">
      <alignment horizontal="center"/>
    </xf>
    <xf numFmtId="164" fontId="12" fillId="7" borderId="14" xfId="3" quotePrefix="1" applyNumberFormat="1" applyFont="1" applyFill="1" applyBorder="1" applyAlignment="1" applyProtection="1">
      <alignment horizontal="center"/>
    </xf>
    <xf numFmtId="164" fontId="0" fillId="7" borderId="16" xfId="3" applyNumberFormat="1" applyFont="1" applyFill="1" applyBorder="1" applyProtection="1"/>
    <xf numFmtId="164" fontId="0" fillId="7" borderId="17" xfId="3" applyNumberFormat="1" applyFont="1" applyFill="1" applyBorder="1" applyProtection="1"/>
    <xf numFmtId="164" fontId="0" fillId="7" borderId="18" xfId="3" applyNumberFormat="1" applyFont="1" applyFill="1" applyBorder="1" applyProtection="1"/>
    <xf numFmtId="0" fontId="23" fillId="0" borderId="1" xfId="2" applyFont="1" applyBorder="1" applyAlignment="1" applyProtection="1">
      <alignment horizontal="center"/>
    </xf>
    <xf numFmtId="0" fontId="12" fillId="0" borderId="1" xfId="2" applyFont="1" applyFill="1" applyBorder="1" applyAlignment="1" applyProtection="1">
      <alignment horizontal="right"/>
    </xf>
    <xf numFmtId="164" fontId="12" fillId="0" borderId="1" xfId="2" applyNumberFormat="1" applyBorder="1" applyProtection="1"/>
    <xf numFmtId="43" fontId="0" fillId="0" borderId="1" xfId="3" applyFont="1" applyBorder="1" applyProtection="1"/>
    <xf numFmtId="164" fontId="31" fillId="0" borderId="0" xfId="3" applyNumberFormat="1" applyFont="1" applyFill="1" applyBorder="1" applyProtection="1"/>
    <xf numFmtId="164" fontId="12" fillId="0" borderId="0" xfId="2" applyNumberFormat="1" applyFill="1" applyBorder="1" applyProtection="1"/>
    <xf numFmtId="164" fontId="12" fillId="11" borderId="12" xfId="3" applyNumberFormat="1" applyFont="1" applyFill="1" applyBorder="1" applyAlignment="1" applyProtection="1">
      <alignment horizontal="center"/>
      <protection locked="0"/>
    </xf>
    <xf numFmtId="0" fontId="12" fillId="0" borderId="0" xfId="2" applyAlignment="1" applyProtection="1">
      <alignment horizontal="right"/>
    </xf>
    <xf numFmtId="0" fontId="23" fillId="0" borderId="0" xfId="2" applyFont="1" applyFill="1" applyBorder="1" applyAlignment="1" applyProtection="1">
      <alignment horizontal="center"/>
    </xf>
    <xf numFmtId="164" fontId="22" fillId="5" borderId="0" xfId="3" applyNumberFormat="1" applyFont="1" applyFill="1" applyBorder="1" applyAlignment="1" applyProtection="1">
      <alignment horizontal="left" vertical="top" wrapText="1"/>
      <protection locked="0"/>
    </xf>
    <xf numFmtId="0" fontId="15" fillId="0" borderId="0" xfId="2" applyFont="1" applyFill="1" applyAlignment="1" applyProtection="1">
      <alignment horizontal="left"/>
    </xf>
    <xf numFmtId="38" fontId="23" fillId="0" borderId="7" xfId="2" applyNumberFormat="1" applyFont="1" applyBorder="1" applyAlignment="1" applyProtection="1">
      <alignment horizontal="right"/>
    </xf>
    <xf numFmtId="43" fontId="23" fillId="0" borderId="7" xfId="3" applyNumberFormat="1" applyFont="1" applyFill="1" applyBorder="1" applyAlignment="1" applyProtection="1">
      <alignment horizontal="right"/>
    </xf>
    <xf numFmtId="0" fontId="32" fillId="0" borderId="0" xfId="2" applyFont="1" applyProtection="1"/>
    <xf numFmtId="0" fontId="9" fillId="0" borderId="0" xfId="2" applyFont="1" applyFill="1" applyAlignment="1" applyProtection="1">
      <alignment horizontal="left"/>
    </xf>
    <xf numFmtId="0" fontId="12" fillId="0" borderId="25" xfId="2" applyBorder="1" applyProtection="1"/>
    <xf numFmtId="0" fontId="12" fillId="0" borderId="26" xfId="2" applyBorder="1" applyProtection="1"/>
    <xf numFmtId="0" fontId="12" fillId="0" borderId="30" xfId="2" applyFont="1" applyBorder="1" applyAlignment="1" applyProtection="1">
      <alignment horizontal="right"/>
    </xf>
    <xf numFmtId="0" fontId="12" fillId="0" borderId="3" xfId="2" applyFont="1" applyFill="1" applyBorder="1" applyAlignment="1" applyProtection="1">
      <alignment horizontal="center"/>
    </xf>
    <xf numFmtId="0" fontId="12" fillId="0" borderId="31" xfId="2" applyFill="1" applyBorder="1" applyProtection="1"/>
    <xf numFmtId="0" fontId="12" fillId="0" borderId="32" xfId="2" applyBorder="1" applyProtection="1"/>
    <xf numFmtId="0" fontId="12" fillId="0" borderId="33" xfId="2" applyFont="1" applyFill="1" applyBorder="1" applyAlignment="1" applyProtection="1">
      <alignment horizontal="center"/>
    </xf>
    <xf numFmtId="0" fontId="12" fillId="0" borderId="34" xfId="2" applyFont="1" applyFill="1" applyBorder="1" applyAlignment="1" applyProtection="1">
      <alignment horizontal="center" vertical="center"/>
    </xf>
    <xf numFmtId="0" fontId="12" fillId="0" borderId="35" xfId="2" applyBorder="1" applyAlignment="1" applyProtection="1">
      <alignment horizontal="center" vertical="center"/>
    </xf>
    <xf numFmtId="0" fontId="12" fillId="0" borderId="35" xfId="2" applyBorder="1" applyProtection="1"/>
    <xf numFmtId="0" fontId="12" fillId="0" borderId="31" xfId="2" applyBorder="1" applyAlignment="1" applyProtection="1">
      <alignment horizontal="right"/>
    </xf>
    <xf numFmtId="0" fontId="12" fillId="0" borderId="36" xfId="2" applyBorder="1" applyProtection="1"/>
    <xf numFmtId="0" fontId="12" fillId="10" borderId="30" xfId="2" applyFill="1" applyBorder="1" applyAlignment="1" applyProtection="1">
      <alignment horizontal="right" vertical="center"/>
      <protection locked="0"/>
    </xf>
    <xf numFmtId="0" fontId="12" fillId="0" borderId="37" xfId="2" applyBorder="1" applyAlignment="1" applyProtection="1">
      <alignment horizontal="right" vertical="center"/>
    </xf>
    <xf numFmtId="0" fontId="12" fillId="0" borderId="33" xfId="2" applyBorder="1" applyProtection="1"/>
    <xf numFmtId="0" fontId="12" fillId="10" borderId="13" xfId="2" applyFill="1" applyBorder="1" applyAlignment="1" applyProtection="1">
      <alignment horizontal="right" vertical="center"/>
      <protection locked="0"/>
    </xf>
    <xf numFmtId="0" fontId="12" fillId="0" borderId="14" xfId="2" applyBorder="1" applyAlignment="1" applyProtection="1">
      <alignment horizontal="right" vertical="center"/>
    </xf>
    <xf numFmtId="0" fontId="34" fillId="0" borderId="38" xfId="2" applyFont="1" applyBorder="1" applyProtection="1"/>
    <xf numFmtId="0" fontId="34" fillId="0" borderId="39" xfId="2" applyFont="1" applyBorder="1" applyAlignment="1" applyProtection="1">
      <alignment horizontal="right"/>
    </xf>
    <xf numFmtId="0" fontId="34" fillId="0" borderId="38" xfId="2" applyFont="1" applyBorder="1" applyAlignment="1" applyProtection="1">
      <alignment horizontal="right" vertical="center"/>
    </xf>
    <xf numFmtId="166" fontId="34" fillId="0" borderId="40" xfId="5" applyNumberFormat="1" applyFont="1" applyBorder="1" applyAlignment="1" applyProtection="1">
      <alignment horizontal="right" vertical="center"/>
    </xf>
    <xf numFmtId="0" fontId="25" fillId="0" borderId="0" xfId="2" applyFont="1" applyProtection="1"/>
    <xf numFmtId="0" fontId="30" fillId="0" borderId="0" xfId="2" applyFont="1" applyBorder="1" applyProtection="1"/>
    <xf numFmtId="0" fontId="30" fillId="0" borderId="0" xfId="2" applyFont="1" applyBorder="1" applyAlignment="1" applyProtection="1">
      <alignment horizontal="right"/>
    </xf>
    <xf numFmtId="0" fontId="30" fillId="0" borderId="0" xfId="2" applyFont="1" applyBorder="1" applyAlignment="1" applyProtection="1">
      <alignment horizontal="right" vertical="center"/>
    </xf>
    <xf numFmtId="166" fontId="30" fillId="0" borderId="0" xfId="5" applyNumberFormat="1" applyFont="1" applyBorder="1" applyAlignment="1" applyProtection="1">
      <alignment horizontal="right" vertical="center"/>
    </xf>
    <xf numFmtId="0" fontId="35" fillId="0" borderId="0" xfId="2" applyFont="1" applyProtection="1"/>
    <xf numFmtId="0" fontId="34" fillId="0" borderId="0" xfId="2" applyFont="1" applyBorder="1" applyAlignment="1" applyProtection="1">
      <alignment horizontal="right"/>
    </xf>
    <xf numFmtId="0" fontId="34" fillId="0" borderId="0" xfId="2" applyFont="1" applyFill="1" applyBorder="1" applyProtection="1"/>
    <xf numFmtId="166" fontId="34" fillId="0" borderId="0" xfId="5" applyNumberFormat="1" applyFont="1" applyFill="1" applyBorder="1" applyProtection="1"/>
    <xf numFmtId="0" fontId="34" fillId="0" borderId="0" xfId="2" applyFont="1" applyBorder="1" applyProtection="1"/>
    <xf numFmtId="166" fontId="34" fillId="0" borderId="0" xfId="5" applyNumberFormat="1" applyFont="1" applyBorder="1" applyProtection="1"/>
    <xf numFmtId="0" fontId="9" fillId="0" borderId="0" xfId="2" applyFont="1" applyProtection="1"/>
    <xf numFmtId="0" fontId="33" fillId="0" borderId="0" xfId="2" applyFont="1" applyProtection="1"/>
    <xf numFmtId="0" fontId="12" fillId="0" borderId="12" xfId="2" applyFill="1" applyBorder="1" applyAlignment="1" applyProtection="1">
      <alignment horizontal="center"/>
    </xf>
    <xf numFmtId="0" fontId="12" fillId="0" borderId="0" xfId="2" applyFont="1" applyFill="1" applyBorder="1" applyAlignment="1" applyProtection="1">
      <alignment horizontal="left"/>
    </xf>
    <xf numFmtId="0" fontId="12" fillId="0" borderId="0" xfId="2" applyFill="1" applyBorder="1" applyProtection="1"/>
    <xf numFmtId="0" fontId="23" fillId="0" borderId="0" xfId="2" applyFont="1" applyAlignment="1" applyProtection="1">
      <alignment horizontal="left"/>
    </xf>
    <xf numFmtId="0" fontId="12" fillId="0" borderId="0" xfId="2" applyFont="1" applyFill="1" applyAlignment="1" applyProtection="1">
      <alignment horizontal="center"/>
    </xf>
    <xf numFmtId="0" fontId="12" fillId="0" borderId="0" xfId="2" applyFont="1" applyAlignment="1" applyProtection="1">
      <alignment horizontal="left"/>
    </xf>
    <xf numFmtId="0" fontId="12" fillId="0" borderId="0" xfId="2" applyFont="1" applyFill="1" applyAlignment="1" applyProtection="1">
      <alignment horizontal="left"/>
    </xf>
    <xf numFmtId="0" fontId="12" fillId="0" borderId="9" xfId="2" applyFont="1" applyBorder="1" applyAlignment="1" applyProtection="1">
      <alignment horizontal="center"/>
    </xf>
    <xf numFmtId="0" fontId="12" fillId="0" borderId="10" xfId="2" applyFont="1" applyBorder="1" applyAlignment="1" applyProtection="1">
      <alignment horizontal="center"/>
    </xf>
    <xf numFmtId="0" fontId="12" fillId="0" borderId="11" xfId="2" applyFont="1" applyBorder="1" applyAlignment="1" applyProtection="1">
      <alignment horizontal="center"/>
    </xf>
    <xf numFmtId="0" fontId="12" fillId="12" borderId="0" xfId="2" applyFont="1" applyFill="1" applyAlignment="1" applyProtection="1">
      <alignment horizontal="center"/>
      <protection locked="0"/>
    </xf>
    <xf numFmtId="0" fontId="12" fillId="10" borderId="0" xfId="2" applyFont="1" applyFill="1" applyAlignment="1" applyProtection="1">
      <alignment horizontal="center"/>
      <protection locked="0"/>
    </xf>
    <xf numFmtId="0" fontId="12" fillId="10" borderId="41" xfId="2" applyFont="1" applyFill="1" applyBorder="1" applyAlignment="1" applyProtection="1">
      <alignment horizontal="center"/>
      <protection locked="0"/>
    </xf>
    <xf numFmtId="0" fontId="12" fillId="10" borderId="0" xfId="2" applyFont="1" applyFill="1" applyBorder="1" applyAlignment="1" applyProtection="1">
      <alignment horizontal="center"/>
      <protection locked="0"/>
    </xf>
    <xf numFmtId="0" fontId="12" fillId="10" borderId="42" xfId="2" applyFont="1" applyFill="1" applyBorder="1" applyAlignment="1" applyProtection="1">
      <alignment horizontal="center"/>
      <protection locked="0"/>
    </xf>
    <xf numFmtId="0" fontId="12" fillId="3" borderId="0" xfId="2" applyFont="1" applyFill="1" applyAlignment="1" applyProtection="1">
      <alignment horizontal="right"/>
    </xf>
    <xf numFmtId="0" fontId="25" fillId="0" borderId="0" xfId="2" applyFont="1" applyAlignment="1" applyProtection="1">
      <alignment horizontal="right"/>
    </xf>
    <xf numFmtId="0" fontId="12" fillId="10" borderId="43" xfId="2" applyFont="1" applyFill="1" applyBorder="1" applyAlignment="1" applyProtection="1">
      <alignment horizontal="center"/>
      <protection locked="0"/>
    </xf>
    <xf numFmtId="0" fontId="12" fillId="10" borderId="44" xfId="2" applyFont="1" applyFill="1" applyBorder="1" applyAlignment="1" applyProtection="1">
      <alignment horizontal="center"/>
      <protection locked="0"/>
    </xf>
    <xf numFmtId="0" fontId="12" fillId="10" borderId="45" xfId="2" applyFont="1" applyFill="1" applyBorder="1" applyAlignment="1" applyProtection="1">
      <alignment horizontal="center"/>
      <protection locked="0"/>
    </xf>
    <xf numFmtId="0" fontId="12" fillId="0" borderId="9" xfId="2" applyFont="1" applyFill="1" applyBorder="1" applyAlignment="1" applyProtection="1">
      <alignment horizontal="center"/>
    </xf>
    <xf numFmtId="0" fontId="12" fillId="0" borderId="10" xfId="2" applyFont="1" applyFill="1" applyBorder="1" applyAlignment="1" applyProtection="1">
      <alignment horizontal="center"/>
    </xf>
    <xf numFmtId="0" fontId="12" fillId="0" borderId="11" xfId="2" applyFont="1" applyFill="1" applyBorder="1" applyAlignment="1" applyProtection="1">
      <alignment horizontal="center"/>
    </xf>
    <xf numFmtId="164" fontId="12" fillId="0" borderId="0" xfId="3" applyNumberFormat="1" applyFont="1" applyProtection="1"/>
    <xf numFmtId="9" fontId="12" fillId="0" borderId="16" xfId="2" applyNumberFormat="1" applyFont="1" applyFill="1" applyBorder="1" applyAlignment="1" applyProtection="1">
      <alignment horizontal="center"/>
    </xf>
    <xf numFmtId="9" fontId="12" fillId="0" borderId="17" xfId="2" applyNumberFormat="1" applyFont="1" applyFill="1" applyBorder="1" applyAlignment="1" applyProtection="1">
      <alignment horizontal="center"/>
    </xf>
    <xf numFmtId="9" fontId="12" fillId="0" borderId="18" xfId="2" applyNumberFormat="1" applyFont="1" applyFill="1" applyBorder="1" applyAlignment="1" applyProtection="1">
      <alignment horizontal="center"/>
    </xf>
    <xf numFmtId="0" fontId="23" fillId="0" borderId="0" xfId="2" applyFont="1" applyFill="1" applyBorder="1" applyAlignment="1" applyProtection="1"/>
    <xf numFmtId="0" fontId="23" fillId="0" borderId="46" xfId="2" applyFont="1" applyBorder="1" applyProtection="1"/>
    <xf numFmtId="0" fontId="23" fillId="0" borderId="47" xfId="2" applyFont="1" applyBorder="1" applyAlignment="1" applyProtection="1"/>
    <xf numFmtId="0" fontId="23" fillId="0" borderId="48" xfId="2" applyFont="1" applyBorder="1" applyProtection="1"/>
    <xf numFmtId="0" fontId="23" fillId="0" borderId="0" xfId="2" applyFont="1" applyBorder="1" applyAlignment="1" applyProtection="1">
      <alignment horizontal="center"/>
    </xf>
    <xf numFmtId="0" fontId="23" fillId="0" borderId="50" xfId="2" applyFont="1" applyBorder="1" applyAlignment="1" applyProtection="1">
      <alignment horizontal="left"/>
    </xf>
    <xf numFmtId="0" fontId="23" fillId="0" borderId="1" xfId="2" applyFont="1" applyBorder="1" applyAlignment="1" applyProtection="1">
      <alignment horizontal="center" vertical="center"/>
    </xf>
    <xf numFmtId="0" fontId="23" fillId="0" borderId="51" xfId="2" applyFont="1" applyBorder="1" applyAlignment="1" applyProtection="1">
      <alignment horizontal="center" vertical="center"/>
    </xf>
    <xf numFmtId="0" fontId="12" fillId="0" borderId="0" xfId="2" applyFont="1" applyBorder="1" applyAlignment="1" applyProtection="1">
      <alignment horizontal="center"/>
    </xf>
    <xf numFmtId="0" fontId="12" fillId="0" borderId="0" xfId="2" applyFont="1" applyBorder="1" applyAlignment="1" applyProtection="1">
      <alignment horizontal="center" vertical="center"/>
    </xf>
    <xf numFmtId="0" fontId="12" fillId="0" borderId="49" xfId="2" applyFont="1" applyBorder="1" applyAlignment="1" applyProtection="1">
      <alignment horizontal="center"/>
    </xf>
    <xf numFmtId="0" fontId="36" fillId="0" borderId="49" xfId="2" applyFont="1" applyFill="1" applyBorder="1" applyAlignment="1" applyProtection="1">
      <alignment horizontal="left"/>
    </xf>
    <xf numFmtId="167" fontId="12" fillId="0" borderId="0" xfId="3" applyNumberFormat="1" applyFont="1" applyFill="1" applyBorder="1" applyAlignment="1" applyProtection="1">
      <alignment horizontal="center" vertical="center"/>
    </xf>
    <xf numFmtId="43" fontId="12" fillId="0" borderId="52" xfId="3" applyNumberFormat="1" applyFont="1" applyFill="1" applyBorder="1" applyAlignment="1" applyProtection="1">
      <alignment horizontal="center" vertical="center"/>
    </xf>
    <xf numFmtId="0" fontId="12" fillId="0" borderId="0" xfId="2" applyFont="1" applyFill="1" applyBorder="1" applyAlignment="1" applyProtection="1">
      <alignment horizontal="center" vertical="center"/>
    </xf>
    <xf numFmtId="43" fontId="12" fillId="0" borderId="0" xfId="3" applyNumberFormat="1" applyFont="1" applyFill="1" applyBorder="1" applyAlignment="1" applyProtection="1">
      <alignment horizontal="center" vertical="center"/>
    </xf>
    <xf numFmtId="164" fontId="12" fillId="0" borderId="49" xfId="3" applyNumberFormat="1" applyFont="1" applyFill="1" applyBorder="1" applyProtection="1"/>
    <xf numFmtId="0" fontId="12" fillId="13" borderId="0" xfId="2" applyFont="1" applyFill="1" applyAlignment="1" applyProtection="1">
      <alignment horizontal="right"/>
    </xf>
    <xf numFmtId="0" fontId="37" fillId="0" borderId="49" xfId="2" applyFont="1" applyFill="1" applyBorder="1" applyAlignment="1" applyProtection="1">
      <alignment horizontal="left"/>
    </xf>
    <xf numFmtId="43" fontId="12" fillId="3" borderId="52" xfId="3" applyNumberFormat="1" applyFont="1" applyFill="1" applyBorder="1" applyAlignment="1" applyProtection="1">
      <alignment horizontal="center" vertical="center"/>
    </xf>
    <xf numFmtId="0" fontId="38" fillId="0" borderId="49" xfId="2" applyFont="1" applyFill="1" applyBorder="1" applyAlignment="1" applyProtection="1">
      <alignment horizontal="left"/>
    </xf>
    <xf numFmtId="0" fontId="37" fillId="0" borderId="50" xfId="2" applyFont="1" applyFill="1" applyBorder="1" applyAlignment="1" applyProtection="1">
      <alignment horizontal="left"/>
    </xf>
    <xf numFmtId="164" fontId="12" fillId="0" borderId="1" xfId="3" applyNumberFormat="1" applyFont="1" applyFill="1" applyBorder="1" applyProtection="1"/>
    <xf numFmtId="167" fontId="12" fillId="0" borderId="1" xfId="3" applyNumberFormat="1" applyFont="1" applyFill="1" applyBorder="1" applyAlignment="1" applyProtection="1">
      <alignment horizontal="center" vertical="center"/>
    </xf>
    <xf numFmtId="43" fontId="12" fillId="0" borderId="51" xfId="3" applyNumberFormat="1" applyFont="1" applyFill="1" applyBorder="1" applyAlignment="1" applyProtection="1">
      <alignment horizontal="center" vertical="center"/>
    </xf>
    <xf numFmtId="0" fontId="23" fillId="0" borderId="53" xfId="2" applyFont="1" applyBorder="1" applyAlignment="1" applyProtection="1">
      <alignment horizontal="right"/>
    </xf>
    <xf numFmtId="164" fontId="23" fillId="0" borderId="54" xfId="3" applyNumberFormat="1" applyFont="1" applyBorder="1" applyProtection="1"/>
    <xf numFmtId="43" fontId="23" fillId="0" borderId="55" xfId="3" applyNumberFormat="1" applyFont="1" applyFill="1" applyBorder="1" applyAlignment="1" applyProtection="1">
      <alignment horizontal="center" vertical="center"/>
    </xf>
    <xf numFmtId="164" fontId="23" fillId="0" borderId="0" xfId="3" applyNumberFormat="1" applyFont="1" applyBorder="1" applyProtection="1"/>
    <xf numFmtId="0" fontId="12" fillId="0" borderId="0" xfId="2" applyFont="1" applyBorder="1" applyProtection="1"/>
    <xf numFmtId="164" fontId="23" fillId="0" borderId="49" xfId="3" applyNumberFormat="1" applyFont="1" applyBorder="1" applyProtection="1"/>
    <xf numFmtId="0" fontId="31" fillId="0" borderId="0" xfId="2" applyFont="1" applyProtection="1"/>
    <xf numFmtId="0" fontId="23" fillId="0" borderId="56" xfId="2" applyFont="1" applyBorder="1" applyProtection="1"/>
    <xf numFmtId="0" fontId="23" fillId="0" borderId="57" xfId="2" applyFont="1" applyBorder="1" applyAlignment="1" applyProtection="1">
      <alignment horizontal="center"/>
    </xf>
    <xf numFmtId="0" fontId="23" fillId="0" borderId="57" xfId="2" applyFont="1" applyBorder="1" applyAlignment="1" applyProtection="1">
      <alignment horizontal="center" vertical="center"/>
    </xf>
    <xf numFmtId="0" fontId="23" fillId="0" borderId="58" xfId="2" applyFont="1" applyBorder="1" applyAlignment="1" applyProtection="1">
      <alignment horizontal="center" vertical="center"/>
    </xf>
    <xf numFmtId="0" fontId="36" fillId="0" borderId="49" xfId="2" applyFont="1" applyFill="1" applyBorder="1" applyProtection="1"/>
    <xf numFmtId="164" fontId="36" fillId="0" borderId="0" xfId="2" applyNumberFormat="1" applyFont="1" applyFill="1" applyBorder="1" applyProtection="1"/>
    <xf numFmtId="43" fontId="36" fillId="0" borderId="52" xfId="2" applyNumberFormat="1" applyFont="1" applyFill="1" applyBorder="1" applyProtection="1"/>
    <xf numFmtId="165" fontId="12" fillId="0" borderId="0" xfId="2" applyNumberFormat="1" applyProtection="1"/>
    <xf numFmtId="0" fontId="38" fillId="0" borderId="49" xfId="2" applyFont="1" applyFill="1" applyBorder="1" applyProtection="1"/>
    <xf numFmtId="43" fontId="12" fillId="0" borderId="52" xfId="2" applyNumberFormat="1" applyFill="1" applyBorder="1" applyProtection="1"/>
    <xf numFmtId="0" fontId="37" fillId="0" borderId="50" xfId="2" applyFont="1" applyFill="1" applyBorder="1" applyProtection="1"/>
    <xf numFmtId="164" fontId="12" fillId="0" borderId="1" xfId="2" applyNumberFormat="1" applyFill="1" applyBorder="1" applyProtection="1"/>
    <xf numFmtId="43" fontId="12" fillId="0" borderId="51" xfId="2" applyNumberFormat="1" applyFill="1" applyBorder="1" applyProtection="1"/>
    <xf numFmtId="0" fontId="23" fillId="0" borderId="53" xfId="2" applyFont="1" applyBorder="1" applyProtection="1"/>
    <xf numFmtId="164" fontId="23" fillId="0" borderId="54" xfId="2" applyNumberFormat="1" applyFont="1" applyBorder="1" applyProtection="1"/>
    <xf numFmtId="43" fontId="23" fillId="0" borderId="55" xfId="2" applyNumberFormat="1" applyFont="1" applyBorder="1" applyProtection="1"/>
    <xf numFmtId="0" fontId="23" fillId="10" borderId="12" xfId="2" applyFont="1" applyFill="1" applyBorder="1" applyAlignment="1" applyProtection="1">
      <alignment horizontal="center"/>
      <protection locked="0"/>
    </xf>
    <xf numFmtId="164" fontId="23" fillId="0" borderId="5" xfId="3" applyNumberFormat="1" applyFont="1" applyFill="1" applyBorder="1" applyProtection="1"/>
    <xf numFmtId="164" fontId="23" fillId="0" borderId="6" xfId="3" applyNumberFormat="1" applyFont="1" applyFill="1" applyBorder="1" applyProtection="1"/>
    <xf numFmtId="164" fontId="23" fillId="0" borderId="7" xfId="3" applyNumberFormat="1" applyFont="1" applyFill="1" applyBorder="1" applyProtection="1"/>
    <xf numFmtId="0" fontId="23" fillId="0" borderId="4" xfId="2" applyFont="1" applyBorder="1" applyAlignment="1" applyProtection="1">
      <alignment horizontal="center"/>
    </xf>
    <xf numFmtId="38" fontId="34" fillId="0" borderId="8" xfId="2" applyNumberFormat="1" applyFont="1" applyBorder="1" applyAlignment="1" applyProtection="1">
      <alignment horizontal="center"/>
    </xf>
    <xf numFmtId="164" fontId="25" fillId="10" borderId="59" xfId="3" applyNumberFormat="1" applyFont="1" applyFill="1" applyBorder="1" applyProtection="1">
      <protection locked="0"/>
    </xf>
    <xf numFmtId="164" fontId="25" fillId="10" borderId="60" xfId="3" applyNumberFormat="1" applyFont="1" applyFill="1" applyBorder="1" applyProtection="1">
      <protection locked="0"/>
    </xf>
    <xf numFmtId="164" fontId="0" fillId="10" borderId="60" xfId="3" applyNumberFormat="1" applyFont="1" applyFill="1" applyBorder="1" applyProtection="1">
      <protection locked="0"/>
    </xf>
    <xf numFmtId="164" fontId="0" fillId="10" borderId="61" xfId="3" applyNumberFormat="1" applyFont="1" applyFill="1" applyBorder="1" applyProtection="1">
      <protection locked="0"/>
    </xf>
    <xf numFmtId="0" fontId="34" fillId="0" borderId="0" xfId="2" applyFont="1" applyAlignment="1" applyProtection="1">
      <alignment horizontal="center"/>
    </xf>
    <xf numFmtId="164" fontId="25" fillId="10" borderId="62" xfId="3" applyNumberFormat="1" applyFont="1" applyFill="1" applyBorder="1" applyProtection="1">
      <protection locked="0"/>
    </xf>
    <xf numFmtId="164" fontId="25" fillId="10" borderId="63" xfId="3" applyNumberFormat="1" applyFont="1" applyFill="1" applyBorder="1" applyProtection="1">
      <protection locked="0"/>
    </xf>
    <xf numFmtId="164" fontId="0" fillId="10" borderId="63" xfId="3" applyNumberFormat="1" applyFont="1" applyFill="1" applyBorder="1" applyProtection="1">
      <protection locked="0"/>
    </xf>
    <xf numFmtId="164" fontId="0" fillId="10" borderId="64" xfId="3" applyNumberFormat="1" applyFont="1" applyFill="1" applyBorder="1" applyProtection="1">
      <protection locked="0"/>
    </xf>
    <xf numFmtId="164" fontId="23" fillId="0" borderId="65" xfId="3" applyNumberFormat="1" applyFont="1" applyBorder="1" applyProtection="1"/>
    <xf numFmtId="164" fontId="23" fillId="0" borderId="66" xfId="3" applyNumberFormat="1" applyFont="1" applyBorder="1" applyProtection="1"/>
    <xf numFmtId="164" fontId="23" fillId="0" borderId="67" xfId="3" applyNumberFormat="1" applyFont="1" applyBorder="1" applyProtection="1"/>
    <xf numFmtId="2" fontId="34" fillId="0" borderId="8" xfId="2" applyNumberFormat="1" applyFont="1" applyBorder="1" applyAlignment="1" applyProtection="1">
      <alignment horizontal="center"/>
    </xf>
    <xf numFmtId="2" fontId="34" fillId="0" borderId="0" xfId="2" quotePrefix="1" applyNumberFormat="1" applyFont="1" applyBorder="1" applyAlignment="1" applyProtection="1">
      <alignment horizontal="center"/>
    </xf>
    <xf numFmtId="38" fontId="23" fillId="0" borderId="59" xfId="3" applyNumberFormat="1" applyFont="1" applyFill="1" applyBorder="1" applyAlignment="1" applyProtection="1">
      <alignment horizontal="center"/>
    </xf>
    <xf numFmtId="38" fontId="23" fillId="0" borderId="60" xfId="3" applyNumberFormat="1" applyFont="1" applyFill="1" applyBorder="1" applyAlignment="1" applyProtection="1">
      <alignment horizontal="center"/>
    </xf>
    <xf numFmtId="38" fontId="23" fillId="0" borderId="61" xfId="3" applyNumberFormat="1" applyFont="1" applyFill="1" applyBorder="1" applyAlignment="1" applyProtection="1">
      <alignment horizontal="center"/>
    </xf>
    <xf numFmtId="0" fontId="22" fillId="5" borderId="0" xfId="2" applyFont="1" applyFill="1" applyBorder="1" applyAlignment="1" applyProtection="1">
      <alignment horizontal="left" vertical="top" wrapText="1"/>
      <protection locked="0"/>
    </xf>
    <xf numFmtId="38" fontId="0" fillId="0" borderId="62" xfId="3" applyNumberFormat="1" applyFont="1" applyFill="1" applyBorder="1" applyProtection="1"/>
    <xf numFmtId="38" fontId="0" fillId="0" borderId="63" xfId="3" applyNumberFormat="1" applyFont="1" applyFill="1" applyBorder="1" applyProtection="1"/>
    <xf numFmtId="38" fontId="0" fillId="0" borderId="64" xfId="3" applyNumberFormat="1" applyFont="1" applyFill="1" applyBorder="1" applyProtection="1"/>
    <xf numFmtId="43" fontId="12" fillId="0" borderId="43" xfId="2" applyNumberFormat="1" applyFont="1" applyBorder="1" applyAlignment="1" applyProtection="1">
      <alignment horizontal="right" vertical="center"/>
    </xf>
    <xf numFmtId="43" fontId="12" fillId="0" borderId="44" xfId="2" applyNumberFormat="1" applyFont="1" applyBorder="1" applyAlignment="1" applyProtection="1">
      <alignment horizontal="right" vertical="center"/>
    </xf>
    <xf numFmtId="43" fontId="12" fillId="0" borderId="45" xfId="2" applyNumberFormat="1" applyFont="1" applyBorder="1" applyAlignment="1" applyProtection="1">
      <alignment horizontal="right" vertical="center"/>
    </xf>
    <xf numFmtId="168" fontId="12" fillId="0" borderId="0" xfId="2" applyNumberFormat="1" applyProtection="1"/>
    <xf numFmtId="0" fontId="12" fillId="0" borderId="0" xfId="2"/>
    <xf numFmtId="0" fontId="12" fillId="0" borderId="2" xfId="2" applyBorder="1"/>
    <xf numFmtId="9" fontId="12" fillId="10" borderId="24" xfId="4" applyFont="1" applyFill="1" applyBorder="1" applyProtection="1">
      <protection locked="0"/>
    </xf>
    <xf numFmtId="9" fontId="12" fillId="10" borderId="19" xfId="4" applyFont="1" applyFill="1" applyBorder="1" applyProtection="1">
      <protection locked="0"/>
    </xf>
    <xf numFmtId="9" fontId="12" fillId="10" borderId="21" xfId="4" applyFont="1" applyFill="1" applyBorder="1" applyProtection="1">
      <protection locked="0"/>
    </xf>
    <xf numFmtId="9" fontId="12" fillId="10" borderId="68" xfId="4" applyFont="1" applyFill="1" applyBorder="1" applyProtection="1">
      <protection locked="0"/>
    </xf>
    <xf numFmtId="9" fontId="12" fillId="10" borderId="29" xfId="4" applyFont="1" applyFill="1" applyBorder="1" applyProtection="1">
      <protection locked="0"/>
    </xf>
    <xf numFmtId="0" fontId="12" fillId="0" borderId="22" xfId="2" applyBorder="1"/>
    <xf numFmtId="9" fontId="12" fillId="10" borderId="69" xfId="4" applyFont="1" applyFill="1" applyBorder="1" applyProtection="1">
      <protection locked="0"/>
    </xf>
    <xf numFmtId="0" fontId="5" fillId="0" borderId="0" xfId="0" applyFont="1" applyFill="1"/>
    <xf numFmtId="0" fontId="49" fillId="17" borderId="71" xfId="9" applyFont="1" applyFill="1" applyBorder="1" applyAlignment="1">
      <alignment horizontal="left"/>
    </xf>
    <xf numFmtId="0" fontId="51" fillId="3" borderId="0" xfId="10" applyFont="1" applyFill="1"/>
    <xf numFmtId="0" fontId="52" fillId="3" borderId="0" xfId="10" applyFont="1" applyFill="1" applyAlignment="1">
      <alignment horizontal="center"/>
    </xf>
    <xf numFmtId="0" fontId="53" fillId="3" borderId="0" xfId="10" applyFont="1" applyFill="1" applyAlignment="1">
      <alignment horizontal="center"/>
    </xf>
    <xf numFmtId="0" fontId="54" fillId="3" borderId="0" xfId="10" applyFont="1" applyFill="1" applyAlignment="1">
      <alignment horizontal="center"/>
    </xf>
    <xf numFmtId="0" fontId="55" fillId="3" borderId="0" xfId="10" applyFont="1" applyFill="1" applyAlignment="1">
      <alignment horizontal="center"/>
    </xf>
    <xf numFmtId="0" fontId="54" fillId="3" borderId="0" xfId="10" applyFont="1" applyFill="1"/>
    <xf numFmtId="0" fontId="56" fillId="3" borderId="0" xfId="10" applyFont="1" applyFill="1"/>
    <xf numFmtId="0" fontId="57" fillId="18" borderId="0" xfId="10" applyFont="1" applyFill="1" applyAlignment="1">
      <alignment horizontal="left"/>
    </xf>
    <xf numFmtId="0" fontId="53" fillId="19" borderId="0" xfId="10" applyFont="1" applyFill="1" applyAlignment="1">
      <alignment horizontal="center"/>
    </xf>
    <xf numFmtId="0" fontId="49" fillId="20" borderId="71" xfId="9" applyFont="1" applyFill="1" applyBorder="1" applyAlignment="1">
      <alignment horizontal="left"/>
    </xf>
    <xf numFmtId="0" fontId="51" fillId="19" borderId="0" xfId="10" applyFont="1" applyFill="1"/>
    <xf numFmtId="0" fontId="53" fillId="19" borderId="0" xfId="10" applyFont="1" applyFill="1"/>
    <xf numFmtId="0" fontId="50" fillId="0" borderId="0" xfId="10" applyAlignment="1">
      <alignment horizontal="center"/>
    </xf>
    <xf numFmtId="0" fontId="50" fillId="0" borderId="0" xfId="10"/>
    <xf numFmtId="0" fontId="58" fillId="4" borderId="0" xfId="10" applyFont="1" applyFill="1" applyAlignment="1">
      <alignment horizontal="center"/>
    </xf>
    <xf numFmtId="0" fontId="58" fillId="4" borderId="0" xfId="10" applyFont="1" applyFill="1"/>
    <xf numFmtId="0" fontId="59" fillId="21" borderId="0" xfId="9" applyFont="1" applyFill="1" applyBorder="1" applyAlignment="1">
      <alignment horizontal="center"/>
    </xf>
    <xf numFmtId="0" fontId="60" fillId="18" borderId="0" xfId="10" applyFont="1" applyFill="1" applyAlignment="1">
      <alignment horizontal="center"/>
    </xf>
    <xf numFmtId="0" fontId="61" fillId="22" borderId="72" xfId="9" applyFont="1" applyFill="1" applyBorder="1" applyAlignment="1">
      <alignment horizontal="center" wrapText="1"/>
    </xf>
    <xf numFmtId="0" fontId="62" fillId="22" borderId="0" xfId="9" applyFont="1" applyFill="1" applyBorder="1" applyAlignment="1">
      <alignment horizontal="center"/>
    </xf>
    <xf numFmtId="0" fontId="63" fillId="21" borderId="0" xfId="9" applyFont="1" applyFill="1" applyBorder="1" applyAlignment="1">
      <alignment horizontal="left"/>
    </xf>
    <xf numFmtId="49" fontId="64" fillId="22" borderId="73" xfId="9" applyNumberFormat="1" applyFont="1" applyFill="1" applyBorder="1" applyAlignment="1">
      <alignment horizontal="center"/>
    </xf>
    <xf numFmtId="0" fontId="64" fillId="22" borderId="73" xfId="9" applyFont="1" applyFill="1" applyBorder="1" applyAlignment="1">
      <alignment horizontal="center"/>
    </xf>
    <xf numFmtId="0" fontId="61" fillId="22" borderId="73" xfId="9" applyFont="1" applyFill="1" applyBorder="1" applyAlignment="1">
      <alignment horizontal="center"/>
    </xf>
    <xf numFmtId="0" fontId="65" fillId="3" borderId="0" xfId="10" applyFont="1" applyFill="1" applyAlignment="1">
      <alignment horizontal="center"/>
    </xf>
    <xf numFmtId="0" fontId="58" fillId="23" borderId="9" xfId="10" applyFont="1" applyFill="1" applyBorder="1" applyAlignment="1">
      <alignment horizontal="center"/>
    </xf>
    <xf numFmtId="0" fontId="58" fillId="23" borderId="10" xfId="10" applyFont="1" applyFill="1" applyBorder="1"/>
    <xf numFmtId="0" fontId="58" fillId="23" borderId="10" xfId="10" applyFont="1" applyFill="1" applyBorder="1" applyAlignment="1">
      <alignment horizontal="center"/>
    </xf>
    <xf numFmtId="0" fontId="66" fillId="23" borderId="11" xfId="10" applyFont="1" applyFill="1" applyBorder="1"/>
    <xf numFmtId="0" fontId="67" fillId="18" borderId="0" xfId="10" applyFont="1" applyFill="1" applyAlignment="1">
      <alignment horizontal="left"/>
    </xf>
    <xf numFmtId="49" fontId="61" fillId="23" borderId="74" xfId="9" applyNumberFormat="1" applyFont="1" applyFill="1" applyBorder="1" applyAlignment="1">
      <alignment horizontal="center" wrapText="1"/>
    </xf>
    <xf numFmtId="0" fontId="61" fillId="23" borderId="74" xfId="9" applyFont="1" applyFill="1" applyBorder="1" applyAlignment="1">
      <alignment horizontal="center" wrapText="1"/>
    </xf>
    <xf numFmtId="0" fontId="61" fillId="23" borderId="74" xfId="9" applyFont="1" applyFill="1" applyBorder="1" applyAlignment="1">
      <alignment wrapText="1"/>
    </xf>
    <xf numFmtId="0" fontId="68" fillId="23" borderId="74" xfId="9" applyFont="1" applyFill="1" applyBorder="1" applyAlignment="1">
      <alignment horizontal="center" wrapText="1"/>
    </xf>
    <xf numFmtId="0" fontId="69" fillId="0" borderId="75" xfId="10" applyFont="1" applyBorder="1" applyAlignment="1">
      <alignment horizontal="center"/>
    </xf>
    <xf numFmtId="0" fontId="69" fillId="0" borderId="76" xfId="10" applyFont="1" applyBorder="1"/>
    <xf numFmtId="0" fontId="70" fillId="18" borderId="76" xfId="10" applyFont="1" applyFill="1" applyBorder="1" applyAlignment="1">
      <alignment horizontal="center"/>
    </xf>
    <xf numFmtId="0" fontId="69" fillId="0" borderId="76" xfId="10" applyFont="1" applyBorder="1" applyAlignment="1">
      <alignment horizontal="center"/>
    </xf>
    <xf numFmtId="0" fontId="58" fillId="24" borderId="76" xfId="10" applyFont="1" applyFill="1" applyBorder="1" applyAlignment="1">
      <alignment horizontal="center"/>
    </xf>
    <xf numFmtId="0" fontId="71" fillId="18" borderId="76" xfId="10" applyFont="1" applyFill="1" applyBorder="1" applyAlignment="1">
      <alignment horizontal="center"/>
    </xf>
    <xf numFmtId="0" fontId="58" fillId="0" borderId="76" xfId="10" applyFont="1" applyBorder="1" applyAlignment="1">
      <alignment horizontal="center"/>
    </xf>
    <xf numFmtId="0" fontId="66" fillId="0" borderId="77" xfId="10" applyFont="1" applyBorder="1" applyAlignment="1">
      <alignment horizontal="center"/>
    </xf>
    <xf numFmtId="0" fontId="69" fillId="0" borderId="0" xfId="10" applyFont="1" applyAlignment="1">
      <alignment horizontal="center"/>
    </xf>
    <xf numFmtId="0" fontId="69" fillId="0" borderId="0" xfId="10" applyFont="1"/>
    <xf numFmtId="0" fontId="54" fillId="0" borderId="0" xfId="10" applyFont="1" applyAlignment="1">
      <alignment horizontal="center"/>
    </xf>
    <xf numFmtId="0" fontId="69" fillId="0" borderId="78" xfId="10" applyFont="1" applyBorder="1" applyAlignment="1">
      <alignment horizontal="center"/>
    </xf>
    <xf numFmtId="0" fontId="69" fillId="0" borderId="79" xfId="10" applyFont="1" applyBorder="1"/>
    <xf numFmtId="0" fontId="70" fillId="18" borderId="79" xfId="10" applyFont="1" applyFill="1" applyBorder="1" applyAlignment="1">
      <alignment horizontal="center"/>
    </xf>
    <xf numFmtId="0" fontId="69" fillId="0" borderId="79" xfId="10" applyFont="1" applyBorder="1" applyAlignment="1">
      <alignment horizontal="center"/>
    </xf>
    <xf numFmtId="0" fontId="58" fillId="24" borderId="79" xfId="10" applyFont="1" applyFill="1" applyBorder="1" applyAlignment="1">
      <alignment horizontal="center"/>
    </xf>
    <xf numFmtId="0" fontId="71" fillId="18" borderId="79" xfId="10" applyFont="1" applyFill="1" applyBorder="1" applyAlignment="1">
      <alignment horizontal="center"/>
    </xf>
    <xf numFmtId="0" fontId="58" fillId="0" borderId="79" xfId="10" applyFont="1" applyBorder="1" applyAlignment="1">
      <alignment horizontal="center"/>
    </xf>
    <xf numFmtId="0" fontId="66" fillId="0" borderId="80" xfId="10" applyFont="1" applyBorder="1" applyAlignment="1">
      <alignment horizontal="center"/>
    </xf>
    <xf numFmtId="0" fontId="70" fillId="0" borderId="79" xfId="10" applyFont="1" applyBorder="1" applyAlignment="1">
      <alignment horizontal="center"/>
    </xf>
    <xf numFmtId="0" fontId="69" fillId="0" borderId="81" xfId="10" applyFont="1" applyBorder="1" applyAlignment="1">
      <alignment horizontal="center"/>
    </xf>
    <xf numFmtId="0" fontId="69" fillId="0" borderId="82" xfId="10" applyFont="1" applyBorder="1"/>
    <xf numFmtId="0" fontId="70" fillId="18" borderId="82" xfId="10" applyFont="1" applyFill="1" applyBorder="1" applyAlignment="1">
      <alignment horizontal="center"/>
    </xf>
    <xf numFmtId="0" fontId="69" fillId="0" borderId="82" xfId="10" applyFont="1" applyBorder="1" applyAlignment="1">
      <alignment horizontal="center"/>
    </xf>
    <xf numFmtId="0" fontId="58" fillId="24" borderId="82" xfId="10" applyFont="1" applyFill="1" applyBorder="1" applyAlignment="1">
      <alignment horizontal="center"/>
    </xf>
    <xf numFmtId="0" fontId="71" fillId="18" borderId="82" xfId="10" applyFont="1" applyFill="1" applyBorder="1" applyAlignment="1">
      <alignment horizontal="center"/>
    </xf>
    <xf numFmtId="0" fontId="58" fillId="0" borderId="82" xfId="10" applyFont="1" applyBorder="1" applyAlignment="1">
      <alignment horizontal="center"/>
    </xf>
    <xf numFmtId="0" fontId="66" fillId="0" borderId="83" xfId="10" applyFont="1" applyBorder="1" applyAlignment="1">
      <alignment horizontal="center"/>
    </xf>
    <xf numFmtId="0" fontId="69" fillId="0" borderId="43" xfId="10" applyFont="1" applyBorder="1" applyAlignment="1">
      <alignment horizontal="center"/>
    </xf>
    <xf numFmtId="0" fontId="69" fillId="0" borderId="44" xfId="10" applyFont="1" applyBorder="1"/>
    <xf numFmtId="0" fontId="72" fillId="25" borderId="44" xfId="10" applyFont="1" applyFill="1" applyBorder="1" applyAlignment="1">
      <alignment horizontal="center"/>
    </xf>
    <xf numFmtId="0" fontId="69" fillId="0" borderId="44" xfId="10" applyFont="1" applyBorder="1" applyAlignment="1">
      <alignment horizontal="center"/>
    </xf>
    <xf numFmtId="0" fontId="58" fillId="25" borderId="44" xfId="10" applyFont="1" applyFill="1" applyBorder="1" applyAlignment="1">
      <alignment horizontal="center"/>
    </xf>
    <xf numFmtId="0" fontId="71" fillId="25" borderId="44" xfId="10" applyFont="1" applyFill="1" applyBorder="1" applyAlignment="1">
      <alignment horizontal="center"/>
    </xf>
    <xf numFmtId="0" fontId="66" fillId="0" borderId="45" xfId="10" applyFont="1" applyBorder="1" applyAlignment="1">
      <alignment horizontal="center"/>
    </xf>
    <xf numFmtId="0" fontId="54" fillId="23" borderId="0" xfId="10" applyFont="1" applyFill="1" applyAlignment="1">
      <alignment horizontal="center"/>
    </xf>
    <xf numFmtId="0" fontId="54" fillId="23" borderId="0" xfId="10" applyFont="1" applyFill="1"/>
    <xf numFmtId="0" fontId="69" fillId="23" borderId="0" xfId="10" applyFont="1" applyFill="1" applyAlignment="1">
      <alignment horizontal="center"/>
    </xf>
    <xf numFmtId="0" fontId="69" fillId="0" borderId="84" xfId="10" applyFont="1" applyBorder="1" applyAlignment="1">
      <alignment horizontal="center"/>
    </xf>
    <xf numFmtId="0" fontId="69" fillId="0" borderId="85" xfId="10" applyFont="1" applyBorder="1"/>
    <xf numFmtId="0" fontId="69" fillId="0" borderId="85" xfId="10" applyFont="1" applyBorder="1" applyAlignment="1">
      <alignment horizontal="center"/>
    </xf>
    <xf numFmtId="0" fontId="58" fillId="0" borderId="85" xfId="10" applyFont="1" applyBorder="1" applyAlignment="1">
      <alignment horizontal="center"/>
    </xf>
    <xf numFmtId="0" fontId="71" fillId="18" borderId="85" xfId="10" applyFont="1" applyFill="1" applyBorder="1" applyAlignment="1">
      <alignment horizontal="center"/>
    </xf>
    <xf numFmtId="0" fontId="58" fillId="24" borderId="85" xfId="10" applyFont="1" applyFill="1" applyBorder="1" applyAlignment="1">
      <alignment horizontal="center"/>
    </xf>
    <xf numFmtId="0" fontId="66" fillId="0" borderId="86" xfId="10" applyFont="1" applyBorder="1" applyAlignment="1">
      <alignment horizontal="center"/>
    </xf>
    <xf numFmtId="0" fontId="72" fillId="25" borderId="0" xfId="10" applyFont="1" applyFill="1" applyBorder="1" applyAlignment="1">
      <alignment horizontal="center"/>
    </xf>
    <xf numFmtId="0" fontId="72" fillId="25" borderId="76" xfId="10" applyFont="1" applyFill="1" applyBorder="1" applyAlignment="1">
      <alignment horizontal="center"/>
    </xf>
    <xf numFmtId="0" fontId="58" fillId="25" borderId="76" xfId="10" applyFont="1" applyFill="1" applyBorder="1" applyAlignment="1">
      <alignment horizontal="center"/>
    </xf>
    <xf numFmtId="0" fontId="71" fillId="25" borderId="76" xfId="10" applyFont="1" applyFill="1" applyBorder="1" applyAlignment="1">
      <alignment horizontal="center"/>
    </xf>
    <xf numFmtId="0" fontId="66" fillId="0" borderId="77" xfId="10" quotePrefix="1" applyFont="1" applyBorder="1" applyAlignment="1">
      <alignment horizontal="center"/>
    </xf>
    <xf numFmtId="0" fontId="70" fillId="18" borderId="85" xfId="10" applyFont="1" applyFill="1" applyBorder="1" applyAlignment="1">
      <alignment horizontal="center"/>
    </xf>
    <xf numFmtId="0" fontId="58" fillId="23" borderId="87" xfId="10" applyFont="1" applyFill="1" applyBorder="1" applyAlignment="1">
      <alignment horizontal="center"/>
    </xf>
    <xf numFmtId="0" fontId="58" fillId="23" borderId="88" xfId="10" applyFont="1" applyFill="1" applyBorder="1"/>
    <xf numFmtId="0" fontId="69" fillId="23" borderId="88" xfId="10" applyFont="1" applyFill="1" applyBorder="1" applyAlignment="1">
      <alignment horizontal="center"/>
    </xf>
    <xf numFmtId="0" fontId="58" fillId="23" borderId="88" xfId="10" applyFont="1" applyFill="1" applyBorder="1" applyAlignment="1">
      <alignment horizontal="center"/>
    </xf>
    <xf numFmtId="0" fontId="73" fillId="0" borderId="0" xfId="10" applyFont="1" applyAlignment="1">
      <alignment horizontal="center"/>
    </xf>
    <xf numFmtId="0" fontId="73" fillId="0" borderId="0" xfId="10" applyFont="1"/>
    <xf numFmtId="0" fontId="74" fillId="0" borderId="0" xfId="10" applyFont="1" applyAlignment="1">
      <alignment horizontal="center"/>
    </xf>
    <xf numFmtId="0" fontId="58" fillId="23" borderId="0" xfId="10" applyFont="1" applyFill="1" applyAlignment="1">
      <alignment horizontal="center"/>
    </xf>
    <xf numFmtId="0" fontId="69" fillId="18" borderId="0" xfId="10" applyFont="1" applyFill="1" applyBorder="1" applyAlignment="1">
      <alignment horizontal="left"/>
    </xf>
    <xf numFmtId="0" fontId="72" fillId="25" borderId="10" xfId="10" applyFont="1" applyFill="1" applyBorder="1" applyAlignment="1">
      <alignment horizontal="center"/>
    </xf>
    <xf numFmtId="0" fontId="75" fillId="18" borderId="0" xfId="10" applyFont="1" applyFill="1" applyBorder="1" applyAlignment="1">
      <alignment horizontal="left"/>
    </xf>
    <xf numFmtId="0" fontId="67" fillId="18" borderId="0" xfId="10" applyFont="1" applyFill="1" applyBorder="1" applyAlignment="1">
      <alignment horizontal="left"/>
    </xf>
    <xf numFmtId="0" fontId="58" fillId="0" borderId="44" xfId="10" applyFont="1" applyBorder="1" applyAlignment="1">
      <alignment horizontal="center"/>
    </xf>
    <xf numFmtId="0" fontId="71" fillId="18" borderId="44" xfId="10" applyFont="1" applyFill="1" applyBorder="1" applyAlignment="1">
      <alignment horizontal="center"/>
    </xf>
    <xf numFmtId="0" fontId="70" fillId="18" borderId="0" xfId="10" applyFont="1" applyFill="1" applyAlignment="1">
      <alignment horizontal="center"/>
    </xf>
    <xf numFmtId="0" fontId="58" fillId="0" borderId="0" xfId="10" applyFont="1" applyAlignment="1">
      <alignment horizontal="center"/>
    </xf>
    <xf numFmtId="0" fontId="71" fillId="18" borderId="0" xfId="10" applyFont="1" applyFill="1" applyAlignment="1">
      <alignment horizontal="center"/>
    </xf>
    <xf numFmtId="0" fontId="58" fillId="0" borderId="0" xfId="10" applyFont="1"/>
    <xf numFmtId="0" fontId="66" fillId="0" borderId="0" xfId="10" applyFont="1"/>
    <xf numFmtId="0" fontId="76" fillId="0" borderId="0" xfId="0" applyFont="1"/>
    <xf numFmtId="0" fontId="79" fillId="0" borderId="0" xfId="0" applyFont="1" applyAlignment="1">
      <alignment wrapText="1"/>
    </xf>
    <xf numFmtId="0" fontId="0" fillId="0" borderId="9" xfId="0" applyBorder="1"/>
    <xf numFmtId="0" fontId="0" fillId="0" borderId="10" xfId="0" applyBorder="1"/>
    <xf numFmtId="0" fontId="0" fillId="0" borderId="11" xfId="0" applyBorder="1"/>
    <xf numFmtId="0" fontId="18" fillId="0" borderId="5" xfId="0" applyFont="1" applyBorder="1" applyAlignment="1">
      <alignment horizontal="center" wrapText="1"/>
    </xf>
    <xf numFmtId="0" fontId="18" fillId="0" borderId="21" xfId="0" applyFont="1" applyBorder="1" applyAlignment="1">
      <alignment horizontal="center" wrapText="1"/>
    </xf>
    <xf numFmtId="0" fontId="18" fillId="0" borderId="89" xfId="0" applyFont="1" applyBorder="1" applyAlignment="1">
      <alignment horizontal="center" wrapText="1"/>
    </xf>
    <xf numFmtId="0" fontId="18" fillId="25" borderId="21" xfId="0" applyFont="1" applyFill="1" applyBorder="1" applyAlignment="1">
      <alignment horizontal="center" wrapText="1"/>
    </xf>
    <xf numFmtId="0" fontId="18" fillId="0" borderId="20" xfId="0" applyFont="1" applyBorder="1" applyAlignment="1">
      <alignment horizontal="center" wrapText="1"/>
    </xf>
    <xf numFmtId="0" fontId="18" fillId="26" borderId="16" xfId="0" applyFont="1" applyFill="1" applyBorder="1" applyAlignment="1">
      <alignment horizontal="center" wrapText="1"/>
    </xf>
    <xf numFmtId="0" fontId="18" fillId="26" borderId="17" xfId="0" applyFont="1" applyFill="1" applyBorder="1" applyAlignment="1">
      <alignment horizontal="center" wrapText="1"/>
    </xf>
    <xf numFmtId="0" fontId="18" fillId="26" borderId="18" xfId="0" applyFont="1" applyFill="1" applyBorder="1" applyAlignment="1">
      <alignment horizontal="center" wrapText="1"/>
    </xf>
    <xf numFmtId="0" fontId="18" fillId="0" borderId="16" xfId="0" applyFont="1" applyBorder="1" applyAlignment="1">
      <alignment horizontal="center" wrapText="1"/>
    </xf>
    <xf numFmtId="0" fontId="18" fillId="0" borderId="17" xfId="0" applyFont="1" applyBorder="1" applyAlignment="1">
      <alignment horizontal="center" wrapText="1"/>
    </xf>
    <xf numFmtId="0" fontId="18" fillId="0" borderId="18" xfId="0" applyFont="1" applyBorder="1" applyAlignment="1">
      <alignment horizontal="center" wrapText="1"/>
    </xf>
    <xf numFmtId="0" fontId="44" fillId="16" borderId="90" xfId="8" applyBorder="1" applyAlignment="1">
      <alignment horizontal="center" wrapText="1"/>
    </xf>
    <xf numFmtId="0" fontId="44" fillId="16" borderId="91" xfId="8" applyBorder="1" applyAlignment="1">
      <alignment horizontal="center" wrapText="1"/>
    </xf>
    <xf numFmtId="0" fontId="18" fillId="0" borderId="0" xfId="0" applyFont="1" applyAlignment="1">
      <alignment horizontal="center" wrapText="1"/>
    </xf>
    <xf numFmtId="0" fontId="0" fillId="25" borderId="92" xfId="0" applyFont="1" applyFill="1" applyBorder="1"/>
    <xf numFmtId="0" fontId="0" fillId="0" borderId="93" xfId="0" applyBorder="1" applyAlignment="1">
      <alignment wrapText="1"/>
    </xf>
    <xf numFmtId="0" fontId="0" fillId="0" borderId="92" xfId="0" applyBorder="1" applyAlignment="1">
      <alignment wrapText="1"/>
    </xf>
    <xf numFmtId="0" fontId="0" fillId="0" borderId="94" xfId="0" applyBorder="1" applyAlignment="1">
      <alignment wrapText="1"/>
    </xf>
    <xf numFmtId="0" fontId="0" fillId="0" borderId="0" xfId="0" applyAlignment="1">
      <alignment wrapText="1"/>
    </xf>
    <xf numFmtId="0" fontId="0" fillId="0" borderId="0" xfId="0" applyFont="1"/>
    <xf numFmtId="0" fontId="0" fillId="25" borderId="13" xfId="0" applyFont="1" applyFill="1" applyBorder="1"/>
    <xf numFmtId="0" fontId="0" fillId="0" borderId="14" xfId="0" applyFill="1" applyBorder="1" applyAlignment="1">
      <alignment wrapText="1"/>
    </xf>
    <xf numFmtId="0" fontId="0" fillId="0" borderId="13" xfId="0" applyFill="1" applyBorder="1" applyAlignment="1">
      <alignment wrapText="1"/>
    </xf>
    <xf numFmtId="0" fontId="0" fillId="0" borderId="13" xfId="0" applyBorder="1" applyAlignment="1">
      <alignment wrapText="1"/>
    </xf>
    <xf numFmtId="0" fontId="0" fillId="0" borderId="14" xfId="0" applyBorder="1" applyAlignment="1">
      <alignment wrapText="1"/>
    </xf>
    <xf numFmtId="0" fontId="0" fillId="0" borderId="2" xfId="0" applyBorder="1" applyAlignment="1">
      <alignment wrapText="1"/>
    </xf>
    <xf numFmtId="0" fontId="0" fillId="25" borderId="16" xfId="0" applyFont="1" applyFill="1" applyBorder="1"/>
    <xf numFmtId="0" fontId="0" fillId="0" borderId="18" xfId="0" applyBorder="1" applyAlignment="1">
      <alignment wrapText="1"/>
    </xf>
    <xf numFmtId="0" fontId="0" fillId="0" borderId="16" xfId="0" applyBorder="1" applyAlignment="1">
      <alignment wrapText="1"/>
    </xf>
    <xf numFmtId="0" fontId="0" fillId="0" borderId="17" xfId="0" applyBorder="1" applyAlignment="1">
      <alignment wrapText="1"/>
    </xf>
    <xf numFmtId="0" fontId="0" fillId="27" borderId="92" xfId="0" applyFont="1" applyFill="1" applyBorder="1"/>
    <xf numFmtId="0" fontId="0" fillId="27" borderId="13" xfId="0" applyFont="1" applyFill="1" applyBorder="1"/>
    <xf numFmtId="0" fontId="0" fillId="28" borderId="0" xfId="0" applyFill="1" applyBorder="1"/>
    <xf numFmtId="0" fontId="0" fillId="28" borderId="42" xfId="0" applyFill="1" applyBorder="1"/>
    <xf numFmtId="0" fontId="0" fillId="27" borderId="16" xfId="0" applyFont="1" applyFill="1" applyBorder="1"/>
    <xf numFmtId="0" fontId="0" fillId="29" borderId="92" xfId="0" applyFont="1" applyFill="1" applyBorder="1"/>
    <xf numFmtId="0" fontId="0" fillId="28" borderId="10" xfId="0" applyFill="1" applyBorder="1"/>
    <xf numFmtId="0" fontId="0" fillId="28" borderId="11" xfId="0" applyFill="1" applyBorder="1"/>
    <xf numFmtId="0" fontId="0" fillId="29" borderId="13" xfId="0" applyFont="1" applyFill="1" applyBorder="1"/>
    <xf numFmtId="0" fontId="0" fillId="29" borderId="16" xfId="0" applyFont="1" applyFill="1" applyBorder="1"/>
    <xf numFmtId="0" fontId="0" fillId="23" borderId="92" xfId="0" applyFont="1" applyFill="1" applyBorder="1"/>
    <xf numFmtId="0" fontId="0" fillId="23" borderId="13" xfId="0" applyFont="1" applyFill="1" applyBorder="1"/>
    <xf numFmtId="0" fontId="42" fillId="14" borderId="70" xfId="6" applyBorder="1" applyAlignment="1">
      <alignment wrapText="1"/>
    </xf>
    <xf numFmtId="0" fontId="43" fillId="15" borderId="14" xfId="7" applyBorder="1" applyAlignment="1">
      <alignment wrapText="1"/>
    </xf>
    <xf numFmtId="0" fontId="0" fillId="23" borderId="16" xfId="0" applyFont="1" applyFill="1" applyBorder="1"/>
    <xf numFmtId="0" fontId="0" fillId="24" borderId="92" xfId="0" applyFont="1" applyFill="1" applyBorder="1"/>
    <xf numFmtId="0" fontId="0" fillId="24" borderId="13" xfId="0" applyFont="1" applyFill="1" applyBorder="1"/>
    <xf numFmtId="0" fontId="0" fillId="24" borderId="16" xfId="0" applyFont="1" applyFill="1" applyBorder="1"/>
    <xf numFmtId="0" fontId="0" fillId="26" borderId="92" xfId="0" applyFont="1" applyFill="1" applyBorder="1"/>
    <xf numFmtId="0" fontId="0" fillId="26" borderId="16" xfId="0" applyFont="1" applyFill="1" applyBorder="1"/>
    <xf numFmtId="0" fontId="0" fillId="28" borderId="44" xfId="0" applyFill="1" applyBorder="1"/>
    <xf numFmtId="0" fontId="0" fillId="28" borderId="45" xfId="0" applyFill="1" applyBorder="1"/>
    <xf numFmtId="0" fontId="0" fillId="5" borderId="92" xfId="0" applyFont="1" applyFill="1" applyBorder="1"/>
    <xf numFmtId="0" fontId="0" fillId="5" borderId="13" xfId="0" applyFont="1" applyFill="1" applyBorder="1"/>
    <xf numFmtId="0" fontId="0" fillId="5" borderId="16" xfId="0" applyFont="1" applyFill="1" applyBorder="1"/>
    <xf numFmtId="0" fontId="0" fillId="0" borderId="95" xfId="0" applyBorder="1" applyAlignment="1">
      <alignment wrapText="1"/>
    </xf>
    <xf numFmtId="0" fontId="81" fillId="0" borderId="0" xfId="0" applyFont="1"/>
    <xf numFmtId="0" fontId="82" fillId="0" borderId="0" xfId="0" applyFont="1" applyAlignment="1">
      <alignment horizontal="left" vertical="center" wrapText="1"/>
    </xf>
    <xf numFmtId="0" fontId="83" fillId="0" borderId="0" xfId="0" applyFont="1" applyAlignment="1">
      <alignment horizontal="left" vertical="center" wrapText="1"/>
    </xf>
    <xf numFmtId="164" fontId="12" fillId="9" borderId="0" xfId="3" applyNumberFormat="1" applyFont="1" applyFill="1" applyBorder="1" applyAlignment="1" applyProtection="1">
      <alignment horizontal="center"/>
    </xf>
    <xf numFmtId="0" fontId="22" fillId="5" borderId="0" xfId="2" applyFont="1" applyFill="1" applyAlignment="1" applyProtection="1">
      <alignment horizontal="left" vertical="top" wrapText="1"/>
      <protection locked="0"/>
    </xf>
    <xf numFmtId="38" fontId="12" fillId="0" borderId="6" xfId="2" applyNumberFormat="1" applyBorder="1" applyAlignment="1" applyProtection="1">
      <alignment horizontal="center"/>
    </xf>
    <xf numFmtId="38" fontId="12" fillId="0" borderId="7" xfId="2" applyNumberFormat="1" applyBorder="1" applyAlignment="1" applyProtection="1">
      <alignment horizontal="center"/>
    </xf>
    <xf numFmtId="43" fontId="12" fillId="0" borderId="6" xfId="2" applyNumberFormat="1" applyBorder="1" applyAlignment="1" applyProtection="1">
      <alignment horizontal="center"/>
    </xf>
    <xf numFmtId="43" fontId="12" fillId="0" borderId="7" xfId="2" applyNumberFormat="1" applyBorder="1" applyAlignment="1" applyProtection="1">
      <alignment horizontal="center"/>
    </xf>
    <xf numFmtId="0" fontId="23" fillId="0" borderId="0" xfId="2" applyFont="1" applyAlignment="1" applyProtection="1">
      <alignment horizontal="center"/>
    </xf>
    <xf numFmtId="0" fontId="12" fillId="8" borderId="0" xfId="2" applyFont="1" applyFill="1" applyBorder="1" applyAlignment="1" applyProtection="1">
      <alignment horizontal="center"/>
    </xf>
    <xf numFmtId="0" fontId="22" fillId="5" borderId="54" xfId="2" applyFont="1" applyFill="1" applyBorder="1" applyAlignment="1" applyProtection="1">
      <alignment horizontal="left" vertical="top"/>
      <protection locked="0"/>
    </xf>
    <xf numFmtId="164" fontId="12" fillId="7" borderId="0" xfId="3" applyNumberFormat="1" applyFont="1" applyFill="1" applyBorder="1" applyAlignment="1" applyProtection="1">
      <alignment horizontal="center"/>
    </xf>
    <xf numFmtId="0" fontId="12" fillId="10" borderId="0" xfId="2" applyFont="1" applyFill="1" applyBorder="1" applyAlignment="1" applyProtection="1">
      <alignment horizontal="center"/>
    </xf>
    <xf numFmtId="0" fontId="12" fillId="5" borderId="0" xfId="2" applyFont="1" applyFill="1" applyAlignment="1" applyProtection="1">
      <alignment horizontal="center"/>
    </xf>
    <xf numFmtId="164" fontId="22" fillId="5" borderId="0" xfId="3" applyNumberFormat="1" applyFont="1" applyFill="1" applyBorder="1" applyAlignment="1" applyProtection="1">
      <alignment horizontal="left" vertical="top" wrapText="1"/>
      <protection locked="0"/>
    </xf>
    <xf numFmtId="0" fontId="33" fillId="0" borderId="28" xfId="2" applyFont="1" applyFill="1" applyBorder="1" applyAlignment="1" applyProtection="1">
      <alignment horizontal="center"/>
    </xf>
    <xf numFmtId="0" fontId="33" fillId="0" borderId="29" xfId="2" applyFont="1" applyFill="1" applyBorder="1" applyAlignment="1" applyProtection="1">
      <alignment horizontal="center"/>
    </xf>
    <xf numFmtId="0" fontId="22" fillId="5" borderId="41" xfId="2" applyFont="1" applyFill="1" applyBorder="1" applyAlignment="1" applyProtection="1">
      <alignment horizontal="left" vertical="top" wrapText="1"/>
      <protection locked="0"/>
    </xf>
    <xf numFmtId="0" fontId="22" fillId="5" borderId="0" xfId="2" applyFont="1" applyFill="1" applyBorder="1" applyAlignment="1" applyProtection="1">
      <alignment horizontal="left" vertical="top" wrapText="1"/>
      <protection locked="0"/>
    </xf>
    <xf numFmtId="0" fontId="23" fillId="0" borderId="0" xfId="2" applyFont="1" applyBorder="1" applyAlignment="1" applyProtection="1">
      <alignment horizontal="center"/>
    </xf>
    <xf numFmtId="0" fontId="23" fillId="0" borderId="49" xfId="2" applyFont="1" applyBorder="1" applyAlignment="1" applyProtection="1">
      <alignment horizontal="center"/>
    </xf>
    <xf numFmtId="0" fontId="41" fillId="0" borderId="0" xfId="0" applyFont="1" applyAlignment="1">
      <alignment horizontal="center" vertical="center"/>
    </xf>
    <xf numFmtId="0" fontId="18" fillId="26" borderId="25" xfId="0" applyFont="1" applyFill="1" applyBorder="1" applyAlignment="1">
      <alignment horizontal="center"/>
    </xf>
    <xf numFmtId="0" fontId="18" fillId="26" borderId="26" xfId="0" applyFont="1" applyFill="1" applyBorder="1" applyAlignment="1">
      <alignment horizontal="center"/>
    </xf>
    <xf numFmtId="0" fontId="18" fillId="26" borderId="27" xfId="0" applyFont="1" applyFill="1" applyBorder="1" applyAlignment="1">
      <alignment horizontal="center"/>
    </xf>
    <xf numFmtId="0" fontId="12" fillId="0" borderId="2" xfId="2" applyBorder="1" applyAlignment="1">
      <alignment horizontal="center"/>
    </xf>
  </cellXfs>
  <cellStyles count="11">
    <cellStyle name="Bad" xfId="7" builtinId="27"/>
    <cellStyle name="Comma 2" xfId="3" xr:uid="{2A9D3620-E9DA-42D5-AC1B-185448E2568B}"/>
    <cellStyle name="Currency 2" xfId="5" xr:uid="{0D5B2992-1B9E-4B1A-8385-119B88D72CE4}"/>
    <cellStyle name="Good" xfId="6" builtinId="26"/>
    <cellStyle name="Hyperlink" xfId="1" builtinId="8"/>
    <cellStyle name="Input" xfId="8" builtinId="20"/>
    <cellStyle name="Normal" xfId="0" builtinId="0"/>
    <cellStyle name="Normal 2" xfId="2" xr:uid="{E7B27E1B-307A-40CA-A4EA-62F6C59A82BE}"/>
    <cellStyle name="Normal 2 2" xfId="10" xr:uid="{B73BB866-DFC1-49D9-8234-8DBB1AA4DCBA}"/>
    <cellStyle name="Normal_Feuil1_1" xfId="9" xr:uid="{B26418AD-CFF2-462C-BFBD-57E4F49CEA72}"/>
    <cellStyle name="Percent 2" xfId="4" xr:uid="{A03534D5-9A87-400A-961D-B7707E2A6F3A}"/>
  </cellStyles>
  <dxfs count="1">
    <dxf>
      <font>
        <color rgb="FFFF000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lockText="1" noThreeD="1"/>
</file>

<file path=xl/ctrlProps/ctrlProp128.xml><?xml version="1.0" encoding="utf-8"?>
<formControlPr xmlns="http://schemas.microsoft.com/office/spreadsheetml/2009/9/main" objectType="CheckBox" lockText="1" noThreeD="1"/>
</file>

<file path=xl/ctrlProps/ctrlProp129.xml><?xml version="1.0" encoding="utf-8"?>
<formControlPr xmlns="http://schemas.microsoft.com/office/spreadsheetml/2009/9/main" objectType="CheckBox" lockText="1" noThreeD="1"/>
</file>

<file path=xl/ctrlProps/ctrlProp130.xml><?xml version="1.0" encoding="utf-8"?>
<formControlPr xmlns="http://schemas.microsoft.com/office/spreadsheetml/2009/9/main" objectType="CheckBox" lockText="1" noThreeD="1"/>
</file>

<file path=xl/ctrlProps/ctrlProp131.xml><?xml version="1.0" encoding="utf-8"?>
<formControlPr xmlns="http://schemas.microsoft.com/office/spreadsheetml/2009/9/main" objectType="CheckBox" lockText="1" noThreeD="1"/>
</file>

<file path=xl/ctrlProps/ctrlProp132.xml><?xml version="1.0" encoding="utf-8"?>
<formControlPr xmlns="http://schemas.microsoft.com/office/spreadsheetml/2009/9/main" objectType="CheckBox" lockText="1" noThreeD="1"/>
</file>

<file path=xl/ctrlProps/ctrlProp133.xml><?xml version="1.0" encoding="utf-8"?>
<formControlPr xmlns="http://schemas.microsoft.com/office/spreadsheetml/2009/9/main" objectType="CheckBox" lockText="1" noThreeD="1"/>
</file>

<file path=xl/ctrlProps/ctrlProp134.xml><?xml version="1.0" encoding="utf-8"?>
<formControlPr xmlns="http://schemas.microsoft.com/office/spreadsheetml/2009/9/main" objectType="CheckBox" lockText="1" noThreeD="1"/>
</file>

<file path=xl/ctrlProps/ctrlProp135.xml><?xml version="1.0" encoding="utf-8"?>
<formControlPr xmlns="http://schemas.microsoft.com/office/spreadsheetml/2009/9/main" objectType="CheckBox" lockText="1" noThreeD="1"/>
</file>

<file path=xl/ctrlProps/ctrlProp136.xml><?xml version="1.0" encoding="utf-8"?>
<formControlPr xmlns="http://schemas.microsoft.com/office/spreadsheetml/2009/9/main" objectType="CheckBox" lockText="1" noThreeD="1"/>
</file>

<file path=xl/ctrlProps/ctrlProp137.xml><?xml version="1.0" encoding="utf-8"?>
<formControlPr xmlns="http://schemas.microsoft.com/office/spreadsheetml/2009/9/main" objectType="CheckBox" lockText="1" noThreeD="1"/>
</file>

<file path=xl/ctrlProps/ctrlProp138.xml><?xml version="1.0" encoding="utf-8"?>
<formControlPr xmlns="http://schemas.microsoft.com/office/spreadsheetml/2009/9/main" objectType="CheckBox" lockText="1" noThreeD="1"/>
</file>

<file path=xl/ctrlProps/ctrlProp139.xml><?xml version="1.0" encoding="utf-8"?>
<formControlPr xmlns="http://schemas.microsoft.com/office/spreadsheetml/2009/9/main" objectType="CheckBox" lockText="1" noThreeD="1"/>
</file>

<file path=xl/ctrlProps/ctrlProp140.xml><?xml version="1.0" encoding="utf-8"?>
<formControlPr xmlns="http://schemas.microsoft.com/office/spreadsheetml/2009/9/main" objectType="CheckBox" lockText="1" noThreeD="1"/>
</file>

<file path=xl/ctrlProps/ctrlProp141.xml><?xml version="1.0" encoding="utf-8"?>
<formControlPr xmlns="http://schemas.microsoft.com/office/spreadsheetml/2009/9/main" objectType="CheckBox" lockText="1" noThreeD="1"/>
</file>

<file path=xl/ctrlProps/ctrlProp142.xml><?xml version="1.0" encoding="utf-8"?>
<formControlPr xmlns="http://schemas.microsoft.com/office/spreadsheetml/2009/9/main" objectType="CheckBox" lockText="1" noThreeD="1"/>
</file>

<file path=xl/ctrlProps/ctrlProp143.xml><?xml version="1.0" encoding="utf-8"?>
<formControlPr xmlns="http://schemas.microsoft.com/office/spreadsheetml/2009/9/main" objectType="CheckBox" lockText="1" noThreeD="1"/>
</file>

<file path=xl/ctrlProps/ctrlProp144.xml><?xml version="1.0" encoding="utf-8"?>
<formControlPr xmlns="http://schemas.microsoft.com/office/spreadsheetml/2009/9/main" objectType="CheckBox" lockText="1" noThreeD="1"/>
</file>

<file path=xl/ctrlProps/ctrlProp145.xml><?xml version="1.0" encoding="utf-8"?>
<formControlPr xmlns="http://schemas.microsoft.com/office/spreadsheetml/2009/9/main" objectType="CheckBox" lockText="1" noThreeD="1"/>
</file>

<file path=xl/ctrlProps/ctrlProp146.xml><?xml version="1.0" encoding="utf-8"?>
<formControlPr xmlns="http://schemas.microsoft.com/office/spreadsheetml/2009/9/main" objectType="CheckBox" lockText="1" noThreeD="1"/>
</file>

<file path=xl/ctrlProps/ctrlProp147.xml><?xml version="1.0" encoding="utf-8"?>
<formControlPr xmlns="http://schemas.microsoft.com/office/spreadsheetml/2009/9/main" objectType="CheckBox" lockText="1" noThreeD="1"/>
</file>

<file path=xl/ctrlProps/ctrlProp148.xml><?xml version="1.0" encoding="utf-8"?>
<formControlPr xmlns="http://schemas.microsoft.com/office/spreadsheetml/2009/9/main" objectType="CheckBox" lockText="1" noThreeD="1"/>
</file>

<file path=xl/ctrlProps/ctrlProp149.xml><?xml version="1.0" encoding="utf-8"?>
<formControlPr xmlns="http://schemas.microsoft.com/office/spreadsheetml/2009/9/main" objectType="CheckBox" lockText="1" noThreeD="1"/>
</file>

<file path=xl/ctrlProps/ctrlProp150.xml><?xml version="1.0" encoding="utf-8"?>
<formControlPr xmlns="http://schemas.microsoft.com/office/spreadsheetml/2009/9/main" objectType="CheckBox" lockText="1" noThreeD="1"/>
</file>

<file path=xl/ctrlProps/ctrlProp151.xml><?xml version="1.0" encoding="utf-8"?>
<formControlPr xmlns="http://schemas.microsoft.com/office/spreadsheetml/2009/9/main" objectType="CheckBox" lockText="1" noThreeD="1"/>
</file>

<file path=xl/ctrlProps/ctrlProp152.xml><?xml version="1.0" encoding="utf-8"?>
<formControlPr xmlns="http://schemas.microsoft.com/office/spreadsheetml/2009/9/main" objectType="CheckBox" lockText="1" noThreeD="1"/>
</file>

<file path=xl/ctrlProps/ctrlProp153.xml><?xml version="1.0" encoding="utf-8"?>
<formControlPr xmlns="http://schemas.microsoft.com/office/spreadsheetml/2009/9/main" objectType="CheckBox" lockText="1" noThreeD="1"/>
</file>

<file path=xl/ctrlProps/ctrlProp154.xml><?xml version="1.0" encoding="utf-8"?>
<formControlPr xmlns="http://schemas.microsoft.com/office/spreadsheetml/2009/9/main" objectType="CheckBox" lockText="1" noThreeD="1"/>
</file>

<file path=xl/ctrlProps/ctrlProp155.xml><?xml version="1.0" encoding="utf-8"?>
<formControlPr xmlns="http://schemas.microsoft.com/office/spreadsheetml/2009/9/main" objectType="CheckBox" lockText="1" noThreeD="1"/>
</file>

<file path=xl/ctrlProps/ctrlProp156.xml><?xml version="1.0" encoding="utf-8"?>
<formControlPr xmlns="http://schemas.microsoft.com/office/spreadsheetml/2009/9/main" objectType="CheckBox" lockText="1" noThreeD="1"/>
</file>

<file path=xl/ctrlProps/ctrlProp157.xml><?xml version="1.0" encoding="utf-8"?>
<formControlPr xmlns="http://schemas.microsoft.com/office/spreadsheetml/2009/9/main" objectType="CheckBox" lockText="1" noThreeD="1"/>
</file>

<file path=xl/ctrlProps/ctrlProp158.xml><?xml version="1.0" encoding="utf-8"?>
<formControlPr xmlns="http://schemas.microsoft.com/office/spreadsheetml/2009/9/main" objectType="CheckBox" lockText="1" noThreeD="1"/>
</file>

<file path=xl/ctrlProps/ctrlProp159.xml><?xml version="1.0" encoding="utf-8"?>
<formControlPr xmlns="http://schemas.microsoft.com/office/spreadsheetml/2009/9/main" objectType="CheckBox" lockText="1" noThreeD="1"/>
</file>

<file path=xl/ctrlProps/ctrlProp160.xml><?xml version="1.0" encoding="utf-8"?>
<formControlPr xmlns="http://schemas.microsoft.com/office/spreadsheetml/2009/9/main" objectType="CheckBox" lockText="1" noThreeD="1"/>
</file>

<file path=xl/ctrlProps/ctrlProp161.xml><?xml version="1.0" encoding="utf-8"?>
<formControlPr xmlns="http://schemas.microsoft.com/office/spreadsheetml/2009/9/main" objectType="CheckBox" lockText="1" noThreeD="1"/>
</file>

<file path=xl/ctrlProps/ctrlProp162.xml><?xml version="1.0" encoding="utf-8"?>
<formControlPr xmlns="http://schemas.microsoft.com/office/spreadsheetml/2009/9/main" objectType="CheckBox" lockText="1" noThreeD="1"/>
</file>

<file path=xl/ctrlProps/ctrlProp163.xml><?xml version="1.0" encoding="utf-8"?>
<formControlPr xmlns="http://schemas.microsoft.com/office/spreadsheetml/2009/9/main" objectType="CheckBox" lockText="1" noThreeD="1"/>
</file>

<file path=xl/ctrlProps/ctrlProp164.xml><?xml version="1.0" encoding="utf-8"?>
<formControlPr xmlns="http://schemas.microsoft.com/office/spreadsheetml/2009/9/main" objectType="CheckBox" lockText="1" noThreeD="1"/>
</file>

<file path=xl/ctrlProps/ctrlProp165.xml><?xml version="1.0" encoding="utf-8"?>
<formControlPr xmlns="http://schemas.microsoft.com/office/spreadsheetml/2009/9/main" objectType="CheckBox" lockText="1" noThreeD="1"/>
</file>

<file path=xl/ctrlProps/ctrlProp166.xml><?xml version="1.0" encoding="utf-8"?>
<formControlPr xmlns="http://schemas.microsoft.com/office/spreadsheetml/2009/9/main" objectType="CheckBox" lockText="1" noThreeD="1"/>
</file>

<file path=xl/ctrlProps/ctrlProp167.xml><?xml version="1.0" encoding="utf-8"?>
<formControlPr xmlns="http://schemas.microsoft.com/office/spreadsheetml/2009/9/main" objectType="CheckBox" lockText="1" noThreeD="1"/>
</file>

<file path=xl/ctrlProps/ctrlProp168.xml><?xml version="1.0" encoding="utf-8"?>
<formControlPr xmlns="http://schemas.microsoft.com/office/spreadsheetml/2009/9/main" objectType="CheckBox" lockText="1" noThreeD="1"/>
</file>

<file path=xl/ctrlProps/ctrlProp169.xml><?xml version="1.0" encoding="utf-8"?>
<formControlPr xmlns="http://schemas.microsoft.com/office/spreadsheetml/2009/9/main" objectType="CheckBox" lockText="1" noThreeD="1"/>
</file>

<file path=xl/ctrlProps/ctrlProp170.xml><?xml version="1.0" encoding="utf-8"?>
<formControlPr xmlns="http://schemas.microsoft.com/office/spreadsheetml/2009/9/main" objectType="CheckBox" lockText="1" noThreeD="1"/>
</file>

<file path=xl/ctrlProps/ctrlProp171.xml><?xml version="1.0" encoding="utf-8"?>
<formControlPr xmlns="http://schemas.microsoft.com/office/spreadsheetml/2009/9/main" objectType="CheckBox" lockText="1" noThreeD="1"/>
</file>

<file path=xl/ctrlProps/ctrlProp172.xml><?xml version="1.0" encoding="utf-8"?>
<formControlPr xmlns="http://schemas.microsoft.com/office/spreadsheetml/2009/9/main" objectType="CheckBox" lockText="1" noThreeD="1"/>
</file>

<file path=xl/ctrlProps/ctrlProp173.xml><?xml version="1.0" encoding="utf-8"?>
<formControlPr xmlns="http://schemas.microsoft.com/office/spreadsheetml/2009/9/main" objectType="CheckBox" lockText="1" noThreeD="1"/>
</file>

<file path=xl/ctrlProps/ctrlProp174.xml><?xml version="1.0" encoding="utf-8"?>
<formControlPr xmlns="http://schemas.microsoft.com/office/spreadsheetml/2009/9/main" objectType="CheckBox" lockText="1" noThreeD="1"/>
</file>

<file path=xl/ctrlProps/ctrlProp175.xml><?xml version="1.0" encoding="utf-8"?>
<formControlPr xmlns="http://schemas.microsoft.com/office/spreadsheetml/2009/9/main" objectType="CheckBox" lockText="1" noThreeD="1"/>
</file>

<file path=xl/ctrlProps/ctrlProp176.xml><?xml version="1.0" encoding="utf-8"?>
<formControlPr xmlns="http://schemas.microsoft.com/office/spreadsheetml/2009/9/main" objectType="CheckBox" lockText="1" noThreeD="1"/>
</file>

<file path=xl/ctrlProps/ctrlProp177.xml><?xml version="1.0" encoding="utf-8"?>
<formControlPr xmlns="http://schemas.microsoft.com/office/spreadsheetml/2009/9/main" objectType="CheckBox" lockText="1" noThreeD="1"/>
</file>

<file path=xl/ctrlProps/ctrlProp178.xml><?xml version="1.0" encoding="utf-8"?>
<formControlPr xmlns="http://schemas.microsoft.com/office/spreadsheetml/2009/9/main" objectType="CheckBox" lockText="1" noThreeD="1"/>
</file>

<file path=xl/ctrlProps/ctrlProp179.xml><?xml version="1.0" encoding="utf-8"?>
<formControlPr xmlns="http://schemas.microsoft.com/office/spreadsheetml/2009/9/main" objectType="CheckBox" lockText="1" noThreeD="1"/>
</file>

<file path=xl/ctrlProps/ctrlProp180.xml><?xml version="1.0" encoding="utf-8"?>
<formControlPr xmlns="http://schemas.microsoft.com/office/spreadsheetml/2009/9/main" objectType="CheckBox" lockText="1" noThreeD="1"/>
</file>

<file path=xl/ctrlProps/ctrlProp181.xml><?xml version="1.0" encoding="utf-8"?>
<formControlPr xmlns="http://schemas.microsoft.com/office/spreadsheetml/2009/9/main" objectType="CheckBox" lockText="1" noThreeD="1"/>
</file>

<file path=xl/ctrlProps/ctrlProp182.xml><?xml version="1.0" encoding="utf-8"?>
<formControlPr xmlns="http://schemas.microsoft.com/office/spreadsheetml/2009/9/main" objectType="CheckBox" lockText="1" noThreeD="1"/>
</file>

<file path=xl/ctrlProps/ctrlProp183.xml><?xml version="1.0" encoding="utf-8"?>
<formControlPr xmlns="http://schemas.microsoft.com/office/spreadsheetml/2009/9/main" objectType="CheckBox" lockText="1" noThreeD="1"/>
</file>

<file path=xl/ctrlProps/ctrlProp184.xml><?xml version="1.0" encoding="utf-8"?>
<formControlPr xmlns="http://schemas.microsoft.com/office/spreadsheetml/2009/9/main" objectType="CheckBox" lockText="1" noThreeD="1"/>
</file>

<file path=xl/ctrlProps/ctrlProp185.xml><?xml version="1.0" encoding="utf-8"?>
<formControlPr xmlns="http://schemas.microsoft.com/office/spreadsheetml/2009/9/main" objectType="CheckBox" lockText="1" noThreeD="1"/>
</file>

<file path=xl/ctrlProps/ctrlProp186.xml><?xml version="1.0" encoding="utf-8"?>
<formControlPr xmlns="http://schemas.microsoft.com/office/spreadsheetml/2009/9/main" objectType="CheckBox" lockText="1" noThreeD="1"/>
</file>

<file path=xl/ctrlProps/ctrlProp187.xml><?xml version="1.0" encoding="utf-8"?>
<formControlPr xmlns="http://schemas.microsoft.com/office/spreadsheetml/2009/9/main" objectType="CheckBox" lockText="1" noThreeD="1"/>
</file>

<file path=xl/ctrlProps/ctrlProp188.xml><?xml version="1.0" encoding="utf-8"?>
<formControlPr xmlns="http://schemas.microsoft.com/office/spreadsheetml/2009/9/main" objectType="CheckBox" lockText="1" noThreeD="1"/>
</file>

<file path=xl/ctrlProps/ctrlProp189.xml><?xml version="1.0" encoding="utf-8"?>
<formControlPr xmlns="http://schemas.microsoft.com/office/spreadsheetml/2009/9/main" objectType="CheckBox" lockText="1" noThreeD="1"/>
</file>

<file path=xl/ctrlProps/ctrlProp190.xml><?xml version="1.0" encoding="utf-8"?>
<formControlPr xmlns="http://schemas.microsoft.com/office/spreadsheetml/2009/9/main" objectType="CheckBox" lockText="1" noThreeD="1"/>
</file>

<file path=xl/ctrlProps/ctrlProp191.xml><?xml version="1.0" encoding="utf-8"?>
<formControlPr xmlns="http://schemas.microsoft.com/office/spreadsheetml/2009/9/main" objectType="CheckBox" lockText="1" noThreeD="1"/>
</file>

<file path=xl/ctrlProps/ctrlProp192.xml><?xml version="1.0" encoding="utf-8"?>
<formControlPr xmlns="http://schemas.microsoft.com/office/spreadsheetml/2009/9/main" objectType="CheckBox" lockText="1" noThreeD="1"/>
</file>

<file path=xl/ctrlProps/ctrlProp193.xml><?xml version="1.0" encoding="utf-8"?>
<formControlPr xmlns="http://schemas.microsoft.com/office/spreadsheetml/2009/9/main" objectType="CheckBox" lockText="1" noThreeD="1"/>
</file>

<file path=xl/ctrlProps/ctrlProp194.xml><?xml version="1.0" encoding="utf-8"?>
<formControlPr xmlns="http://schemas.microsoft.com/office/spreadsheetml/2009/9/main" objectType="CheckBox" lockText="1" noThreeD="1"/>
</file>

<file path=xl/ctrlProps/ctrlProp195.xml><?xml version="1.0" encoding="utf-8"?>
<formControlPr xmlns="http://schemas.microsoft.com/office/spreadsheetml/2009/9/main" objectType="CheckBox" lockText="1" noThreeD="1"/>
</file>

<file path=xl/ctrlProps/ctrlProp196.xml><?xml version="1.0" encoding="utf-8"?>
<formControlPr xmlns="http://schemas.microsoft.com/office/spreadsheetml/2009/9/main" objectType="CheckBox" lockText="1" noThreeD="1"/>
</file>

<file path=xl/ctrlProps/ctrlProp197.xml><?xml version="1.0" encoding="utf-8"?>
<formControlPr xmlns="http://schemas.microsoft.com/office/spreadsheetml/2009/9/main" objectType="CheckBox" lockText="1" noThreeD="1"/>
</file>

<file path=xl/ctrlProps/ctrlProp198.xml><?xml version="1.0" encoding="utf-8"?>
<formControlPr xmlns="http://schemas.microsoft.com/office/spreadsheetml/2009/9/main" objectType="CheckBox" lockText="1" noThreeD="1"/>
</file>

<file path=xl/ctrlProps/ctrlProp199.xml><?xml version="1.0" encoding="utf-8"?>
<formControlPr xmlns="http://schemas.microsoft.com/office/spreadsheetml/2009/9/main" objectType="CheckBox" lockText="1" noThreeD="1"/>
</file>

<file path=xl/ctrlProps/ctrlProp200.xml><?xml version="1.0" encoding="utf-8"?>
<formControlPr xmlns="http://schemas.microsoft.com/office/spreadsheetml/2009/9/main" objectType="CheckBox" lockText="1" noThreeD="1"/>
</file>

<file path=xl/ctrlProps/ctrlProp201.xml><?xml version="1.0" encoding="utf-8"?>
<formControlPr xmlns="http://schemas.microsoft.com/office/spreadsheetml/2009/9/main" objectType="CheckBox" lockText="1" noThreeD="1"/>
</file>

<file path=xl/ctrlProps/ctrlProp202.xml><?xml version="1.0" encoding="utf-8"?>
<formControlPr xmlns="http://schemas.microsoft.com/office/spreadsheetml/2009/9/main" objectType="CheckBox" lockText="1" noThreeD="1"/>
</file>

<file path=xl/ctrlProps/ctrlProp203.xml><?xml version="1.0" encoding="utf-8"?>
<formControlPr xmlns="http://schemas.microsoft.com/office/spreadsheetml/2009/9/main" objectType="CheckBox" lockText="1" noThreeD="1"/>
</file>

<file path=xl/ctrlProps/ctrlProp204.xml><?xml version="1.0" encoding="utf-8"?>
<formControlPr xmlns="http://schemas.microsoft.com/office/spreadsheetml/2009/9/main" objectType="CheckBox" lockText="1" noThreeD="1"/>
</file>

<file path=xl/ctrlProps/ctrlProp205.xml><?xml version="1.0" encoding="utf-8"?>
<formControlPr xmlns="http://schemas.microsoft.com/office/spreadsheetml/2009/9/main" objectType="CheckBox" lockText="1" noThreeD="1"/>
</file>

<file path=xl/ctrlProps/ctrlProp206.xml><?xml version="1.0" encoding="utf-8"?>
<formControlPr xmlns="http://schemas.microsoft.com/office/spreadsheetml/2009/9/main" objectType="CheckBox" lockText="1" noThreeD="1"/>
</file>

<file path=xl/ctrlProps/ctrlProp207.xml><?xml version="1.0" encoding="utf-8"?>
<formControlPr xmlns="http://schemas.microsoft.com/office/spreadsheetml/2009/9/main" objectType="CheckBox" lockText="1" noThreeD="1"/>
</file>

<file path=xl/ctrlProps/ctrlProp208.xml><?xml version="1.0" encoding="utf-8"?>
<formControlPr xmlns="http://schemas.microsoft.com/office/spreadsheetml/2009/9/main" objectType="CheckBox" lockText="1" noThreeD="1"/>
</file>

<file path=xl/ctrlProps/ctrlProp209.xml><?xml version="1.0" encoding="utf-8"?>
<formControlPr xmlns="http://schemas.microsoft.com/office/spreadsheetml/2009/9/main" objectType="CheckBox" lockText="1" noThreeD="1"/>
</file>

<file path=xl/ctrlProps/ctrlProp210.xml><?xml version="1.0" encoding="utf-8"?>
<formControlPr xmlns="http://schemas.microsoft.com/office/spreadsheetml/2009/9/main" objectType="CheckBox" lockText="1" noThreeD="1"/>
</file>

<file path=xl/ctrlProps/ctrlProp211.xml><?xml version="1.0" encoding="utf-8"?>
<formControlPr xmlns="http://schemas.microsoft.com/office/spreadsheetml/2009/9/main" objectType="CheckBox" lockText="1" noThreeD="1"/>
</file>

<file path=xl/ctrlProps/ctrlProp212.xml><?xml version="1.0" encoding="utf-8"?>
<formControlPr xmlns="http://schemas.microsoft.com/office/spreadsheetml/2009/9/main" objectType="CheckBox" lockText="1" noThreeD="1"/>
</file>

<file path=xl/ctrlProps/ctrlProp213.xml><?xml version="1.0" encoding="utf-8"?>
<formControlPr xmlns="http://schemas.microsoft.com/office/spreadsheetml/2009/9/main" objectType="CheckBox" lockText="1" noThreeD="1"/>
</file>

<file path=xl/ctrlProps/ctrlProp214.xml><?xml version="1.0" encoding="utf-8"?>
<formControlPr xmlns="http://schemas.microsoft.com/office/spreadsheetml/2009/9/main" objectType="CheckBox" lockText="1" noThreeD="1"/>
</file>

<file path=xl/ctrlProps/ctrlProp215.xml><?xml version="1.0" encoding="utf-8"?>
<formControlPr xmlns="http://schemas.microsoft.com/office/spreadsheetml/2009/9/main" objectType="CheckBox" lockText="1" noThreeD="1"/>
</file>

<file path=xl/ctrlProps/ctrlProp216.xml><?xml version="1.0" encoding="utf-8"?>
<formControlPr xmlns="http://schemas.microsoft.com/office/spreadsheetml/2009/9/main" objectType="CheckBox" lockText="1" noThreeD="1"/>
</file>

<file path=xl/ctrlProps/ctrlProp217.xml><?xml version="1.0" encoding="utf-8"?>
<formControlPr xmlns="http://schemas.microsoft.com/office/spreadsheetml/2009/9/main" objectType="CheckBox" lockText="1" noThreeD="1"/>
</file>

<file path=xl/ctrlProps/ctrlProp218.xml><?xml version="1.0" encoding="utf-8"?>
<formControlPr xmlns="http://schemas.microsoft.com/office/spreadsheetml/2009/9/main" objectType="CheckBox" lockText="1" noThreeD="1"/>
</file>

<file path=xl/ctrlProps/ctrlProp219.xml><?xml version="1.0" encoding="utf-8"?>
<formControlPr xmlns="http://schemas.microsoft.com/office/spreadsheetml/2009/9/main" objectType="CheckBox" lockText="1" noThreeD="1"/>
</file>

<file path=xl/ctrlProps/ctrlProp220.xml><?xml version="1.0" encoding="utf-8"?>
<formControlPr xmlns="http://schemas.microsoft.com/office/spreadsheetml/2009/9/main" objectType="CheckBox" lockText="1" noThreeD="1"/>
</file>

<file path=xl/ctrlProps/ctrlProp221.xml><?xml version="1.0" encoding="utf-8"?>
<formControlPr xmlns="http://schemas.microsoft.com/office/spreadsheetml/2009/9/main" objectType="CheckBox" lockText="1" noThreeD="1"/>
</file>

<file path=xl/ctrlProps/ctrlProp222.xml><?xml version="1.0" encoding="utf-8"?>
<formControlPr xmlns="http://schemas.microsoft.com/office/spreadsheetml/2009/9/main" objectType="CheckBox" lockText="1" noThreeD="1"/>
</file>

<file path=xl/ctrlProps/ctrlProp223.xml><?xml version="1.0" encoding="utf-8"?>
<formControlPr xmlns="http://schemas.microsoft.com/office/spreadsheetml/2009/9/main" objectType="CheckBox" lockText="1" noThreeD="1"/>
</file>

<file path=xl/ctrlProps/ctrlProp224.xml><?xml version="1.0" encoding="utf-8"?>
<formControlPr xmlns="http://schemas.microsoft.com/office/spreadsheetml/2009/9/main" objectType="CheckBox" lockText="1" noThreeD="1"/>
</file>

<file path=xl/ctrlProps/ctrlProp225.xml><?xml version="1.0" encoding="utf-8"?>
<formControlPr xmlns="http://schemas.microsoft.com/office/spreadsheetml/2009/9/main" objectType="CheckBox" lockText="1" noThreeD="1"/>
</file>

<file path=xl/ctrlProps/ctrlProp226.xml><?xml version="1.0" encoding="utf-8"?>
<formControlPr xmlns="http://schemas.microsoft.com/office/spreadsheetml/2009/9/main" objectType="CheckBox" lockText="1" noThreeD="1"/>
</file>

<file path=xl/ctrlProps/ctrlProp227.xml><?xml version="1.0" encoding="utf-8"?>
<formControlPr xmlns="http://schemas.microsoft.com/office/spreadsheetml/2009/9/main" objectType="CheckBox" lockText="1" noThreeD="1"/>
</file>

<file path=xl/ctrlProps/ctrlProp228.xml><?xml version="1.0" encoding="utf-8"?>
<formControlPr xmlns="http://schemas.microsoft.com/office/spreadsheetml/2009/9/main" objectType="CheckBox" lockText="1" noThreeD="1"/>
</file>

<file path=xl/ctrlProps/ctrlProp229.xml><?xml version="1.0" encoding="utf-8"?>
<formControlPr xmlns="http://schemas.microsoft.com/office/spreadsheetml/2009/9/main" objectType="CheckBox" lockText="1" noThreeD="1"/>
</file>

<file path=xl/ctrlProps/ctrlProp230.xml><?xml version="1.0" encoding="utf-8"?>
<formControlPr xmlns="http://schemas.microsoft.com/office/spreadsheetml/2009/9/main" objectType="CheckBox" lockText="1" noThreeD="1"/>
</file>

<file path=xl/ctrlProps/ctrlProp231.xml><?xml version="1.0" encoding="utf-8"?>
<formControlPr xmlns="http://schemas.microsoft.com/office/spreadsheetml/2009/9/main" objectType="CheckBox" lockText="1" noThreeD="1"/>
</file>

<file path=xl/ctrlProps/ctrlProp232.xml><?xml version="1.0" encoding="utf-8"?>
<formControlPr xmlns="http://schemas.microsoft.com/office/spreadsheetml/2009/9/main" objectType="CheckBox" lockText="1" noThreeD="1"/>
</file>

<file path=xl/ctrlProps/ctrlProp233.xml><?xml version="1.0" encoding="utf-8"?>
<formControlPr xmlns="http://schemas.microsoft.com/office/spreadsheetml/2009/9/main" objectType="CheckBox" lockText="1" noThreeD="1"/>
</file>

<file path=xl/ctrlProps/ctrlProp234.xml><?xml version="1.0" encoding="utf-8"?>
<formControlPr xmlns="http://schemas.microsoft.com/office/spreadsheetml/2009/9/main" objectType="CheckBox" lockText="1" noThreeD="1"/>
</file>

<file path=xl/ctrlProps/ctrlProp235.xml><?xml version="1.0" encoding="utf-8"?>
<formControlPr xmlns="http://schemas.microsoft.com/office/spreadsheetml/2009/9/main" objectType="CheckBox" lockText="1" noThreeD="1"/>
</file>

<file path=xl/ctrlProps/ctrlProp236.xml><?xml version="1.0" encoding="utf-8"?>
<formControlPr xmlns="http://schemas.microsoft.com/office/spreadsheetml/2009/9/main" objectType="CheckBox" lockText="1" noThreeD="1"/>
</file>

<file path=xl/ctrlProps/ctrlProp237.xml><?xml version="1.0" encoding="utf-8"?>
<formControlPr xmlns="http://schemas.microsoft.com/office/spreadsheetml/2009/9/main" objectType="CheckBox" lockText="1" noThreeD="1"/>
</file>

<file path=xl/ctrlProps/ctrlProp238.xml><?xml version="1.0" encoding="utf-8"?>
<formControlPr xmlns="http://schemas.microsoft.com/office/spreadsheetml/2009/9/main" objectType="CheckBox" lockText="1" noThreeD="1"/>
</file>

<file path=xl/ctrlProps/ctrlProp239.xml><?xml version="1.0" encoding="utf-8"?>
<formControlPr xmlns="http://schemas.microsoft.com/office/spreadsheetml/2009/9/main" objectType="CheckBox" lockText="1" noThreeD="1"/>
</file>

<file path=xl/ctrlProps/ctrlProp240.xml><?xml version="1.0" encoding="utf-8"?>
<formControlPr xmlns="http://schemas.microsoft.com/office/spreadsheetml/2009/9/main" objectType="CheckBox" lockText="1" noThreeD="1"/>
</file>

<file path=xl/ctrlProps/ctrlProp241.xml><?xml version="1.0" encoding="utf-8"?>
<formControlPr xmlns="http://schemas.microsoft.com/office/spreadsheetml/2009/9/main" objectType="CheckBox" lockText="1" noThreeD="1"/>
</file>

<file path=xl/ctrlProps/ctrlProp242.xml><?xml version="1.0" encoding="utf-8"?>
<formControlPr xmlns="http://schemas.microsoft.com/office/spreadsheetml/2009/9/main" objectType="CheckBox" lockText="1" noThreeD="1"/>
</file>

<file path=xl/ctrlProps/ctrlProp243.xml><?xml version="1.0" encoding="utf-8"?>
<formControlPr xmlns="http://schemas.microsoft.com/office/spreadsheetml/2009/9/main" objectType="CheckBox" lockText="1" noThreeD="1"/>
</file>

<file path=xl/ctrlProps/ctrlProp244.xml><?xml version="1.0" encoding="utf-8"?>
<formControlPr xmlns="http://schemas.microsoft.com/office/spreadsheetml/2009/9/main" objectType="CheckBox" lockText="1" noThreeD="1"/>
</file>

<file path=xl/ctrlProps/ctrlProp245.xml><?xml version="1.0" encoding="utf-8"?>
<formControlPr xmlns="http://schemas.microsoft.com/office/spreadsheetml/2009/9/main" objectType="CheckBox" lockText="1" noThreeD="1"/>
</file>

<file path=xl/ctrlProps/ctrlProp246.xml><?xml version="1.0" encoding="utf-8"?>
<formControlPr xmlns="http://schemas.microsoft.com/office/spreadsheetml/2009/9/main" objectType="CheckBox" lockText="1" noThreeD="1"/>
</file>

<file path=xl/ctrlProps/ctrlProp247.xml><?xml version="1.0" encoding="utf-8"?>
<formControlPr xmlns="http://schemas.microsoft.com/office/spreadsheetml/2009/9/main" objectType="CheckBox" lockText="1" noThreeD="1"/>
</file>

<file path=xl/ctrlProps/ctrlProp248.xml><?xml version="1.0" encoding="utf-8"?>
<formControlPr xmlns="http://schemas.microsoft.com/office/spreadsheetml/2009/9/main" objectType="CheckBox" lockText="1" noThreeD="1"/>
</file>

<file path=xl/ctrlProps/ctrlProp249.xml><?xml version="1.0" encoding="utf-8"?>
<formControlPr xmlns="http://schemas.microsoft.com/office/spreadsheetml/2009/9/main" objectType="CheckBox" lockText="1" noThreeD="1"/>
</file>

<file path=xl/ctrlProps/ctrlProp250.xml><?xml version="1.0" encoding="utf-8"?>
<formControlPr xmlns="http://schemas.microsoft.com/office/spreadsheetml/2009/9/main" objectType="CheckBox" lockText="1" noThreeD="1"/>
</file>

<file path=xl/ctrlProps/ctrlProp251.xml><?xml version="1.0" encoding="utf-8"?>
<formControlPr xmlns="http://schemas.microsoft.com/office/spreadsheetml/2009/9/main" objectType="CheckBox" lockText="1" noThreeD="1"/>
</file>

<file path=xl/ctrlProps/ctrlProp252.xml><?xml version="1.0" encoding="utf-8"?>
<formControlPr xmlns="http://schemas.microsoft.com/office/spreadsheetml/2009/9/main" objectType="CheckBox" lockText="1" noThreeD="1"/>
</file>

<file path=xl/ctrlProps/ctrlProp253.xml><?xml version="1.0" encoding="utf-8"?>
<formControlPr xmlns="http://schemas.microsoft.com/office/spreadsheetml/2009/9/main" objectType="CheckBox" lockText="1" noThreeD="1"/>
</file>

<file path=xl/ctrlProps/ctrlProp254.xml><?xml version="1.0" encoding="utf-8"?>
<formControlPr xmlns="http://schemas.microsoft.com/office/spreadsheetml/2009/9/main" objectType="CheckBox" lockText="1" noThreeD="1"/>
</file>

<file path=xl/ctrlProps/ctrlProp255.xml><?xml version="1.0" encoding="utf-8"?>
<formControlPr xmlns="http://schemas.microsoft.com/office/spreadsheetml/2009/9/main" objectType="CheckBox" lockText="1" noThreeD="1"/>
</file>

<file path=xl/ctrlProps/ctrlProp256.xml><?xml version="1.0" encoding="utf-8"?>
<formControlPr xmlns="http://schemas.microsoft.com/office/spreadsheetml/2009/9/main" objectType="CheckBox" lockText="1" noThreeD="1"/>
</file>

<file path=xl/ctrlProps/ctrlProp257.xml><?xml version="1.0" encoding="utf-8"?>
<formControlPr xmlns="http://schemas.microsoft.com/office/spreadsheetml/2009/9/main" objectType="CheckBox" lockText="1" noThreeD="1"/>
</file>

<file path=xl/ctrlProps/ctrlProp258.xml><?xml version="1.0" encoding="utf-8"?>
<formControlPr xmlns="http://schemas.microsoft.com/office/spreadsheetml/2009/9/main" objectType="CheckBox" lockText="1" noThreeD="1"/>
</file>

<file path=xl/ctrlProps/ctrlProp259.xml><?xml version="1.0" encoding="utf-8"?>
<formControlPr xmlns="http://schemas.microsoft.com/office/spreadsheetml/2009/9/main" objectType="CheckBox" lockText="1" noThreeD="1"/>
</file>

<file path=xl/ctrlProps/ctrlProp260.xml><?xml version="1.0" encoding="utf-8"?>
<formControlPr xmlns="http://schemas.microsoft.com/office/spreadsheetml/2009/9/main" objectType="CheckBox" lockText="1" noThreeD="1"/>
</file>

<file path=xl/ctrlProps/ctrlProp261.xml><?xml version="1.0" encoding="utf-8"?>
<formControlPr xmlns="http://schemas.microsoft.com/office/spreadsheetml/2009/9/main" objectType="CheckBox" lockText="1" noThreeD="1"/>
</file>

<file path=xl/ctrlProps/ctrlProp262.xml><?xml version="1.0" encoding="utf-8"?>
<formControlPr xmlns="http://schemas.microsoft.com/office/spreadsheetml/2009/9/main" objectType="CheckBox" lockText="1" noThreeD="1"/>
</file>

<file path=xl/ctrlProps/ctrlProp263.xml><?xml version="1.0" encoding="utf-8"?>
<formControlPr xmlns="http://schemas.microsoft.com/office/spreadsheetml/2009/9/main" objectType="CheckBox" lockText="1" noThreeD="1"/>
</file>

<file path=xl/ctrlProps/ctrlProp264.xml><?xml version="1.0" encoding="utf-8"?>
<formControlPr xmlns="http://schemas.microsoft.com/office/spreadsheetml/2009/9/main" objectType="CheckBox" lockText="1" noThreeD="1"/>
</file>

<file path=xl/ctrlProps/ctrlProp265.xml><?xml version="1.0" encoding="utf-8"?>
<formControlPr xmlns="http://schemas.microsoft.com/office/spreadsheetml/2009/9/main" objectType="CheckBox" lockText="1" noThreeD="1"/>
</file>

<file path=xl/ctrlProps/ctrlProp266.xml><?xml version="1.0" encoding="utf-8"?>
<formControlPr xmlns="http://schemas.microsoft.com/office/spreadsheetml/2009/9/main" objectType="CheckBox" lockText="1" noThreeD="1"/>
</file>

<file path=xl/ctrlProps/ctrlProp267.xml><?xml version="1.0" encoding="utf-8"?>
<formControlPr xmlns="http://schemas.microsoft.com/office/spreadsheetml/2009/9/main" objectType="CheckBox" lockText="1" noThreeD="1"/>
</file>

<file path=xl/ctrlProps/ctrlProp268.xml><?xml version="1.0" encoding="utf-8"?>
<formControlPr xmlns="http://schemas.microsoft.com/office/spreadsheetml/2009/9/main" objectType="CheckBox" lockText="1" noThreeD="1"/>
</file>

<file path=xl/ctrlProps/ctrlProp269.xml><?xml version="1.0" encoding="utf-8"?>
<formControlPr xmlns="http://schemas.microsoft.com/office/spreadsheetml/2009/9/main" objectType="CheckBox" lockText="1" noThreeD="1"/>
</file>

<file path=xl/ctrlProps/ctrlProp270.xml><?xml version="1.0" encoding="utf-8"?>
<formControlPr xmlns="http://schemas.microsoft.com/office/spreadsheetml/2009/9/main" objectType="CheckBox" lockText="1" noThreeD="1"/>
</file>

<file path=xl/ctrlProps/ctrlProp271.xml><?xml version="1.0" encoding="utf-8"?>
<formControlPr xmlns="http://schemas.microsoft.com/office/spreadsheetml/2009/9/main" objectType="CheckBox" lockText="1" noThreeD="1"/>
</file>

<file path=xl/ctrlProps/ctrlProp272.xml><?xml version="1.0" encoding="utf-8"?>
<formControlPr xmlns="http://schemas.microsoft.com/office/spreadsheetml/2009/9/main" objectType="CheckBox" lockText="1" noThreeD="1"/>
</file>

<file path=xl/ctrlProps/ctrlProp273.xml><?xml version="1.0" encoding="utf-8"?>
<formControlPr xmlns="http://schemas.microsoft.com/office/spreadsheetml/2009/9/main" objectType="CheckBox" lockText="1" noThreeD="1"/>
</file>

<file path=xl/ctrlProps/ctrlProp274.xml><?xml version="1.0" encoding="utf-8"?>
<formControlPr xmlns="http://schemas.microsoft.com/office/spreadsheetml/2009/9/main" objectType="CheckBox" lockText="1" noThreeD="1"/>
</file>

<file path=xl/ctrlProps/ctrlProp275.xml><?xml version="1.0" encoding="utf-8"?>
<formControlPr xmlns="http://schemas.microsoft.com/office/spreadsheetml/2009/9/main" objectType="CheckBox" lockText="1" noThreeD="1"/>
</file>

<file path=xl/ctrlProps/ctrlProp276.xml><?xml version="1.0" encoding="utf-8"?>
<formControlPr xmlns="http://schemas.microsoft.com/office/spreadsheetml/2009/9/main" objectType="CheckBox" lockText="1" noThreeD="1"/>
</file>

<file path=xl/ctrlProps/ctrlProp277.xml><?xml version="1.0" encoding="utf-8"?>
<formControlPr xmlns="http://schemas.microsoft.com/office/spreadsheetml/2009/9/main" objectType="CheckBox" lockText="1" noThreeD="1"/>
</file>

<file path=xl/ctrlProps/ctrlProp278.xml><?xml version="1.0" encoding="utf-8"?>
<formControlPr xmlns="http://schemas.microsoft.com/office/spreadsheetml/2009/9/main" objectType="CheckBox" lockText="1" noThreeD="1"/>
</file>

<file path=xl/ctrlProps/ctrlProp279.xml><?xml version="1.0" encoding="utf-8"?>
<formControlPr xmlns="http://schemas.microsoft.com/office/spreadsheetml/2009/9/main" objectType="CheckBox" lockText="1" noThreeD="1"/>
</file>

<file path=xl/ctrlProps/ctrlProp280.xml><?xml version="1.0" encoding="utf-8"?>
<formControlPr xmlns="http://schemas.microsoft.com/office/spreadsheetml/2009/9/main" objectType="CheckBox" lockText="1" noThreeD="1"/>
</file>

<file path=xl/ctrlProps/ctrlProp281.xml><?xml version="1.0" encoding="utf-8"?>
<formControlPr xmlns="http://schemas.microsoft.com/office/spreadsheetml/2009/9/main" objectType="CheckBox" lockText="1" noThreeD="1"/>
</file>

<file path=xl/ctrlProps/ctrlProp282.xml><?xml version="1.0" encoding="utf-8"?>
<formControlPr xmlns="http://schemas.microsoft.com/office/spreadsheetml/2009/9/main" objectType="CheckBox" lockText="1" noThreeD="1"/>
</file>

<file path=xl/ctrlProps/ctrlProp283.xml><?xml version="1.0" encoding="utf-8"?>
<formControlPr xmlns="http://schemas.microsoft.com/office/spreadsheetml/2009/9/main" objectType="CheckBox" lockText="1" noThreeD="1"/>
</file>

<file path=xl/ctrlProps/ctrlProp284.xml><?xml version="1.0" encoding="utf-8"?>
<formControlPr xmlns="http://schemas.microsoft.com/office/spreadsheetml/2009/9/main" objectType="CheckBox" lockText="1" noThreeD="1"/>
</file>

<file path=xl/ctrlProps/ctrlProp285.xml><?xml version="1.0" encoding="utf-8"?>
<formControlPr xmlns="http://schemas.microsoft.com/office/spreadsheetml/2009/9/main" objectType="CheckBox" lockText="1" noThreeD="1"/>
</file>

<file path=xl/ctrlProps/ctrlProp286.xml><?xml version="1.0" encoding="utf-8"?>
<formControlPr xmlns="http://schemas.microsoft.com/office/spreadsheetml/2009/9/main" objectType="CheckBox" lockText="1" noThreeD="1"/>
</file>

<file path=xl/ctrlProps/ctrlProp287.xml><?xml version="1.0" encoding="utf-8"?>
<formControlPr xmlns="http://schemas.microsoft.com/office/spreadsheetml/2009/9/main" objectType="CheckBox" lockText="1" noThreeD="1"/>
</file>

<file path=xl/ctrlProps/ctrlProp288.xml><?xml version="1.0" encoding="utf-8"?>
<formControlPr xmlns="http://schemas.microsoft.com/office/spreadsheetml/2009/9/main" objectType="CheckBox" lockText="1" noThreeD="1"/>
</file>

<file path=xl/ctrlProps/ctrlProp289.xml><?xml version="1.0" encoding="utf-8"?>
<formControlPr xmlns="http://schemas.microsoft.com/office/spreadsheetml/2009/9/main" objectType="CheckBox" lockText="1" noThreeD="1"/>
</file>

<file path=xl/ctrlProps/ctrlProp290.xml><?xml version="1.0" encoding="utf-8"?>
<formControlPr xmlns="http://schemas.microsoft.com/office/spreadsheetml/2009/9/main" objectType="CheckBox" lockText="1" noThreeD="1"/>
</file>

<file path=xl/ctrlProps/ctrlProp291.xml><?xml version="1.0" encoding="utf-8"?>
<formControlPr xmlns="http://schemas.microsoft.com/office/spreadsheetml/2009/9/main" objectType="CheckBox" lockText="1" noThreeD="1"/>
</file>

<file path=xl/ctrlProps/ctrlProp292.xml><?xml version="1.0" encoding="utf-8"?>
<formControlPr xmlns="http://schemas.microsoft.com/office/spreadsheetml/2009/9/main" objectType="CheckBox" lockText="1" noThreeD="1"/>
</file>

<file path=xl/ctrlProps/ctrlProp293.xml><?xml version="1.0" encoding="utf-8"?>
<formControlPr xmlns="http://schemas.microsoft.com/office/spreadsheetml/2009/9/main" objectType="CheckBox" lockText="1" noThreeD="1"/>
</file>

<file path=xl/ctrlProps/ctrlProp294.xml><?xml version="1.0" encoding="utf-8"?>
<formControlPr xmlns="http://schemas.microsoft.com/office/spreadsheetml/2009/9/main" objectType="CheckBox" lockText="1" noThreeD="1"/>
</file>

<file path=xl/ctrlProps/ctrlProp295.xml><?xml version="1.0" encoding="utf-8"?>
<formControlPr xmlns="http://schemas.microsoft.com/office/spreadsheetml/2009/9/main" objectType="CheckBox" lockText="1" noThreeD="1"/>
</file>

<file path=xl/ctrlProps/ctrlProp296.xml><?xml version="1.0" encoding="utf-8"?>
<formControlPr xmlns="http://schemas.microsoft.com/office/spreadsheetml/2009/9/main" objectType="CheckBox" lockText="1" noThreeD="1"/>
</file>

<file path=xl/ctrlProps/ctrlProp297.xml><?xml version="1.0" encoding="utf-8"?>
<formControlPr xmlns="http://schemas.microsoft.com/office/spreadsheetml/2009/9/main" objectType="CheckBox" lockText="1" noThreeD="1"/>
</file>

<file path=xl/ctrlProps/ctrlProp298.xml><?xml version="1.0" encoding="utf-8"?>
<formControlPr xmlns="http://schemas.microsoft.com/office/spreadsheetml/2009/9/main" objectType="CheckBox" lockText="1" noThreeD="1"/>
</file>

<file path=xl/ctrlProps/ctrlProp299.xml><?xml version="1.0" encoding="utf-8"?>
<formControlPr xmlns="http://schemas.microsoft.com/office/spreadsheetml/2009/9/main" objectType="CheckBox" lockText="1" noThreeD="1"/>
</file>

<file path=xl/ctrlProps/ctrlProp300.xml><?xml version="1.0" encoding="utf-8"?>
<formControlPr xmlns="http://schemas.microsoft.com/office/spreadsheetml/2009/9/main" objectType="CheckBox" lockText="1" noThreeD="1"/>
</file>

<file path=xl/ctrlProps/ctrlProp301.xml><?xml version="1.0" encoding="utf-8"?>
<formControlPr xmlns="http://schemas.microsoft.com/office/spreadsheetml/2009/9/main" objectType="CheckBox" lockText="1" noThreeD="1"/>
</file>

<file path=xl/ctrlProps/ctrlProp302.xml><?xml version="1.0" encoding="utf-8"?>
<formControlPr xmlns="http://schemas.microsoft.com/office/spreadsheetml/2009/9/main" objectType="CheckBox" lockText="1" noThreeD="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8" Type="http://schemas.openxmlformats.org/officeDocument/2006/relationships/image" Target="../media/image11.png"/><Relationship Id="rId13" Type="http://schemas.openxmlformats.org/officeDocument/2006/relationships/image" Target="../media/image16.png"/><Relationship Id="rId18" Type="http://schemas.openxmlformats.org/officeDocument/2006/relationships/image" Target="../media/image21.png"/><Relationship Id="rId3" Type="http://schemas.openxmlformats.org/officeDocument/2006/relationships/image" Target="../media/image6.png"/><Relationship Id="rId21" Type="http://schemas.openxmlformats.org/officeDocument/2006/relationships/image" Target="../media/image24.png"/><Relationship Id="rId7" Type="http://schemas.openxmlformats.org/officeDocument/2006/relationships/image" Target="../media/image10.png"/><Relationship Id="rId12" Type="http://schemas.openxmlformats.org/officeDocument/2006/relationships/image" Target="../media/image15.png"/><Relationship Id="rId17" Type="http://schemas.openxmlformats.org/officeDocument/2006/relationships/image" Target="../media/image20.png"/><Relationship Id="rId2" Type="http://schemas.openxmlformats.org/officeDocument/2006/relationships/image" Target="../media/image5.png"/><Relationship Id="rId16" Type="http://schemas.openxmlformats.org/officeDocument/2006/relationships/image" Target="../media/image19.png"/><Relationship Id="rId20" Type="http://schemas.openxmlformats.org/officeDocument/2006/relationships/image" Target="../media/image23.png"/><Relationship Id="rId1" Type="http://schemas.openxmlformats.org/officeDocument/2006/relationships/image" Target="../media/image4.png"/><Relationship Id="rId6" Type="http://schemas.openxmlformats.org/officeDocument/2006/relationships/image" Target="../media/image9.png"/><Relationship Id="rId11" Type="http://schemas.openxmlformats.org/officeDocument/2006/relationships/image" Target="../media/image14.png"/><Relationship Id="rId5" Type="http://schemas.openxmlformats.org/officeDocument/2006/relationships/image" Target="../media/image8.png"/><Relationship Id="rId15" Type="http://schemas.openxmlformats.org/officeDocument/2006/relationships/image" Target="../media/image18.png"/><Relationship Id="rId10" Type="http://schemas.openxmlformats.org/officeDocument/2006/relationships/image" Target="../media/image13.png"/><Relationship Id="rId19" Type="http://schemas.openxmlformats.org/officeDocument/2006/relationships/image" Target="../media/image22.png"/><Relationship Id="rId4" Type="http://schemas.openxmlformats.org/officeDocument/2006/relationships/image" Target="../media/image7.png"/><Relationship Id="rId9" Type="http://schemas.openxmlformats.org/officeDocument/2006/relationships/image" Target="../media/image12.png"/><Relationship Id="rId14" Type="http://schemas.openxmlformats.org/officeDocument/2006/relationships/image" Target="../media/image17.png"/><Relationship Id="rId22" Type="http://schemas.openxmlformats.org/officeDocument/2006/relationships/image" Target="../media/image2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15</xdr:row>
          <xdr:rowOff>0</xdr:rowOff>
        </xdr:from>
        <xdr:to>
          <xdr:col>2</xdr:col>
          <xdr:colOff>457200</xdr:colOff>
          <xdr:row>16</xdr:row>
          <xdr:rowOff>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17</xdr:row>
          <xdr:rowOff>0</xdr:rowOff>
        </xdr:from>
        <xdr:to>
          <xdr:col>2</xdr:col>
          <xdr:colOff>457200</xdr:colOff>
          <xdr:row>18</xdr:row>
          <xdr:rowOff>31750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24</xdr:row>
          <xdr:rowOff>0</xdr:rowOff>
        </xdr:from>
        <xdr:to>
          <xdr:col>2</xdr:col>
          <xdr:colOff>457200</xdr:colOff>
          <xdr:row>25</xdr:row>
          <xdr:rowOff>38100</xdr:rowOff>
        </xdr:to>
        <xdr:sp macro="" textlink="">
          <xdr:nvSpPr>
            <xdr:cNvPr id="1031" name="Check Box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52</xdr:row>
          <xdr:rowOff>0</xdr:rowOff>
        </xdr:from>
        <xdr:to>
          <xdr:col>2</xdr:col>
          <xdr:colOff>457200</xdr:colOff>
          <xdr:row>53</xdr:row>
          <xdr:rowOff>38100</xdr:rowOff>
        </xdr:to>
        <xdr:sp macro="" textlink="">
          <xdr:nvSpPr>
            <xdr:cNvPr id="1032" name="Check Box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52</xdr:row>
          <xdr:rowOff>0</xdr:rowOff>
        </xdr:from>
        <xdr:to>
          <xdr:col>2</xdr:col>
          <xdr:colOff>457200</xdr:colOff>
          <xdr:row>53</xdr:row>
          <xdr:rowOff>38100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53</xdr:row>
          <xdr:rowOff>0</xdr:rowOff>
        </xdr:from>
        <xdr:to>
          <xdr:col>2</xdr:col>
          <xdr:colOff>457200</xdr:colOff>
          <xdr:row>54</xdr:row>
          <xdr:rowOff>38100</xdr:rowOff>
        </xdr:to>
        <xdr:sp macro="" textlink="">
          <xdr:nvSpPr>
            <xdr:cNvPr id="1034" name="Check Box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54</xdr:row>
          <xdr:rowOff>0</xdr:rowOff>
        </xdr:from>
        <xdr:to>
          <xdr:col>2</xdr:col>
          <xdr:colOff>457200</xdr:colOff>
          <xdr:row>55</xdr:row>
          <xdr:rowOff>38100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56</xdr:row>
          <xdr:rowOff>0</xdr:rowOff>
        </xdr:from>
        <xdr:to>
          <xdr:col>2</xdr:col>
          <xdr:colOff>457200</xdr:colOff>
          <xdr:row>57</xdr:row>
          <xdr:rowOff>38100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56</xdr:row>
          <xdr:rowOff>0</xdr:rowOff>
        </xdr:from>
        <xdr:to>
          <xdr:col>2</xdr:col>
          <xdr:colOff>457200</xdr:colOff>
          <xdr:row>57</xdr:row>
          <xdr:rowOff>38100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57</xdr:row>
          <xdr:rowOff>0</xdr:rowOff>
        </xdr:from>
        <xdr:to>
          <xdr:col>2</xdr:col>
          <xdr:colOff>457200</xdr:colOff>
          <xdr:row>58</xdr:row>
          <xdr:rowOff>38100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58</xdr:row>
          <xdr:rowOff>0</xdr:rowOff>
        </xdr:from>
        <xdr:to>
          <xdr:col>2</xdr:col>
          <xdr:colOff>457200</xdr:colOff>
          <xdr:row>59</xdr:row>
          <xdr:rowOff>38100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68</xdr:row>
          <xdr:rowOff>0</xdr:rowOff>
        </xdr:from>
        <xdr:to>
          <xdr:col>2</xdr:col>
          <xdr:colOff>457200</xdr:colOff>
          <xdr:row>69</xdr:row>
          <xdr:rowOff>38100</xdr:rowOff>
        </xdr:to>
        <xdr:sp macro="" textlink="">
          <xdr:nvSpPr>
            <xdr:cNvPr id="1040" name="Check Box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24</xdr:row>
          <xdr:rowOff>0</xdr:rowOff>
        </xdr:from>
        <xdr:to>
          <xdr:col>2</xdr:col>
          <xdr:colOff>457200</xdr:colOff>
          <xdr:row>25</xdr:row>
          <xdr:rowOff>38100</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38</xdr:row>
          <xdr:rowOff>0</xdr:rowOff>
        </xdr:from>
        <xdr:to>
          <xdr:col>2</xdr:col>
          <xdr:colOff>457200</xdr:colOff>
          <xdr:row>39</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38</xdr:row>
          <xdr:rowOff>0</xdr:rowOff>
        </xdr:from>
        <xdr:to>
          <xdr:col>2</xdr:col>
          <xdr:colOff>457200</xdr:colOff>
          <xdr:row>39</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38</xdr:row>
          <xdr:rowOff>0</xdr:rowOff>
        </xdr:from>
        <xdr:to>
          <xdr:col>2</xdr:col>
          <xdr:colOff>457200</xdr:colOff>
          <xdr:row>39</xdr:row>
          <xdr:rowOff>38100</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49" name="Check Box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50" name="Check Box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52</xdr:row>
          <xdr:rowOff>0</xdr:rowOff>
        </xdr:from>
        <xdr:to>
          <xdr:col>2</xdr:col>
          <xdr:colOff>457200</xdr:colOff>
          <xdr:row>53</xdr:row>
          <xdr:rowOff>38100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52</xdr:row>
          <xdr:rowOff>0</xdr:rowOff>
        </xdr:from>
        <xdr:to>
          <xdr:col>2</xdr:col>
          <xdr:colOff>457200</xdr:colOff>
          <xdr:row>53</xdr:row>
          <xdr:rowOff>38100</xdr:rowOff>
        </xdr:to>
        <xdr:sp macro="" textlink="">
          <xdr:nvSpPr>
            <xdr:cNvPr id="1055" name="Check Box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52</xdr:row>
          <xdr:rowOff>0</xdr:rowOff>
        </xdr:from>
        <xdr:to>
          <xdr:col>2</xdr:col>
          <xdr:colOff>457200</xdr:colOff>
          <xdr:row>53</xdr:row>
          <xdr:rowOff>38100</xdr:rowOff>
        </xdr:to>
        <xdr:sp macro="" textlink="">
          <xdr:nvSpPr>
            <xdr:cNvPr id="1056" name="Check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57" name="Check Box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58" name="Check Box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44</xdr:row>
          <xdr:rowOff>0</xdr:rowOff>
        </xdr:from>
        <xdr:to>
          <xdr:col>2</xdr:col>
          <xdr:colOff>457200</xdr:colOff>
          <xdr:row>45</xdr:row>
          <xdr:rowOff>38100</xdr:rowOff>
        </xdr:to>
        <xdr:sp macro="" textlink="">
          <xdr:nvSpPr>
            <xdr:cNvPr id="1059" name="Check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51</xdr:row>
          <xdr:rowOff>0</xdr:rowOff>
        </xdr:from>
        <xdr:to>
          <xdr:col>2</xdr:col>
          <xdr:colOff>457200</xdr:colOff>
          <xdr:row>52</xdr:row>
          <xdr:rowOff>38100</xdr:rowOff>
        </xdr:to>
        <xdr:sp macro="" textlink="">
          <xdr:nvSpPr>
            <xdr:cNvPr id="1060" name="Check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51</xdr:row>
          <xdr:rowOff>0</xdr:rowOff>
        </xdr:from>
        <xdr:to>
          <xdr:col>2</xdr:col>
          <xdr:colOff>457200</xdr:colOff>
          <xdr:row>52</xdr:row>
          <xdr:rowOff>38100</xdr:rowOff>
        </xdr:to>
        <xdr:sp macro="" textlink="">
          <xdr:nvSpPr>
            <xdr:cNvPr id="1061" name="Check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51</xdr:row>
          <xdr:rowOff>0</xdr:rowOff>
        </xdr:from>
        <xdr:to>
          <xdr:col>2</xdr:col>
          <xdr:colOff>457200</xdr:colOff>
          <xdr:row>52</xdr:row>
          <xdr:rowOff>38100</xdr:rowOff>
        </xdr:to>
        <xdr:sp macro="" textlink="">
          <xdr:nvSpPr>
            <xdr:cNvPr id="1062" name="Check Box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64</xdr:row>
          <xdr:rowOff>0</xdr:rowOff>
        </xdr:from>
        <xdr:to>
          <xdr:col>2</xdr:col>
          <xdr:colOff>457200</xdr:colOff>
          <xdr:row>65</xdr:row>
          <xdr:rowOff>38100</xdr:rowOff>
        </xdr:to>
        <xdr:sp macro="" textlink="">
          <xdr:nvSpPr>
            <xdr:cNvPr id="1063" name="Check Box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63</xdr:row>
          <xdr:rowOff>0</xdr:rowOff>
        </xdr:from>
        <xdr:to>
          <xdr:col>2</xdr:col>
          <xdr:colOff>457200</xdr:colOff>
          <xdr:row>64</xdr:row>
          <xdr:rowOff>38100</xdr:rowOff>
        </xdr:to>
        <xdr:sp macro="" textlink="">
          <xdr:nvSpPr>
            <xdr:cNvPr id="1064" name="Check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60</xdr:row>
          <xdr:rowOff>0</xdr:rowOff>
        </xdr:from>
        <xdr:to>
          <xdr:col>2</xdr:col>
          <xdr:colOff>457200</xdr:colOff>
          <xdr:row>61</xdr:row>
          <xdr:rowOff>38100</xdr:rowOff>
        </xdr:to>
        <xdr:sp macro="" textlink="">
          <xdr:nvSpPr>
            <xdr:cNvPr id="1065" name="Check Box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59</xdr:row>
          <xdr:rowOff>0</xdr:rowOff>
        </xdr:from>
        <xdr:to>
          <xdr:col>2</xdr:col>
          <xdr:colOff>457200</xdr:colOff>
          <xdr:row>60</xdr:row>
          <xdr:rowOff>38100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58</xdr:row>
          <xdr:rowOff>0</xdr:rowOff>
        </xdr:from>
        <xdr:to>
          <xdr:col>2</xdr:col>
          <xdr:colOff>457200</xdr:colOff>
          <xdr:row>59</xdr:row>
          <xdr:rowOff>38100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67</xdr:row>
          <xdr:rowOff>0</xdr:rowOff>
        </xdr:from>
        <xdr:to>
          <xdr:col>2</xdr:col>
          <xdr:colOff>457200</xdr:colOff>
          <xdr:row>68</xdr:row>
          <xdr:rowOff>38100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76</xdr:row>
          <xdr:rowOff>0</xdr:rowOff>
        </xdr:from>
        <xdr:to>
          <xdr:col>2</xdr:col>
          <xdr:colOff>457200</xdr:colOff>
          <xdr:row>77</xdr:row>
          <xdr:rowOff>38100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77</xdr:row>
          <xdr:rowOff>0</xdr:rowOff>
        </xdr:from>
        <xdr:to>
          <xdr:col>2</xdr:col>
          <xdr:colOff>457200</xdr:colOff>
          <xdr:row>78</xdr:row>
          <xdr:rowOff>38100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19</xdr:row>
          <xdr:rowOff>0</xdr:rowOff>
        </xdr:from>
        <xdr:to>
          <xdr:col>2</xdr:col>
          <xdr:colOff>457200</xdr:colOff>
          <xdr:row>20</xdr:row>
          <xdr:rowOff>38100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64</xdr:row>
          <xdr:rowOff>0</xdr:rowOff>
        </xdr:from>
        <xdr:to>
          <xdr:col>2</xdr:col>
          <xdr:colOff>457200</xdr:colOff>
          <xdr:row>65</xdr:row>
          <xdr:rowOff>38100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19</xdr:row>
          <xdr:rowOff>0</xdr:rowOff>
        </xdr:from>
        <xdr:to>
          <xdr:col>2</xdr:col>
          <xdr:colOff>457200</xdr:colOff>
          <xdr:row>20</xdr:row>
          <xdr:rowOff>38100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19</xdr:row>
          <xdr:rowOff>0</xdr:rowOff>
        </xdr:from>
        <xdr:to>
          <xdr:col>2</xdr:col>
          <xdr:colOff>457200</xdr:colOff>
          <xdr:row>20</xdr:row>
          <xdr:rowOff>38100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20</xdr:row>
          <xdr:rowOff>0</xdr:rowOff>
        </xdr:from>
        <xdr:to>
          <xdr:col>2</xdr:col>
          <xdr:colOff>457200</xdr:colOff>
          <xdr:row>21</xdr:row>
          <xdr:rowOff>38100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19</xdr:row>
          <xdr:rowOff>0</xdr:rowOff>
        </xdr:from>
        <xdr:to>
          <xdr:col>2</xdr:col>
          <xdr:colOff>457200</xdr:colOff>
          <xdr:row>20</xdr:row>
          <xdr:rowOff>38100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20</xdr:row>
          <xdr:rowOff>0</xdr:rowOff>
        </xdr:from>
        <xdr:to>
          <xdr:col>2</xdr:col>
          <xdr:colOff>457200</xdr:colOff>
          <xdr:row>21</xdr:row>
          <xdr:rowOff>38100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20</xdr:row>
          <xdr:rowOff>0</xdr:rowOff>
        </xdr:from>
        <xdr:to>
          <xdr:col>2</xdr:col>
          <xdr:colOff>457200</xdr:colOff>
          <xdr:row>21</xdr:row>
          <xdr:rowOff>38100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21</xdr:row>
          <xdr:rowOff>0</xdr:rowOff>
        </xdr:from>
        <xdr:to>
          <xdr:col>2</xdr:col>
          <xdr:colOff>457200</xdr:colOff>
          <xdr:row>22</xdr:row>
          <xdr:rowOff>38100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20</xdr:row>
          <xdr:rowOff>0</xdr:rowOff>
        </xdr:from>
        <xdr:to>
          <xdr:col>2</xdr:col>
          <xdr:colOff>457200</xdr:colOff>
          <xdr:row>21</xdr:row>
          <xdr:rowOff>38100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21</xdr:row>
          <xdr:rowOff>0</xdr:rowOff>
        </xdr:from>
        <xdr:to>
          <xdr:col>2</xdr:col>
          <xdr:colOff>457200</xdr:colOff>
          <xdr:row>22</xdr:row>
          <xdr:rowOff>38100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21</xdr:row>
          <xdr:rowOff>0</xdr:rowOff>
        </xdr:from>
        <xdr:to>
          <xdr:col>2</xdr:col>
          <xdr:colOff>457200</xdr:colOff>
          <xdr:row>22</xdr:row>
          <xdr:rowOff>38100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21</xdr:row>
          <xdr:rowOff>0</xdr:rowOff>
        </xdr:from>
        <xdr:to>
          <xdr:col>2</xdr:col>
          <xdr:colOff>457200</xdr:colOff>
          <xdr:row>22</xdr:row>
          <xdr:rowOff>38100</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10</xdr:row>
          <xdr:rowOff>215900</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10</xdr:row>
          <xdr:rowOff>215900</xdr:rowOff>
        </xdr:to>
        <xdr:sp macro="" textlink="">
          <xdr:nvSpPr>
            <xdr:cNvPr id="1097" name="Check Box 73" hidden="1">
              <a:extLst>
                <a:ext uri="{63B3BB69-23CF-44E3-9099-C40C66FF867C}">
                  <a14:compatExt spid="_x0000_s1097"/>
                </a:ext>
                <a:ext uri="{FF2B5EF4-FFF2-40B4-BE49-F238E27FC236}">
                  <a16:creationId xmlns:a16="http://schemas.microsoft.com/office/drawing/2014/main" id="{00000000-0008-0000-0000-00004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10</xdr:row>
          <xdr:rowOff>215900</xdr:rowOff>
        </xdr:to>
        <xdr:sp macro="" textlink="">
          <xdr:nvSpPr>
            <xdr:cNvPr id="1098" name="Check Box 74" hidden="1">
              <a:extLst>
                <a:ext uri="{63B3BB69-23CF-44E3-9099-C40C66FF867C}">
                  <a14:compatExt spid="_x0000_s1098"/>
                </a:ext>
                <a:ext uri="{FF2B5EF4-FFF2-40B4-BE49-F238E27FC236}">
                  <a16:creationId xmlns:a16="http://schemas.microsoft.com/office/drawing/2014/main" id="{00000000-0008-0000-0000-00004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16</xdr:row>
          <xdr:rowOff>120650</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000-00004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31</xdr:row>
          <xdr:rowOff>0</xdr:rowOff>
        </xdr:from>
        <xdr:to>
          <xdr:col>2</xdr:col>
          <xdr:colOff>457200</xdr:colOff>
          <xdr:row>32</xdr:row>
          <xdr:rowOff>50800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000-00004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32</xdr:row>
          <xdr:rowOff>0</xdr:rowOff>
        </xdr:from>
        <xdr:to>
          <xdr:col>2</xdr:col>
          <xdr:colOff>457200</xdr:colOff>
          <xdr:row>33</xdr:row>
          <xdr:rowOff>38100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000-00004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32</xdr:row>
          <xdr:rowOff>0</xdr:rowOff>
        </xdr:from>
        <xdr:to>
          <xdr:col>2</xdr:col>
          <xdr:colOff>457200</xdr:colOff>
          <xdr:row>33</xdr:row>
          <xdr:rowOff>38100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000-00004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32</xdr:row>
          <xdr:rowOff>0</xdr:rowOff>
        </xdr:from>
        <xdr:to>
          <xdr:col>2</xdr:col>
          <xdr:colOff>457200</xdr:colOff>
          <xdr:row>33</xdr:row>
          <xdr:rowOff>38100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000-00004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27</xdr:row>
          <xdr:rowOff>0</xdr:rowOff>
        </xdr:from>
        <xdr:to>
          <xdr:col>2</xdr:col>
          <xdr:colOff>457200</xdr:colOff>
          <xdr:row>28</xdr:row>
          <xdr:rowOff>38100</xdr:rowOff>
        </xdr:to>
        <xdr:sp macro="" textlink="">
          <xdr:nvSpPr>
            <xdr:cNvPr id="1104" name="Check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27</xdr:row>
          <xdr:rowOff>0</xdr:rowOff>
        </xdr:from>
        <xdr:to>
          <xdr:col>2</xdr:col>
          <xdr:colOff>457200</xdr:colOff>
          <xdr:row>28</xdr:row>
          <xdr:rowOff>38100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35</xdr:row>
          <xdr:rowOff>0</xdr:rowOff>
        </xdr:from>
        <xdr:to>
          <xdr:col>2</xdr:col>
          <xdr:colOff>457200</xdr:colOff>
          <xdr:row>36</xdr:row>
          <xdr:rowOff>38100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000-00005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35</xdr:row>
          <xdr:rowOff>0</xdr:rowOff>
        </xdr:from>
        <xdr:to>
          <xdr:col>2</xdr:col>
          <xdr:colOff>457200</xdr:colOff>
          <xdr:row>36</xdr:row>
          <xdr:rowOff>38100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000-00005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35</xdr:row>
          <xdr:rowOff>0</xdr:rowOff>
        </xdr:from>
        <xdr:to>
          <xdr:col>2</xdr:col>
          <xdr:colOff>457200</xdr:colOff>
          <xdr:row>36</xdr:row>
          <xdr:rowOff>38100</xdr:rowOff>
        </xdr:to>
        <xdr:sp macro="" textlink="">
          <xdr:nvSpPr>
            <xdr:cNvPr id="1108" name="Check Box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41</xdr:row>
          <xdr:rowOff>0</xdr:rowOff>
        </xdr:from>
        <xdr:to>
          <xdr:col>2</xdr:col>
          <xdr:colOff>457200</xdr:colOff>
          <xdr:row>42</xdr:row>
          <xdr:rowOff>38100</xdr:rowOff>
        </xdr:to>
        <xdr:sp macro="" textlink="">
          <xdr:nvSpPr>
            <xdr:cNvPr id="1109" name="Check Box 85" hidden="1">
              <a:extLst>
                <a:ext uri="{63B3BB69-23CF-44E3-9099-C40C66FF867C}">
                  <a14:compatExt spid="_x0000_s1109"/>
                </a:ext>
                <a:ext uri="{FF2B5EF4-FFF2-40B4-BE49-F238E27FC236}">
                  <a16:creationId xmlns:a16="http://schemas.microsoft.com/office/drawing/2014/main" id="{00000000-0008-0000-0000-00005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41</xdr:row>
          <xdr:rowOff>0</xdr:rowOff>
        </xdr:from>
        <xdr:to>
          <xdr:col>2</xdr:col>
          <xdr:colOff>457200</xdr:colOff>
          <xdr:row>42</xdr:row>
          <xdr:rowOff>38100</xdr:rowOff>
        </xdr:to>
        <xdr:sp macro="" textlink="">
          <xdr:nvSpPr>
            <xdr:cNvPr id="1110" name="Check Box 86" hidden="1">
              <a:extLst>
                <a:ext uri="{63B3BB69-23CF-44E3-9099-C40C66FF867C}">
                  <a14:compatExt spid="_x0000_s1110"/>
                </a:ext>
                <a:ext uri="{FF2B5EF4-FFF2-40B4-BE49-F238E27FC236}">
                  <a16:creationId xmlns:a16="http://schemas.microsoft.com/office/drawing/2014/main" id="{00000000-0008-0000-0000-00005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41</xdr:row>
          <xdr:rowOff>0</xdr:rowOff>
        </xdr:from>
        <xdr:to>
          <xdr:col>2</xdr:col>
          <xdr:colOff>457200</xdr:colOff>
          <xdr:row>42</xdr:row>
          <xdr:rowOff>38100</xdr:rowOff>
        </xdr:to>
        <xdr:sp macro="" textlink="">
          <xdr:nvSpPr>
            <xdr:cNvPr id="1111" name="Check Box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000-00005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15" name="Check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47</xdr:row>
          <xdr:rowOff>0</xdr:rowOff>
        </xdr:from>
        <xdr:to>
          <xdr:col>2</xdr:col>
          <xdr:colOff>457200</xdr:colOff>
          <xdr:row>48</xdr:row>
          <xdr:rowOff>38100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54</xdr:row>
          <xdr:rowOff>0</xdr:rowOff>
        </xdr:from>
        <xdr:to>
          <xdr:col>2</xdr:col>
          <xdr:colOff>457200</xdr:colOff>
          <xdr:row>55</xdr:row>
          <xdr:rowOff>38100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55</xdr:row>
          <xdr:rowOff>0</xdr:rowOff>
        </xdr:from>
        <xdr:to>
          <xdr:col>2</xdr:col>
          <xdr:colOff>457200</xdr:colOff>
          <xdr:row>56</xdr:row>
          <xdr:rowOff>38100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26" name="Check Box 102" hidden="1">
              <a:extLst>
                <a:ext uri="{63B3BB69-23CF-44E3-9099-C40C66FF867C}">
                  <a14:compatExt spid="_x0000_s1126"/>
                </a:ext>
                <a:ext uri="{FF2B5EF4-FFF2-40B4-BE49-F238E27FC236}">
                  <a16:creationId xmlns:a16="http://schemas.microsoft.com/office/drawing/2014/main" id="{00000000-0008-0000-0000-00006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000-00006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000-00006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48</xdr:row>
          <xdr:rowOff>0</xdr:rowOff>
        </xdr:from>
        <xdr:to>
          <xdr:col>2</xdr:col>
          <xdr:colOff>457200</xdr:colOff>
          <xdr:row>49</xdr:row>
          <xdr:rowOff>38100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4</xdr:row>
          <xdr:rowOff>0</xdr:rowOff>
        </xdr:from>
        <xdr:to>
          <xdr:col>2</xdr:col>
          <xdr:colOff>457200</xdr:colOff>
          <xdr:row>5</xdr:row>
          <xdr:rowOff>38100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xdr:row>
          <xdr:rowOff>0</xdr:rowOff>
        </xdr:from>
        <xdr:to>
          <xdr:col>2</xdr:col>
          <xdr:colOff>457200</xdr:colOff>
          <xdr:row>6</xdr:row>
          <xdr:rowOff>38100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xdr:row>
          <xdr:rowOff>0</xdr:rowOff>
        </xdr:from>
        <xdr:to>
          <xdr:col>2</xdr:col>
          <xdr:colOff>457200</xdr:colOff>
          <xdr:row>7</xdr:row>
          <xdr:rowOff>38100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xdr:row>
          <xdr:rowOff>0</xdr:rowOff>
        </xdr:from>
        <xdr:to>
          <xdr:col>2</xdr:col>
          <xdr:colOff>457200</xdr:colOff>
          <xdr:row>8</xdr:row>
          <xdr:rowOff>38100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8</xdr:row>
          <xdr:rowOff>0</xdr:rowOff>
        </xdr:from>
        <xdr:to>
          <xdr:col>2</xdr:col>
          <xdr:colOff>457200</xdr:colOff>
          <xdr:row>9</xdr:row>
          <xdr:rowOff>38100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14</xdr:row>
          <xdr:rowOff>0</xdr:rowOff>
        </xdr:from>
        <xdr:to>
          <xdr:col>2</xdr:col>
          <xdr:colOff>457200</xdr:colOff>
          <xdr:row>15</xdr:row>
          <xdr:rowOff>38100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8</xdr:row>
          <xdr:rowOff>0</xdr:rowOff>
        </xdr:from>
        <xdr:to>
          <xdr:col>2</xdr:col>
          <xdr:colOff>457200</xdr:colOff>
          <xdr:row>9</xdr:row>
          <xdr:rowOff>38100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9</xdr:row>
          <xdr:rowOff>0</xdr:rowOff>
        </xdr:from>
        <xdr:to>
          <xdr:col>2</xdr:col>
          <xdr:colOff>457200</xdr:colOff>
          <xdr:row>10</xdr:row>
          <xdr:rowOff>38100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9</xdr:row>
          <xdr:rowOff>0</xdr:rowOff>
        </xdr:from>
        <xdr:to>
          <xdr:col>2</xdr:col>
          <xdr:colOff>457200</xdr:colOff>
          <xdr:row>10</xdr:row>
          <xdr:rowOff>38100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9</xdr:row>
          <xdr:rowOff>0</xdr:rowOff>
        </xdr:from>
        <xdr:to>
          <xdr:col>2</xdr:col>
          <xdr:colOff>457200</xdr:colOff>
          <xdr:row>10</xdr:row>
          <xdr:rowOff>38100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11</xdr:row>
          <xdr:rowOff>38100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1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11</xdr:row>
          <xdr:rowOff>38100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1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11</xdr:row>
          <xdr:rowOff>38100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0" name="Check Box 22" hidden="1">
              <a:extLst>
                <a:ext uri="{63B3BB69-23CF-44E3-9099-C40C66FF867C}">
                  <a14:compatExt spid="_x0000_s2070"/>
                </a:ext>
                <a:ext uri="{FF2B5EF4-FFF2-40B4-BE49-F238E27FC236}">
                  <a16:creationId xmlns:a16="http://schemas.microsoft.com/office/drawing/2014/main" id="{00000000-0008-0000-0100-00001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1" name="Check Box 23" hidden="1">
              <a:extLst>
                <a:ext uri="{63B3BB69-23CF-44E3-9099-C40C66FF867C}">
                  <a14:compatExt spid="_x0000_s2071"/>
                </a:ext>
                <a:ext uri="{FF2B5EF4-FFF2-40B4-BE49-F238E27FC236}">
                  <a16:creationId xmlns:a16="http://schemas.microsoft.com/office/drawing/2014/main" id="{00000000-0008-0000-0100-00001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2" name="Check Box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3" name="Check Box 25" hidden="1">
              <a:extLst>
                <a:ext uri="{63B3BB69-23CF-44E3-9099-C40C66FF867C}">
                  <a14:compatExt spid="_x0000_s2073"/>
                </a:ext>
                <a:ext uri="{FF2B5EF4-FFF2-40B4-BE49-F238E27FC236}">
                  <a16:creationId xmlns:a16="http://schemas.microsoft.com/office/drawing/2014/main" id="{00000000-0008-0000-0100-00001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4" name="Check Box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5" name="Check Box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6" name="Check Box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7" name="Check Box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8" name="Check Box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79" name="Check Box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0" name="Check Box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1" name="Check Box 33" hidden="1">
              <a:extLst>
                <a:ext uri="{63B3BB69-23CF-44E3-9099-C40C66FF867C}">
                  <a14:compatExt spid="_x0000_s2081"/>
                </a:ext>
                <a:ext uri="{FF2B5EF4-FFF2-40B4-BE49-F238E27FC236}">
                  <a16:creationId xmlns:a16="http://schemas.microsoft.com/office/drawing/2014/main" id="{00000000-0008-0000-0100-00002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2" name="Check Box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3" name="Check Box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4" name="Check Box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13</xdr:row>
          <xdr:rowOff>0</xdr:rowOff>
        </xdr:from>
        <xdr:to>
          <xdr:col>2</xdr:col>
          <xdr:colOff>457200</xdr:colOff>
          <xdr:row>14</xdr:row>
          <xdr:rowOff>38100</xdr:rowOff>
        </xdr:to>
        <xdr:sp macro="" textlink="">
          <xdr:nvSpPr>
            <xdr:cNvPr id="2085" name="Check Box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6" name="Check Box 38"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7" name="Check Box 39" hidden="1">
              <a:extLst>
                <a:ext uri="{63B3BB69-23CF-44E3-9099-C40C66FF867C}">
                  <a14:compatExt spid="_x0000_s2087"/>
                </a:ext>
                <a:ext uri="{FF2B5EF4-FFF2-40B4-BE49-F238E27FC236}">
                  <a16:creationId xmlns:a16="http://schemas.microsoft.com/office/drawing/2014/main" id="{00000000-0008-0000-0100-00002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8" name="Check Box 40" hidden="1">
              <a:extLst>
                <a:ext uri="{63B3BB69-23CF-44E3-9099-C40C66FF867C}">
                  <a14:compatExt spid="_x0000_s2088"/>
                </a:ext>
                <a:ext uri="{FF2B5EF4-FFF2-40B4-BE49-F238E27FC236}">
                  <a16:creationId xmlns:a16="http://schemas.microsoft.com/office/drawing/2014/main" id="{00000000-0008-0000-0100-00002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2089" name="Check Box 41" hidden="1">
              <a:extLst>
                <a:ext uri="{63B3BB69-23CF-44E3-9099-C40C66FF867C}">
                  <a14:compatExt spid="_x0000_s2089"/>
                </a:ext>
                <a:ext uri="{FF2B5EF4-FFF2-40B4-BE49-F238E27FC236}">
                  <a16:creationId xmlns:a16="http://schemas.microsoft.com/office/drawing/2014/main" id="{00000000-0008-0000-0100-00002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14</xdr:row>
          <xdr:rowOff>0</xdr:rowOff>
        </xdr:from>
        <xdr:to>
          <xdr:col>2</xdr:col>
          <xdr:colOff>457200</xdr:colOff>
          <xdr:row>15</xdr:row>
          <xdr:rowOff>38100</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1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25</xdr:row>
          <xdr:rowOff>0</xdr:rowOff>
        </xdr:from>
        <xdr:to>
          <xdr:col>2</xdr:col>
          <xdr:colOff>457200</xdr:colOff>
          <xdr:row>26</xdr:row>
          <xdr:rowOff>38100</xdr:rowOff>
        </xdr:to>
        <xdr:sp macro="" textlink="">
          <xdr:nvSpPr>
            <xdr:cNvPr id="2091" name="Check Box 43" hidden="1">
              <a:extLst>
                <a:ext uri="{63B3BB69-23CF-44E3-9099-C40C66FF867C}">
                  <a14:compatExt spid="_x0000_s2091"/>
                </a:ext>
                <a:ext uri="{FF2B5EF4-FFF2-40B4-BE49-F238E27FC236}">
                  <a16:creationId xmlns:a16="http://schemas.microsoft.com/office/drawing/2014/main" id="{00000000-0008-0000-0100-00002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25</xdr:row>
          <xdr:rowOff>0</xdr:rowOff>
        </xdr:from>
        <xdr:to>
          <xdr:col>2</xdr:col>
          <xdr:colOff>457200</xdr:colOff>
          <xdr:row>26</xdr:row>
          <xdr:rowOff>38100</xdr:rowOff>
        </xdr:to>
        <xdr:sp macro="" textlink="">
          <xdr:nvSpPr>
            <xdr:cNvPr id="2093" name="Check Box 45" hidden="1">
              <a:extLst>
                <a:ext uri="{63B3BB69-23CF-44E3-9099-C40C66FF867C}">
                  <a14:compatExt spid="_x0000_s2093"/>
                </a:ext>
                <a:ext uri="{FF2B5EF4-FFF2-40B4-BE49-F238E27FC236}">
                  <a16:creationId xmlns:a16="http://schemas.microsoft.com/office/drawing/2014/main" id="{00000000-0008-0000-0100-00002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26</xdr:row>
          <xdr:rowOff>0</xdr:rowOff>
        </xdr:from>
        <xdr:to>
          <xdr:col>2</xdr:col>
          <xdr:colOff>457200</xdr:colOff>
          <xdr:row>27</xdr:row>
          <xdr:rowOff>38100</xdr:rowOff>
        </xdr:to>
        <xdr:sp macro="" textlink="">
          <xdr:nvSpPr>
            <xdr:cNvPr id="2094" name="Check Box 46" hidden="1">
              <a:extLst>
                <a:ext uri="{63B3BB69-23CF-44E3-9099-C40C66FF867C}">
                  <a14:compatExt spid="_x0000_s2094"/>
                </a:ext>
                <a:ext uri="{FF2B5EF4-FFF2-40B4-BE49-F238E27FC236}">
                  <a16:creationId xmlns:a16="http://schemas.microsoft.com/office/drawing/2014/main" id="{00000000-0008-0000-0100-00002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26</xdr:row>
          <xdr:rowOff>0</xdr:rowOff>
        </xdr:from>
        <xdr:to>
          <xdr:col>2</xdr:col>
          <xdr:colOff>457200</xdr:colOff>
          <xdr:row>27</xdr:row>
          <xdr:rowOff>38100</xdr:rowOff>
        </xdr:to>
        <xdr:sp macro="" textlink="">
          <xdr:nvSpPr>
            <xdr:cNvPr id="2095" name="Check Box 47" hidden="1">
              <a:extLst>
                <a:ext uri="{63B3BB69-23CF-44E3-9099-C40C66FF867C}">
                  <a14:compatExt spid="_x0000_s2095"/>
                </a:ext>
                <a:ext uri="{FF2B5EF4-FFF2-40B4-BE49-F238E27FC236}">
                  <a16:creationId xmlns:a16="http://schemas.microsoft.com/office/drawing/2014/main" id="{00000000-0008-0000-0100-00002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096" name="Check Box 48" hidden="1">
              <a:extLst>
                <a:ext uri="{63B3BB69-23CF-44E3-9099-C40C66FF867C}">
                  <a14:compatExt spid="_x0000_s2096"/>
                </a:ext>
                <a:ext uri="{FF2B5EF4-FFF2-40B4-BE49-F238E27FC236}">
                  <a16:creationId xmlns:a16="http://schemas.microsoft.com/office/drawing/2014/main" id="{00000000-0008-0000-0100-00003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097" name="Check Box 49" hidden="1">
              <a:extLst>
                <a:ext uri="{63B3BB69-23CF-44E3-9099-C40C66FF867C}">
                  <a14:compatExt spid="_x0000_s2097"/>
                </a:ext>
                <a:ext uri="{FF2B5EF4-FFF2-40B4-BE49-F238E27FC236}">
                  <a16:creationId xmlns:a16="http://schemas.microsoft.com/office/drawing/2014/main" id="{00000000-0008-0000-0100-00003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098" name="Check Box 50" hidden="1">
              <a:extLst>
                <a:ext uri="{63B3BB69-23CF-44E3-9099-C40C66FF867C}">
                  <a14:compatExt spid="_x0000_s2098"/>
                </a:ext>
                <a:ext uri="{FF2B5EF4-FFF2-40B4-BE49-F238E27FC236}">
                  <a16:creationId xmlns:a16="http://schemas.microsoft.com/office/drawing/2014/main" id="{00000000-0008-0000-0100-00003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1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0" name="Check Box 52" hidden="1">
              <a:extLst>
                <a:ext uri="{63B3BB69-23CF-44E3-9099-C40C66FF867C}">
                  <a14:compatExt spid="_x0000_s2100"/>
                </a:ext>
                <a:ext uri="{FF2B5EF4-FFF2-40B4-BE49-F238E27FC236}">
                  <a16:creationId xmlns:a16="http://schemas.microsoft.com/office/drawing/2014/main" id="{00000000-0008-0000-0100-00003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1" name="Check Box 53" hidden="1">
              <a:extLst>
                <a:ext uri="{63B3BB69-23CF-44E3-9099-C40C66FF867C}">
                  <a14:compatExt spid="_x0000_s2101"/>
                </a:ext>
                <a:ext uri="{FF2B5EF4-FFF2-40B4-BE49-F238E27FC236}">
                  <a16:creationId xmlns:a16="http://schemas.microsoft.com/office/drawing/2014/main" id="{00000000-0008-0000-0100-00003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2" name="Check Box 54" hidden="1">
              <a:extLst>
                <a:ext uri="{63B3BB69-23CF-44E3-9099-C40C66FF867C}">
                  <a14:compatExt spid="_x0000_s2102"/>
                </a:ext>
                <a:ext uri="{FF2B5EF4-FFF2-40B4-BE49-F238E27FC236}">
                  <a16:creationId xmlns:a16="http://schemas.microsoft.com/office/drawing/2014/main" id="{00000000-0008-0000-0100-00003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3" name="Check Box 55" hidden="1">
              <a:extLst>
                <a:ext uri="{63B3BB69-23CF-44E3-9099-C40C66FF867C}">
                  <a14:compatExt spid="_x0000_s2103"/>
                </a:ext>
                <a:ext uri="{FF2B5EF4-FFF2-40B4-BE49-F238E27FC236}">
                  <a16:creationId xmlns:a16="http://schemas.microsoft.com/office/drawing/2014/main" id="{00000000-0008-0000-0100-00003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19</xdr:row>
          <xdr:rowOff>0</xdr:rowOff>
        </xdr:from>
        <xdr:to>
          <xdr:col>2</xdr:col>
          <xdr:colOff>457200</xdr:colOff>
          <xdr:row>20</xdr:row>
          <xdr:rowOff>31750</xdr:rowOff>
        </xdr:to>
        <xdr:sp macro="" textlink="">
          <xdr:nvSpPr>
            <xdr:cNvPr id="2104" name="Check Box 56" hidden="1">
              <a:extLst>
                <a:ext uri="{63B3BB69-23CF-44E3-9099-C40C66FF867C}">
                  <a14:compatExt spid="_x0000_s2104"/>
                </a:ext>
                <a:ext uri="{FF2B5EF4-FFF2-40B4-BE49-F238E27FC236}">
                  <a16:creationId xmlns:a16="http://schemas.microsoft.com/office/drawing/2014/main" id="{00000000-0008-0000-0100-00003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5" name="Check Box 57" hidden="1">
              <a:extLst>
                <a:ext uri="{63B3BB69-23CF-44E3-9099-C40C66FF867C}">
                  <a14:compatExt spid="_x0000_s2105"/>
                </a:ext>
                <a:ext uri="{FF2B5EF4-FFF2-40B4-BE49-F238E27FC236}">
                  <a16:creationId xmlns:a16="http://schemas.microsoft.com/office/drawing/2014/main" id="{00000000-0008-0000-0100-00003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6" name="Check Box 58" hidden="1">
              <a:extLst>
                <a:ext uri="{63B3BB69-23CF-44E3-9099-C40C66FF867C}">
                  <a14:compatExt spid="_x0000_s2106"/>
                </a:ext>
                <a:ext uri="{FF2B5EF4-FFF2-40B4-BE49-F238E27FC236}">
                  <a16:creationId xmlns:a16="http://schemas.microsoft.com/office/drawing/2014/main" id="{00000000-0008-0000-0100-00003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7" name="Check Box 59" hidden="1">
              <a:extLst>
                <a:ext uri="{63B3BB69-23CF-44E3-9099-C40C66FF867C}">
                  <a14:compatExt spid="_x0000_s2107"/>
                </a:ext>
                <a:ext uri="{FF2B5EF4-FFF2-40B4-BE49-F238E27FC236}">
                  <a16:creationId xmlns:a16="http://schemas.microsoft.com/office/drawing/2014/main" id="{00000000-0008-0000-0100-00003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8" name="Check Box 60" hidden="1">
              <a:extLst>
                <a:ext uri="{63B3BB69-23CF-44E3-9099-C40C66FF867C}">
                  <a14:compatExt spid="_x0000_s2108"/>
                </a:ext>
                <a:ext uri="{FF2B5EF4-FFF2-40B4-BE49-F238E27FC236}">
                  <a16:creationId xmlns:a16="http://schemas.microsoft.com/office/drawing/2014/main" id="{00000000-0008-0000-0100-00003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09" name="Check Box 61" hidden="1">
              <a:extLst>
                <a:ext uri="{63B3BB69-23CF-44E3-9099-C40C66FF867C}">
                  <a14:compatExt spid="_x0000_s2109"/>
                </a:ext>
                <a:ext uri="{FF2B5EF4-FFF2-40B4-BE49-F238E27FC236}">
                  <a16:creationId xmlns:a16="http://schemas.microsoft.com/office/drawing/2014/main" id="{00000000-0008-0000-0100-00003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0" name="Check Box 62" hidden="1">
              <a:extLst>
                <a:ext uri="{63B3BB69-23CF-44E3-9099-C40C66FF867C}">
                  <a14:compatExt spid="_x0000_s2110"/>
                </a:ext>
                <a:ext uri="{FF2B5EF4-FFF2-40B4-BE49-F238E27FC236}">
                  <a16:creationId xmlns:a16="http://schemas.microsoft.com/office/drawing/2014/main" id="{00000000-0008-0000-0100-00003E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1" name="Check Box 63" hidden="1">
              <a:extLst>
                <a:ext uri="{63B3BB69-23CF-44E3-9099-C40C66FF867C}">
                  <a14:compatExt spid="_x0000_s2111"/>
                </a:ext>
                <a:ext uri="{FF2B5EF4-FFF2-40B4-BE49-F238E27FC236}">
                  <a16:creationId xmlns:a16="http://schemas.microsoft.com/office/drawing/2014/main" id="{00000000-0008-0000-0100-00003F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2" name="Check Box 64" hidden="1">
              <a:extLst>
                <a:ext uri="{63B3BB69-23CF-44E3-9099-C40C66FF867C}">
                  <a14:compatExt spid="_x0000_s2112"/>
                </a:ext>
                <a:ext uri="{FF2B5EF4-FFF2-40B4-BE49-F238E27FC236}">
                  <a16:creationId xmlns:a16="http://schemas.microsoft.com/office/drawing/2014/main" id="{00000000-0008-0000-0100-000040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3" name="Check Box 65" hidden="1">
              <a:extLst>
                <a:ext uri="{63B3BB69-23CF-44E3-9099-C40C66FF867C}">
                  <a14:compatExt spid="_x0000_s2113"/>
                </a:ext>
                <a:ext uri="{FF2B5EF4-FFF2-40B4-BE49-F238E27FC236}">
                  <a16:creationId xmlns:a16="http://schemas.microsoft.com/office/drawing/2014/main" id="{00000000-0008-0000-0100-00004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4" name="Check Box 66" hidden="1">
              <a:extLst>
                <a:ext uri="{63B3BB69-23CF-44E3-9099-C40C66FF867C}">
                  <a14:compatExt spid="_x0000_s2114"/>
                </a:ext>
                <a:ext uri="{FF2B5EF4-FFF2-40B4-BE49-F238E27FC236}">
                  <a16:creationId xmlns:a16="http://schemas.microsoft.com/office/drawing/2014/main" id="{00000000-0008-0000-0100-00004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5" name="Check Box 67" hidden="1">
              <a:extLst>
                <a:ext uri="{63B3BB69-23CF-44E3-9099-C40C66FF867C}">
                  <a14:compatExt spid="_x0000_s2115"/>
                </a:ext>
                <a:ext uri="{FF2B5EF4-FFF2-40B4-BE49-F238E27FC236}">
                  <a16:creationId xmlns:a16="http://schemas.microsoft.com/office/drawing/2014/main" id="{00000000-0008-0000-0100-00004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6" name="Check Box 68" hidden="1">
              <a:extLst>
                <a:ext uri="{63B3BB69-23CF-44E3-9099-C40C66FF867C}">
                  <a14:compatExt spid="_x0000_s2116"/>
                </a:ext>
                <a:ext uri="{FF2B5EF4-FFF2-40B4-BE49-F238E27FC236}">
                  <a16:creationId xmlns:a16="http://schemas.microsoft.com/office/drawing/2014/main" id="{00000000-0008-0000-0100-00004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7" name="Check Box 69" hidden="1">
              <a:extLst>
                <a:ext uri="{63B3BB69-23CF-44E3-9099-C40C66FF867C}">
                  <a14:compatExt spid="_x0000_s2117"/>
                </a:ext>
                <a:ext uri="{FF2B5EF4-FFF2-40B4-BE49-F238E27FC236}">
                  <a16:creationId xmlns:a16="http://schemas.microsoft.com/office/drawing/2014/main" id="{00000000-0008-0000-0100-00004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8" name="Check Box 70" hidden="1">
              <a:extLst>
                <a:ext uri="{63B3BB69-23CF-44E3-9099-C40C66FF867C}">
                  <a14:compatExt spid="_x0000_s2118"/>
                </a:ext>
                <a:ext uri="{FF2B5EF4-FFF2-40B4-BE49-F238E27FC236}">
                  <a16:creationId xmlns:a16="http://schemas.microsoft.com/office/drawing/2014/main" id="{00000000-0008-0000-0100-00004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19" name="Check Box 71" hidden="1">
              <a:extLst>
                <a:ext uri="{63B3BB69-23CF-44E3-9099-C40C66FF867C}">
                  <a14:compatExt spid="_x0000_s2119"/>
                </a:ext>
                <a:ext uri="{FF2B5EF4-FFF2-40B4-BE49-F238E27FC236}">
                  <a16:creationId xmlns:a16="http://schemas.microsoft.com/office/drawing/2014/main" id="{00000000-0008-0000-0100-00004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20" name="Check Box 72" hidden="1">
              <a:extLst>
                <a:ext uri="{63B3BB69-23CF-44E3-9099-C40C66FF867C}">
                  <a14:compatExt spid="_x0000_s2120"/>
                </a:ext>
                <a:ext uri="{FF2B5EF4-FFF2-40B4-BE49-F238E27FC236}">
                  <a16:creationId xmlns:a16="http://schemas.microsoft.com/office/drawing/2014/main" id="{00000000-0008-0000-0100-00004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21" name="Check Box 73" hidden="1">
              <a:extLst>
                <a:ext uri="{63B3BB69-23CF-44E3-9099-C40C66FF867C}">
                  <a14:compatExt spid="_x0000_s2121"/>
                </a:ext>
                <a:ext uri="{FF2B5EF4-FFF2-40B4-BE49-F238E27FC236}">
                  <a16:creationId xmlns:a16="http://schemas.microsoft.com/office/drawing/2014/main" id="{00000000-0008-0000-0100-00004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22" name="Check Box 74" hidden="1">
              <a:extLst>
                <a:ext uri="{63B3BB69-23CF-44E3-9099-C40C66FF867C}">
                  <a14:compatExt spid="_x0000_s2122"/>
                </a:ext>
                <a:ext uri="{FF2B5EF4-FFF2-40B4-BE49-F238E27FC236}">
                  <a16:creationId xmlns:a16="http://schemas.microsoft.com/office/drawing/2014/main" id="{00000000-0008-0000-0100-00004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23" name="Check Box 75" hidden="1">
              <a:extLst>
                <a:ext uri="{63B3BB69-23CF-44E3-9099-C40C66FF867C}">
                  <a14:compatExt spid="_x0000_s2123"/>
                </a:ext>
                <a:ext uri="{FF2B5EF4-FFF2-40B4-BE49-F238E27FC236}">
                  <a16:creationId xmlns:a16="http://schemas.microsoft.com/office/drawing/2014/main" id="{00000000-0008-0000-0100-00004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18</xdr:row>
          <xdr:rowOff>0</xdr:rowOff>
        </xdr:from>
        <xdr:to>
          <xdr:col>2</xdr:col>
          <xdr:colOff>457200</xdr:colOff>
          <xdr:row>19</xdr:row>
          <xdr:rowOff>38100</xdr:rowOff>
        </xdr:to>
        <xdr:sp macro="" textlink="">
          <xdr:nvSpPr>
            <xdr:cNvPr id="2124" name="Check Box 76" hidden="1">
              <a:extLst>
                <a:ext uri="{63B3BB69-23CF-44E3-9099-C40C66FF867C}">
                  <a14:compatExt spid="_x0000_s2124"/>
                </a:ext>
                <a:ext uri="{FF2B5EF4-FFF2-40B4-BE49-F238E27FC236}">
                  <a16:creationId xmlns:a16="http://schemas.microsoft.com/office/drawing/2014/main" id="{00000000-0008-0000-0100-00004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19</xdr:row>
          <xdr:rowOff>0</xdr:rowOff>
        </xdr:from>
        <xdr:to>
          <xdr:col>2</xdr:col>
          <xdr:colOff>457200</xdr:colOff>
          <xdr:row>20</xdr:row>
          <xdr:rowOff>31750</xdr:rowOff>
        </xdr:to>
        <xdr:sp macro="" textlink="">
          <xdr:nvSpPr>
            <xdr:cNvPr id="2125" name="Check Box 77" hidden="1">
              <a:extLst>
                <a:ext uri="{63B3BB69-23CF-44E3-9099-C40C66FF867C}">
                  <a14:compatExt spid="_x0000_s2125"/>
                </a:ext>
                <a:ext uri="{FF2B5EF4-FFF2-40B4-BE49-F238E27FC236}">
                  <a16:creationId xmlns:a16="http://schemas.microsoft.com/office/drawing/2014/main" id="{00000000-0008-0000-0100-00004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4</xdr:row>
          <xdr:rowOff>0</xdr:rowOff>
        </xdr:from>
        <xdr:to>
          <xdr:col>2</xdr:col>
          <xdr:colOff>457200</xdr:colOff>
          <xdr:row>5</xdr:row>
          <xdr:rowOff>38100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xdr:row>
          <xdr:rowOff>0</xdr:rowOff>
        </xdr:from>
        <xdr:to>
          <xdr:col>2</xdr:col>
          <xdr:colOff>457200</xdr:colOff>
          <xdr:row>6</xdr:row>
          <xdr:rowOff>38100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xdr:row>
          <xdr:rowOff>0</xdr:rowOff>
        </xdr:from>
        <xdr:to>
          <xdr:col>2</xdr:col>
          <xdr:colOff>457200</xdr:colOff>
          <xdr:row>8</xdr:row>
          <xdr:rowOff>38100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11</xdr:row>
          <xdr:rowOff>0</xdr:rowOff>
        </xdr:from>
        <xdr:to>
          <xdr:col>2</xdr:col>
          <xdr:colOff>457200</xdr:colOff>
          <xdr:row>12</xdr:row>
          <xdr:rowOff>38100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200-00000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78" name="Check Box 6" hidden="1">
              <a:extLst>
                <a:ext uri="{63B3BB69-23CF-44E3-9099-C40C66FF867C}">
                  <a14:compatExt spid="_x0000_s3078"/>
                </a:ext>
                <a:ext uri="{FF2B5EF4-FFF2-40B4-BE49-F238E27FC236}">
                  <a16:creationId xmlns:a16="http://schemas.microsoft.com/office/drawing/2014/main" id="{00000000-0008-0000-0200-00000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79" name="Check Box 7" hidden="1">
              <a:extLst>
                <a:ext uri="{63B3BB69-23CF-44E3-9099-C40C66FF867C}">
                  <a14:compatExt spid="_x0000_s3079"/>
                </a:ext>
                <a:ext uri="{FF2B5EF4-FFF2-40B4-BE49-F238E27FC236}">
                  <a16:creationId xmlns:a16="http://schemas.microsoft.com/office/drawing/2014/main" id="{00000000-0008-0000-0200-00000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80" name="Check Box 8" hidden="1">
              <a:extLst>
                <a:ext uri="{63B3BB69-23CF-44E3-9099-C40C66FF867C}">
                  <a14:compatExt spid="_x0000_s3080"/>
                </a:ext>
                <a:ext uri="{FF2B5EF4-FFF2-40B4-BE49-F238E27FC236}">
                  <a16:creationId xmlns:a16="http://schemas.microsoft.com/office/drawing/2014/main" id="{00000000-0008-0000-0200-00000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81" name="Check Box 9" hidden="1">
              <a:extLst>
                <a:ext uri="{63B3BB69-23CF-44E3-9099-C40C66FF867C}">
                  <a14:compatExt spid="_x0000_s3081"/>
                </a:ext>
                <a:ext uri="{FF2B5EF4-FFF2-40B4-BE49-F238E27FC236}">
                  <a16:creationId xmlns:a16="http://schemas.microsoft.com/office/drawing/2014/main" id="{00000000-0008-0000-0200-00000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82" name="Check Box 10" hidden="1">
              <a:extLst>
                <a:ext uri="{63B3BB69-23CF-44E3-9099-C40C66FF867C}">
                  <a14:compatExt spid="_x0000_s3082"/>
                </a:ext>
                <a:ext uri="{FF2B5EF4-FFF2-40B4-BE49-F238E27FC236}">
                  <a16:creationId xmlns:a16="http://schemas.microsoft.com/office/drawing/2014/main" id="{00000000-0008-0000-0200-00000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83" name="Check Box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84" name="Check Box 12" hidden="1">
              <a:extLst>
                <a:ext uri="{63B3BB69-23CF-44E3-9099-C40C66FF867C}">
                  <a14:compatExt spid="_x0000_s3084"/>
                </a:ext>
                <a:ext uri="{FF2B5EF4-FFF2-40B4-BE49-F238E27FC236}">
                  <a16:creationId xmlns:a16="http://schemas.microsoft.com/office/drawing/2014/main" id="{00000000-0008-0000-0200-00000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85" name="Check Box 13" hidden="1">
              <a:extLst>
                <a:ext uri="{63B3BB69-23CF-44E3-9099-C40C66FF867C}">
                  <a14:compatExt spid="_x0000_s3085"/>
                </a:ext>
                <a:ext uri="{FF2B5EF4-FFF2-40B4-BE49-F238E27FC236}">
                  <a16:creationId xmlns:a16="http://schemas.microsoft.com/office/drawing/2014/main" id="{00000000-0008-0000-0200-00000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86" name="Check Box 14" hidden="1">
              <a:extLst>
                <a:ext uri="{63B3BB69-23CF-44E3-9099-C40C66FF867C}">
                  <a14:compatExt spid="_x0000_s3086"/>
                </a:ext>
                <a:ext uri="{FF2B5EF4-FFF2-40B4-BE49-F238E27FC236}">
                  <a16:creationId xmlns:a16="http://schemas.microsoft.com/office/drawing/2014/main" id="{00000000-0008-0000-0200-00000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3087" name="Check Box 15" hidden="1">
              <a:extLst>
                <a:ext uri="{63B3BB69-23CF-44E3-9099-C40C66FF867C}">
                  <a14:compatExt spid="_x0000_s3087"/>
                </a:ext>
                <a:ext uri="{FF2B5EF4-FFF2-40B4-BE49-F238E27FC236}">
                  <a16:creationId xmlns:a16="http://schemas.microsoft.com/office/drawing/2014/main" id="{00000000-0008-0000-0200-00000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11</xdr:row>
          <xdr:rowOff>0</xdr:rowOff>
        </xdr:from>
        <xdr:to>
          <xdr:col>2</xdr:col>
          <xdr:colOff>457200</xdr:colOff>
          <xdr:row>12</xdr:row>
          <xdr:rowOff>38100</xdr:rowOff>
        </xdr:to>
        <xdr:sp macro="" textlink="">
          <xdr:nvSpPr>
            <xdr:cNvPr id="3088" name="Check Box 16" hidden="1">
              <a:extLst>
                <a:ext uri="{63B3BB69-23CF-44E3-9099-C40C66FF867C}">
                  <a14:compatExt spid="_x0000_s3088"/>
                </a:ext>
                <a:ext uri="{FF2B5EF4-FFF2-40B4-BE49-F238E27FC236}">
                  <a16:creationId xmlns:a16="http://schemas.microsoft.com/office/drawing/2014/main" id="{00000000-0008-0000-0200-00001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11</xdr:row>
          <xdr:rowOff>0</xdr:rowOff>
        </xdr:from>
        <xdr:to>
          <xdr:col>2</xdr:col>
          <xdr:colOff>457200</xdr:colOff>
          <xdr:row>12</xdr:row>
          <xdr:rowOff>38100</xdr:rowOff>
        </xdr:to>
        <xdr:sp macro="" textlink="">
          <xdr:nvSpPr>
            <xdr:cNvPr id="3089" name="Check Box 17" hidden="1">
              <a:extLst>
                <a:ext uri="{63B3BB69-23CF-44E3-9099-C40C66FF867C}">
                  <a14:compatExt spid="_x0000_s3089"/>
                </a:ext>
                <a:ext uri="{FF2B5EF4-FFF2-40B4-BE49-F238E27FC236}">
                  <a16:creationId xmlns:a16="http://schemas.microsoft.com/office/drawing/2014/main" id="{00000000-0008-0000-0200-00001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11</xdr:row>
          <xdr:rowOff>0</xdr:rowOff>
        </xdr:from>
        <xdr:to>
          <xdr:col>2</xdr:col>
          <xdr:colOff>457200</xdr:colOff>
          <xdr:row>12</xdr:row>
          <xdr:rowOff>38100</xdr:rowOff>
        </xdr:to>
        <xdr:sp macro="" textlink="">
          <xdr:nvSpPr>
            <xdr:cNvPr id="3090" name="Check Box 18" hidden="1">
              <a:extLst>
                <a:ext uri="{63B3BB69-23CF-44E3-9099-C40C66FF867C}">
                  <a14:compatExt spid="_x0000_s3090"/>
                </a:ext>
                <a:ext uri="{FF2B5EF4-FFF2-40B4-BE49-F238E27FC236}">
                  <a16:creationId xmlns:a16="http://schemas.microsoft.com/office/drawing/2014/main" id="{00000000-0008-0000-0200-00001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1" name="Check Box 19" hidden="1">
              <a:extLst>
                <a:ext uri="{63B3BB69-23CF-44E3-9099-C40C66FF867C}">
                  <a14:compatExt spid="_x0000_s3091"/>
                </a:ext>
                <a:ext uri="{FF2B5EF4-FFF2-40B4-BE49-F238E27FC236}">
                  <a16:creationId xmlns:a16="http://schemas.microsoft.com/office/drawing/2014/main" id="{00000000-0008-0000-0200-00001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2" name="Check Box 20" hidden="1">
              <a:extLst>
                <a:ext uri="{63B3BB69-23CF-44E3-9099-C40C66FF867C}">
                  <a14:compatExt spid="_x0000_s3092"/>
                </a:ext>
                <a:ext uri="{FF2B5EF4-FFF2-40B4-BE49-F238E27FC236}">
                  <a16:creationId xmlns:a16="http://schemas.microsoft.com/office/drawing/2014/main" id="{00000000-0008-0000-0200-00001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3" name="Check Box 2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4" name="Check Box 22" hidden="1">
              <a:extLst>
                <a:ext uri="{63B3BB69-23CF-44E3-9099-C40C66FF867C}">
                  <a14:compatExt spid="_x0000_s3094"/>
                </a:ext>
                <a:ext uri="{FF2B5EF4-FFF2-40B4-BE49-F238E27FC236}">
                  <a16:creationId xmlns:a16="http://schemas.microsoft.com/office/drawing/2014/main" id="{00000000-0008-0000-0200-00001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5" name="Check Box 23" hidden="1">
              <a:extLst>
                <a:ext uri="{63B3BB69-23CF-44E3-9099-C40C66FF867C}">
                  <a14:compatExt spid="_x0000_s3095"/>
                </a:ext>
                <a:ext uri="{FF2B5EF4-FFF2-40B4-BE49-F238E27FC236}">
                  <a16:creationId xmlns:a16="http://schemas.microsoft.com/office/drawing/2014/main" id="{00000000-0008-0000-0200-00001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6" name="Check Box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7" name="Check Box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8" name="Check Box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099" name="Check Box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0" name="Check Box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1" name="Check Box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2" name="Check Box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3" name="Check Box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4" name="Check Box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5" name="Check Box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6" name="Check Box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7" name="Check Box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8" name="Check Box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09" name="Check Box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23</xdr:row>
          <xdr:rowOff>0</xdr:rowOff>
        </xdr:from>
        <xdr:to>
          <xdr:col>2</xdr:col>
          <xdr:colOff>457200</xdr:colOff>
          <xdr:row>24</xdr:row>
          <xdr:rowOff>38100</xdr:rowOff>
        </xdr:to>
        <xdr:sp macro="" textlink="">
          <xdr:nvSpPr>
            <xdr:cNvPr id="3110" name="Check Box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4</xdr:row>
          <xdr:rowOff>0</xdr:rowOff>
        </xdr:from>
        <xdr:to>
          <xdr:col>2</xdr:col>
          <xdr:colOff>457200</xdr:colOff>
          <xdr:row>5</xdr:row>
          <xdr:rowOff>38100</xdr:rowOff>
        </xdr:to>
        <xdr:sp macro="" textlink="">
          <xdr:nvSpPr>
            <xdr:cNvPr id="3114" name="Check Box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5</xdr:row>
          <xdr:rowOff>0</xdr:rowOff>
        </xdr:from>
        <xdr:to>
          <xdr:col>2</xdr:col>
          <xdr:colOff>457200</xdr:colOff>
          <xdr:row>6</xdr:row>
          <xdr:rowOff>38100</xdr:rowOff>
        </xdr:to>
        <xdr:sp macro="" textlink="">
          <xdr:nvSpPr>
            <xdr:cNvPr id="3115" name="Check Box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xdr:row>
          <xdr:rowOff>0</xdr:rowOff>
        </xdr:from>
        <xdr:to>
          <xdr:col>2</xdr:col>
          <xdr:colOff>457200</xdr:colOff>
          <xdr:row>8</xdr:row>
          <xdr:rowOff>38100</xdr:rowOff>
        </xdr:to>
        <xdr:sp macro="" textlink="">
          <xdr:nvSpPr>
            <xdr:cNvPr id="3116" name="Check Box 44"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11</xdr:row>
          <xdr:rowOff>0</xdr:rowOff>
        </xdr:from>
        <xdr:to>
          <xdr:col>2</xdr:col>
          <xdr:colOff>457200</xdr:colOff>
          <xdr:row>12</xdr:row>
          <xdr:rowOff>38100</xdr:rowOff>
        </xdr:to>
        <xdr:sp macro="" textlink="">
          <xdr:nvSpPr>
            <xdr:cNvPr id="3117" name="Check Box 45"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3118" name="Check Box 46"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19" name="Check Box 47" hidden="1">
              <a:extLst>
                <a:ext uri="{63B3BB69-23CF-44E3-9099-C40C66FF867C}">
                  <a14:compatExt spid="_x0000_s3119"/>
                </a:ext>
                <a:ext uri="{FF2B5EF4-FFF2-40B4-BE49-F238E27FC236}">
                  <a16:creationId xmlns:a16="http://schemas.microsoft.com/office/drawing/2014/main" id="{00000000-0008-0000-0200-00002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20" name="Check Box 48"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21" name="Check Box 49"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22" name="Check Box 50"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23" name="Check Box 51"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24" name="Check Box 52" hidden="1">
              <a:extLst>
                <a:ext uri="{63B3BB69-23CF-44E3-9099-C40C66FF867C}">
                  <a14:compatExt spid="_x0000_s3124"/>
                </a:ext>
                <a:ext uri="{FF2B5EF4-FFF2-40B4-BE49-F238E27FC236}">
                  <a16:creationId xmlns:a16="http://schemas.microsoft.com/office/drawing/2014/main" id="{00000000-0008-0000-0200-00003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25" name="Check Box 53"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26" name="Check Box 54" hidden="1">
              <a:extLst>
                <a:ext uri="{63B3BB69-23CF-44E3-9099-C40C66FF867C}">
                  <a14:compatExt spid="_x0000_s3126"/>
                </a:ext>
                <a:ext uri="{FF2B5EF4-FFF2-40B4-BE49-F238E27FC236}">
                  <a16:creationId xmlns:a16="http://schemas.microsoft.com/office/drawing/2014/main" id="{00000000-0008-0000-0200-00003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3128" name="Check Box 56"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3129" name="Check Box 57"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3130" name="Check Box 58"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12</xdr:row>
          <xdr:rowOff>0</xdr:rowOff>
        </xdr:from>
        <xdr:to>
          <xdr:col>2</xdr:col>
          <xdr:colOff>457200</xdr:colOff>
          <xdr:row>13</xdr:row>
          <xdr:rowOff>38100</xdr:rowOff>
        </xdr:to>
        <xdr:sp macro="" textlink="">
          <xdr:nvSpPr>
            <xdr:cNvPr id="3131" name="Check Box 59"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11</xdr:row>
          <xdr:rowOff>38100</xdr:rowOff>
        </xdr:to>
        <xdr:sp macro="" textlink="">
          <xdr:nvSpPr>
            <xdr:cNvPr id="3132" name="Check Box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11</xdr:row>
          <xdr:rowOff>38100</xdr:rowOff>
        </xdr:to>
        <xdr:sp macro="" textlink="">
          <xdr:nvSpPr>
            <xdr:cNvPr id="3133" name="Check Box 61" hidden="1">
              <a:extLst>
                <a:ext uri="{63B3BB69-23CF-44E3-9099-C40C66FF867C}">
                  <a14:compatExt spid="_x0000_s3133"/>
                </a:ext>
                <a:ext uri="{FF2B5EF4-FFF2-40B4-BE49-F238E27FC236}">
                  <a16:creationId xmlns:a16="http://schemas.microsoft.com/office/drawing/2014/main" id="{00000000-0008-0000-0200-00003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10</xdr:row>
          <xdr:rowOff>0</xdr:rowOff>
        </xdr:from>
        <xdr:to>
          <xdr:col>2</xdr:col>
          <xdr:colOff>457200</xdr:colOff>
          <xdr:row>11</xdr:row>
          <xdr:rowOff>38100</xdr:rowOff>
        </xdr:to>
        <xdr:sp macro="" textlink="">
          <xdr:nvSpPr>
            <xdr:cNvPr id="3134" name="Check Box 62" hidden="1">
              <a:extLst>
                <a:ext uri="{63B3BB69-23CF-44E3-9099-C40C66FF867C}">
                  <a14:compatExt spid="_x0000_s3134"/>
                </a:ext>
                <a:ext uri="{FF2B5EF4-FFF2-40B4-BE49-F238E27FC236}">
                  <a16:creationId xmlns:a16="http://schemas.microsoft.com/office/drawing/2014/main" id="{00000000-0008-0000-0200-00003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35" name="Check Box 63" hidden="1">
              <a:extLst>
                <a:ext uri="{63B3BB69-23CF-44E3-9099-C40C66FF867C}">
                  <a14:compatExt spid="_x0000_s3135"/>
                </a:ext>
                <a:ext uri="{FF2B5EF4-FFF2-40B4-BE49-F238E27FC236}">
                  <a16:creationId xmlns:a16="http://schemas.microsoft.com/office/drawing/2014/main" id="{00000000-0008-0000-0200-00003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36" name="Check Box 64" hidden="1">
              <a:extLst>
                <a:ext uri="{63B3BB69-23CF-44E3-9099-C40C66FF867C}">
                  <a14:compatExt spid="_x0000_s3136"/>
                </a:ext>
                <a:ext uri="{FF2B5EF4-FFF2-40B4-BE49-F238E27FC236}">
                  <a16:creationId xmlns:a16="http://schemas.microsoft.com/office/drawing/2014/main" id="{00000000-0008-0000-0200-00004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37" name="Check Box 65" hidden="1">
              <a:extLst>
                <a:ext uri="{63B3BB69-23CF-44E3-9099-C40C66FF867C}">
                  <a14:compatExt spid="_x0000_s3137"/>
                </a:ext>
                <a:ext uri="{FF2B5EF4-FFF2-40B4-BE49-F238E27FC236}">
                  <a16:creationId xmlns:a16="http://schemas.microsoft.com/office/drawing/2014/main" id="{00000000-0008-0000-0200-00004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38" name="Check Box 66" hidden="1">
              <a:extLst>
                <a:ext uri="{63B3BB69-23CF-44E3-9099-C40C66FF867C}">
                  <a14:compatExt spid="_x0000_s3138"/>
                </a:ext>
                <a:ext uri="{FF2B5EF4-FFF2-40B4-BE49-F238E27FC236}">
                  <a16:creationId xmlns:a16="http://schemas.microsoft.com/office/drawing/2014/main" id="{00000000-0008-0000-0200-00004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39" name="Check Box 67" hidden="1">
              <a:extLst>
                <a:ext uri="{63B3BB69-23CF-44E3-9099-C40C66FF867C}">
                  <a14:compatExt spid="_x0000_s3139"/>
                </a:ext>
                <a:ext uri="{FF2B5EF4-FFF2-40B4-BE49-F238E27FC236}">
                  <a16:creationId xmlns:a16="http://schemas.microsoft.com/office/drawing/2014/main" id="{00000000-0008-0000-0200-00004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0" name="Check Box 68" hidden="1">
              <a:extLst>
                <a:ext uri="{63B3BB69-23CF-44E3-9099-C40C66FF867C}">
                  <a14:compatExt spid="_x0000_s3140"/>
                </a:ext>
                <a:ext uri="{FF2B5EF4-FFF2-40B4-BE49-F238E27FC236}">
                  <a16:creationId xmlns:a16="http://schemas.microsoft.com/office/drawing/2014/main" id="{00000000-0008-0000-0200-00004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1" name="Check Box 69" hidden="1">
              <a:extLst>
                <a:ext uri="{63B3BB69-23CF-44E3-9099-C40C66FF867C}">
                  <a14:compatExt spid="_x0000_s3141"/>
                </a:ext>
                <a:ext uri="{FF2B5EF4-FFF2-40B4-BE49-F238E27FC236}">
                  <a16:creationId xmlns:a16="http://schemas.microsoft.com/office/drawing/2014/main" id="{00000000-0008-0000-0200-00004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2" name="Check Box 70" hidden="1">
              <a:extLst>
                <a:ext uri="{63B3BB69-23CF-44E3-9099-C40C66FF867C}">
                  <a14:compatExt spid="_x0000_s3142"/>
                </a:ext>
                <a:ext uri="{FF2B5EF4-FFF2-40B4-BE49-F238E27FC236}">
                  <a16:creationId xmlns:a16="http://schemas.microsoft.com/office/drawing/2014/main" id="{00000000-0008-0000-0200-00004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3" name="Check Box 71" hidden="1">
              <a:extLst>
                <a:ext uri="{63B3BB69-23CF-44E3-9099-C40C66FF867C}">
                  <a14:compatExt spid="_x0000_s3143"/>
                </a:ext>
                <a:ext uri="{FF2B5EF4-FFF2-40B4-BE49-F238E27FC236}">
                  <a16:creationId xmlns:a16="http://schemas.microsoft.com/office/drawing/2014/main" id="{00000000-0008-0000-0200-00004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4" name="Check Box 72" hidden="1">
              <a:extLst>
                <a:ext uri="{63B3BB69-23CF-44E3-9099-C40C66FF867C}">
                  <a14:compatExt spid="_x0000_s3144"/>
                </a:ext>
                <a:ext uri="{FF2B5EF4-FFF2-40B4-BE49-F238E27FC236}">
                  <a16:creationId xmlns:a16="http://schemas.microsoft.com/office/drawing/2014/main" id="{00000000-0008-0000-0200-00004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5" name="Check Box 73" hidden="1">
              <a:extLst>
                <a:ext uri="{63B3BB69-23CF-44E3-9099-C40C66FF867C}">
                  <a14:compatExt spid="_x0000_s3145"/>
                </a:ext>
                <a:ext uri="{FF2B5EF4-FFF2-40B4-BE49-F238E27FC236}">
                  <a16:creationId xmlns:a16="http://schemas.microsoft.com/office/drawing/2014/main" id="{00000000-0008-0000-0200-00004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6" name="Check Box 74" hidden="1">
              <a:extLst>
                <a:ext uri="{63B3BB69-23CF-44E3-9099-C40C66FF867C}">
                  <a14:compatExt spid="_x0000_s3146"/>
                </a:ext>
                <a:ext uri="{FF2B5EF4-FFF2-40B4-BE49-F238E27FC236}">
                  <a16:creationId xmlns:a16="http://schemas.microsoft.com/office/drawing/2014/main" id="{00000000-0008-0000-0200-00004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7" name="Check Box 75" hidden="1">
              <a:extLst>
                <a:ext uri="{63B3BB69-23CF-44E3-9099-C40C66FF867C}">
                  <a14:compatExt spid="_x0000_s3147"/>
                </a:ext>
                <a:ext uri="{FF2B5EF4-FFF2-40B4-BE49-F238E27FC236}">
                  <a16:creationId xmlns:a16="http://schemas.microsoft.com/office/drawing/2014/main" id="{00000000-0008-0000-0200-00004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8" name="Check Box 76" hidden="1">
              <a:extLst>
                <a:ext uri="{63B3BB69-23CF-44E3-9099-C40C66FF867C}">
                  <a14:compatExt spid="_x0000_s3148"/>
                </a:ext>
                <a:ext uri="{FF2B5EF4-FFF2-40B4-BE49-F238E27FC236}">
                  <a16:creationId xmlns:a16="http://schemas.microsoft.com/office/drawing/2014/main" id="{00000000-0008-0000-0200-00004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49" name="Check Box 77" hidden="1">
              <a:extLst>
                <a:ext uri="{63B3BB69-23CF-44E3-9099-C40C66FF867C}">
                  <a14:compatExt spid="_x0000_s3149"/>
                </a:ext>
                <a:ext uri="{FF2B5EF4-FFF2-40B4-BE49-F238E27FC236}">
                  <a16:creationId xmlns:a16="http://schemas.microsoft.com/office/drawing/2014/main" id="{00000000-0008-0000-0200-00004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1" name="Check Box 79" hidden="1">
              <a:extLst>
                <a:ext uri="{63B3BB69-23CF-44E3-9099-C40C66FF867C}">
                  <a14:compatExt spid="_x0000_s3151"/>
                </a:ext>
                <a:ext uri="{FF2B5EF4-FFF2-40B4-BE49-F238E27FC236}">
                  <a16:creationId xmlns:a16="http://schemas.microsoft.com/office/drawing/2014/main" id="{00000000-0008-0000-0200-00004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2" name="Check Box 80" hidden="1">
              <a:extLst>
                <a:ext uri="{63B3BB69-23CF-44E3-9099-C40C66FF867C}">
                  <a14:compatExt spid="_x0000_s3152"/>
                </a:ext>
                <a:ext uri="{FF2B5EF4-FFF2-40B4-BE49-F238E27FC236}">
                  <a16:creationId xmlns:a16="http://schemas.microsoft.com/office/drawing/2014/main" id="{00000000-0008-0000-0200-00005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3" name="Check Box 81" hidden="1">
              <a:extLst>
                <a:ext uri="{63B3BB69-23CF-44E3-9099-C40C66FF867C}">
                  <a14:compatExt spid="_x0000_s3153"/>
                </a:ext>
                <a:ext uri="{FF2B5EF4-FFF2-40B4-BE49-F238E27FC236}">
                  <a16:creationId xmlns:a16="http://schemas.microsoft.com/office/drawing/2014/main" id="{00000000-0008-0000-0200-00005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4" name="Check Box 82" hidden="1">
              <a:extLst>
                <a:ext uri="{63B3BB69-23CF-44E3-9099-C40C66FF867C}">
                  <a14:compatExt spid="_x0000_s3154"/>
                </a:ext>
                <a:ext uri="{FF2B5EF4-FFF2-40B4-BE49-F238E27FC236}">
                  <a16:creationId xmlns:a16="http://schemas.microsoft.com/office/drawing/2014/main" id="{00000000-0008-0000-0200-00005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5" name="Check Box 83" hidden="1">
              <a:extLst>
                <a:ext uri="{63B3BB69-23CF-44E3-9099-C40C66FF867C}">
                  <a14:compatExt spid="_x0000_s3155"/>
                </a:ext>
                <a:ext uri="{FF2B5EF4-FFF2-40B4-BE49-F238E27FC236}">
                  <a16:creationId xmlns:a16="http://schemas.microsoft.com/office/drawing/2014/main" id="{00000000-0008-0000-0200-00005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6" name="Check Box 84" hidden="1">
              <a:extLst>
                <a:ext uri="{63B3BB69-23CF-44E3-9099-C40C66FF867C}">
                  <a14:compatExt spid="_x0000_s3156"/>
                </a:ext>
                <a:ext uri="{FF2B5EF4-FFF2-40B4-BE49-F238E27FC236}">
                  <a16:creationId xmlns:a16="http://schemas.microsoft.com/office/drawing/2014/main" id="{00000000-0008-0000-0200-00005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7" name="Check Box 85" hidden="1">
              <a:extLst>
                <a:ext uri="{63B3BB69-23CF-44E3-9099-C40C66FF867C}">
                  <a14:compatExt spid="_x0000_s3157"/>
                </a:ext>
                <a:ext uri="{FF2B5EF4-FFF2-40B4-BE49-F238E27FC236}">
                  <a16:creationId xmlns:a16="http://schemas.microsoft.com/office/drawing/2014/main" id="{00000000-0008-0000-0200-00005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8" name="Check Box 86" hidden="1">
              <a:extLst>
                <a:ext uri="{63B3BB69-23CF-44E3-9099-C40C66FF867C}">
                  <a14:compatExt spid="_x0000_s3158"/>
                </a:ext>
                <a:ext uri="{FF2B5EF4-FFF2-40B4-BE49-F238E27FC236}">
                  <a16:creationId xmlns:a16="http://schemas.microsoft.com/office/drawing/2014/main" id="{00000000-0008-0000-0200-00005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59" name="Check Box 87" hidden="1">
              <a:extLst>
                <a:ext uri="{63B3BB69-23CF-44E3-9099-C40C66FF867C}">
                  <a14:compatExt spid="_x0000_s3159"/>
                </a:ext>
                <a:ext uri="{FF2B5EF4-FFF2-40B4-BE49-F238E27FC236}">
                  <a16:creationId xmlns:a16="http://schemas.microsoft.com/office/drawing/2014/main" id="{00000000-0008-0000-0200-00005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0" name="Check Box 88" hidden="1">
              <a:extLst>
                <a:ext uri="{63B3BB69-23CF-44E3-9099-C40C66FF867C}">
                  <a14:compatExt spid="_x0000_s3160"/>
                </a:ext>
                <a:ext uri="{FF2B5EF4-FFF2-40B4-BE49-F238E27FC236}">
                  <a16:creationId xmlns:a16="http://schemas.microsoft.com/office/drawing/2014/main" id="{00000000-0008-0000-0200-00005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1" name="Check Box 89" hidden="1">
              <a:extLst>
                <a:ext uri="{63B3BB69-23CF-44E3-9099-C40C66FF867C}">
                  <a14:compatExt spid="_x0000_s3161"/>
                </a:ext>
                <a:ext uri="{FF2B5EF4-FFF2-40B4-BE49-F238E27FC236}">
                  <a16:creationId xmlns:a16="http://schemas.microsoft.com/office/drawing/2014/main" id="{00000000-0008-0000-0200-00005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2" name="Check Box 90" hidden="1">
              <a:extLst>
                <a:ext uri="{63B3BB69-23CF-44E3-9099-C40C66FF867C}">
                  <a14:compatExt spid="_x0000_s3162"/>
                </a:ext>
                <a:ext uri="{FF2B5EF4-FFF2-40B4-BE49-F238E27FC236}">
                  <a16:creationId xmlns:a16="http://schemas.microsoft.com/office/drawing/2014/main" id="{00000000-0008-0000-0200-00005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3" name="Check Box 91" hidden="1">
              <a:extLst>
                <a:ext uri="{63B3BB69-23CF-44E3-9099-C40C66FF867C}">
                  <a14:compatExt spid="_x0000_s3163"/>
                </a:ext>
                <a:ext uri="{FF2B5EF4-FFF2-40B4-BE49-F238E27FC236}">
                  <a16:creationId xmlns:a16="http://schemas.microsoft.com/office/drawing/2014/main" id="{00000000-0008-0000-0200-00005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4" name="Check Box 92" hidden="1">
              <a:extLst>
                <a:ext uri="{63B3BB69-23CF-44E3-9099-C40C66FF867C}">
                  <a14:compatExt spid="_x0000_s3164"/>
                </a:ext>
                <a:ext uri="{FF2B5EF4-FFF2-40B4-BE49-F238E27FC236}">
                  <a16:creationId xmlns:a16="http://schemas.microsoft.com/office/drawing/2014/main" id="{00000000-0008-0000-0200-00005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5" name="Check Box 93" hidden="1">
              <a:extLst>
                <a:ext uri="{63B3BB69-23CF-44E3-9099-C40C66FF867C}">
                  <a14:compatExt spid="_x0000_s3165"/>
                </a:ext>
                <a:ext uri="{FF2B5EF4-FFF2-40B4-BE49-F238E27FC236}">
                  <a16:creationId xmlns:a16="http://schemas.microsoft.com/office/drawing/2014/main" id="{00000000-0008-0000-0200-00005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6" name="Check Box 94" hidden="1">
              <a:extLst>
                <a:ext uri="{63B3BB69-23CF-44E3-9099-C40C66FF867C}">
                  <a14:compatExt spid="_x0000_s3166"/>
                </a:ext>
                <a:ext uri="{FF2B5EF4-FFF2-40B4-BE49-F238E27FC236}">
                  <a16:creationId xmlns:a16="http://schemas.microsoft.com/office/drawing/2014/main" id="{00000000-0008-0000-0200-00005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7" name="Check Box 95" hidden="1">
              <a:extLst>
                <a:ext uri="{63B3BB69-23CF-44E3-9099-C40C66FF867C}">
                  <a14:compatExt spid="_x0000_s3167"/>
                </a:ext>
                <a:ext uri="{FF2B5EF4-FFF2-40B4-BE49-F238E27FC236}">
                  <a16:creationId xmlns:a16="http://schemas.microsoft.com/office/drawing/2014/main" id="{00000000-0008-0000-0200-00005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8" name="Check Box 96" hidden="1">
              <a:extLst>
                <a:ext uri="{63B3BB69-23CF-44E3-9099-C40C66FF867C}">
                  <a14:compatExt spid="_x0000_s3168"/>
                </a:ext>
                <a:ext uri="{FF2B5EF4-FFF2-40B4-BE49-F238E27FC236}">
                  <a16:creationId xmlns:a16="http://schemas.microsoft.com/office/drawing/2014/main" id="{00000000-0008-0000-0200-00006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69" name="Check Box 97" hidden="1">
              <a:extLst>
                <a:ext uri="{63B3BB69-23CF-44E3-9099-C40C66FF867C}">
                  <a14:compatExt spid="_x0000_s3169"/>
                </a:ext>
                <a:ext uri="{FF2B5EF4-FFF2-40B4-BE49-F238E27FC236}">
                  <a16:creationId xmlns:a16="http://schemas.microsoft.com/office/drawing/2014/main" id="{00000000-0008-0000-0200-00006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70" name="Check Box 98" hidden="1">
              <a:extLst>
                <a:ext uri="{63B3BB69-23CF-44E3-9099-C40C66FF867C}">
                  <a14:compatExt spid="_x0000_s3170"/>
                </a:ext>
                <a:ext uri="{FF2B5EF4-FFF2-40B4-BE49-F238E27FC236}">
                  <a16:creationId xmlns:a16="http://schemas.microsoft.com/office/drawing/2014/main" id="{00000000-0008-0000-0200-00006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71" name="Check Box 99" hidden="1">
              <a:extLst>
                <a:ext uri="{63B3BB69-23CF-44E3-9099-C40C66FF867C}">
                  <a14:compatExt spid="_x0000_s3171"/>
                </a:ext>
                <a:ext uri="{FF2B5EF4-FFF2-40B4-BE49-F238E27FC236}">
                  <a16:creationId xmlns:a16="http://schemas.microsoft.com/office/drawing/2014/main" id="{00000000-0008-0000-0200-00006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72" name="Check Box 100" hidden="1">
              <a:extLst>
                <a:ext uri="{63B3BB69-23CF-44E3-9099-C40C66FF867C}">
                  <a14:compatExt spid="_x0000_s3172"/>
                </a:ext>
                <a:ext uri="{FF2B5EF4-FFF2-40B4-BE49-F238E27FC236}">
                  <a16:creationId xmlns:a16="http://schemas.microsoft.com/office/drawing/2014/main" id="{00000000-0008-0000-0200-00006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22</xdr:row>
          <xdr:rowOff>0</xdr:rowOff>
        </xdr:from>
        <xdr:to>
          <xdr:col>2</xdr:col>
          <xdr:colOff>457200</xdr:colOff>
          <xdr:row>23</xdr:row>
          <xdr:rowOff>38100</xdr:rowOff>
        </xdr:to>
        <xdr:sp macro="" textlink="">
          <xdr:nvSpPr>
            <xdr:cNvPr id="3173" name="Check Box 101" hidden="1">
              <a:extLst>
                <a:ext uri="{63B3BB69-23CF-44E3-9099-C40C66FF867C}">
                  <a14:compatExt spid="_x0000_s3173"/>
                </a:ext>
                <a:ext uri="{FF2B5EF4-FFF2-40B4-BE49-F238E27FC236}">
                  <a16:creationId xmlns:a16="http://schemas.microsoft.com/office/drawing/2014/main" id="{00000000-0008-0000-0200-00006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xdr:row>
          <xdr:rowOff>0</xdr:rowOff>
        </xdr:from>
        <xdr:to>
          <xdr:col>2</xdr:col>
          <xdr:colOff>457200</xdr:colOff>
          <xdr:row>8</xdr:row>
          <xdr:rowOff>38100</xdr:rowOff>
        </xdr:to>
        <xdr:sp macro="" textlink="">
          <xdr:nvSpPr>
            <xdr:cNvPr id="3176" name="Check Box 104" hidden="1">
              <a:extLst>
                <a:ext uri="{63B3BB69-23CF-44E3-9099-C40C66FF867C}">
                  <a14:compatExt spid="_x0000_s3176"/>
                </a:ext>
                <a:ext uri="{FF2B5EF4-FFF2-40B4-BE49-F238E27FC236}">
                  <a16:creationId xmlns:a16="http://schemas.microsoft.com/office/drawing/2014/main" id="{00000000-0008-0000-0200-00006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8</xdr:row>
          <xdr:rowOff>0</xdr:rowOff>
        </xdr:from>
        <xdr:to>
          <xdr:col>2</xdr:col>
          <xdr:colOff>457200</xdr:colOff>
          <xdr:row>9</xdr:row>
          <xdr:rowOff>38100</xdr:rowOff>
        </xdr:to>
        <xdr:sp macro="" textlink="">
          <xdr:nvSpPr>
            <xdr:cNvPr id="3177" name="Check Box 105" hidden="1">
              <a:extLst>
                <a:ext uri="{63B3BB69-23CF-44E3-9099-C40C66FF867C}">
                  <a14:compatExt spid="_x0000_s3177"/>
                </a:ext>
                <a:ext uri="{FF2B5EF4-FFF2-40B4-BE49-F238E27FC236}">
                  <a16:creationId xmlns:a16="http://schemas.microsoft.com/office/drawing/2014/main" id="{00000000-0008-0000-0200-00006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7</xdr:row>
          <xdr:rowOff>0</xdr:rowOff>
        </xdr:from>
        <xdr:to>
          <xdr:col>2</xdr:col>
          <xdr:colOff>457200</xdr:colOff>
          <xdr:row>8</xdr:row>
          <xdr:rowOff>38100</xdr:rowOff>
        </xdr:to>
        <xdr:sp macro="" textlink="">
          <xdr:nvSpPr>
            <xdr:cNvPr id="3178" name="Check Box 106" hidden="1">
              <a:extLst>
                <a:ext uri="{63B3BB69-23CF-44E3-9099-C40C66FF867C}">
                  <a14:compatExt spid="_x0000_s3178"/>
                </a:ext>
                <a:ext uri="{FF2B5EF4-FFF2-40B4-BE49-F238E27FC236}">
                  <a16:creationId xmlns:a16="http://schemas.microsoft.com/office/drawing/2014/main" id="{00000000-0008-0000-0200-00006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8</xdr:row>
          <xdr:rowOff>0</xdr:rowOff>
        </xdr:from>
        <xdr:to>
          <xdr:col>2</xdr:col>
          <xdr:colOff>457200</xdr:colOff>
          <xdr:row>9</xdr:row>
          <xdr:rowOff>38100</xdr:rowOff>
        </xdr:to>
        <xdr:sp macro="" textlink="">
          <xdr:nvSpPr>
            <xdr:cNvPr id="3179" name="Check Box 107" hidden="1">
              <a:extLst>
                <a:ext uri="{63B3BB69-23CF-44E3-9099-C40C66FF867C}">
                  <a14:compatExt spid="_x0000_s3179"/>
                </a:ext>
                <a:ext uri="{FF2B5EF4-FFF2-40B4-BE49-F238E27FC236}">
                  <a16:creationId xmlns:a16="http://schemas.microsoft.com/office/drawing/2014/main" id="{00000000-0008-0000-0200-00006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xdr:row>
          <xdr:rowOff>0</xdr:rowOff>
        </xdr:from>
        <xdr:to>
          <xdr:col>2</xdr:col>
          <xdr:colOff>457200</xdr:colOff>
          <xdr:row>7</xdr:row>
          <xdr:rowOff>38100</xdr:rowOff>
        </xdr:to>
        <xdr:sp macro="" textlink="">
          <xdr:nvSpPr>
            <xdr:cNvPr id="3180" name="Check Box 108" hidden="1">
              <a:extLst>
                <a:ext uri="{63B3BB69-23CF-44E3-9099-C40C66FF867C}">
                  <a14:compatExt spid="_x0000_s3180"/>
                </a:ext>
                <a:ext uri="{FF2B5EF4-FFF2-40B4-BE49-F238E27FC236}">
                  <a16:creationId xmlns:a16="http://schemas.microsoft.com/office/drawing/2014/main" id="{00000000-0008-0000-0200-00006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xdr:row>
          <xdr:rowOff>0</xdr:rowOff>
        </xdr:from>
        <xdr:to>
          <xdr:col>2</xdr:col>
          <xdr:colOff>457200</xdr:colOff>
          <xdr:row>7</xdr:row>
          <xdr:rowOff>38100</xdr:rowOff>
        </xdr:to>
        <xdr:sp macro="" textlink="">
          <xdr:nvSpPr>
            <xdr:cNvPr id="3181" name="Check Box 109" hidden="1">
              <a:extLst>
                <a:ext uri="{63B3BB69-23CF-44E3-9099-C40C66FF867C}">
                  <a14:compatExt spid="_x0000_s3181"/>
                </a:ext>
                <a:ext uri="{FF2B5EF4-FFF2-40B4-BE49-F238E27FC236}">
                  <a16:creationId xmlns:a16="http://schemas.microsoft.com/office/drawing/2014/main" id="{00000000-0008-0000-0200-00006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xdr:row>
          <xdr:rowOff>0</xdr:rowOff>
        </xdr:from>
        <xdr:to>
          <xdr:col>2</xdr:col>
          <xdr:colOff>457200</xdr:colOff>
          <xdr:row>7</xdr:row>
          <xdr:rowOff>38100</xdr:rowOff>
        </xdr:to>
        <xdr:sp macro="" textlink="">
          <xdr:nvSpPr>
            <xdr:cNvPr id="3182" name="Check Box 110" hidden="1">
              <a:extLst>
                <a:ext uri="{63B3BB69-23CF-44E3-9099-C40C66FF867C}">
                  <a14:compatExt spid="_x0000_s3182"/>
                </a:ext>
                <a:ext uri="{FF2B5EF4-FFF2-40B4-BE49-F238E27FC236}">
                  <a16:creationId xmlns:a16="http://schemas.microsoft.com/office/drawing/2014/main" id="{00000000-0008-0000-0200-00006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6</xdr:row>
          <xdr:rowOff>0</xdr:rowOff>
        </xdr:from>
        <xdr:to>
          <xdr:col>2</xdr:col>
          <xdr:colOff>457200</xdr:colOff>
          <xdr:row>7</xdr:row>
          <xdr:rowOff>38100</xdr:rowOff>
        </xdr:to>
        <xdr:sp macro="" textlink="">
          <xdr:nvSpPr>
            <xdr:cNvPr id="3183" name="Check Box 111" hidden="1">
              <a:extLst>
                <a:ext uri="{63B3BB69-23CF-44E3-9099-C40C66FF867C}">
                  <a14:compatExt spid="_x0000_s3183"/>
                </a:ext>
                <a:ext uri="{FF2B5EF4-FFF2-40B4-BE49-F238E27FC236}">
                  <a16:creationId xmlns:a16="http://schemas.microsoft.com/office/drawing/2014/main" id="{00000000-0008-0000-0200-00006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84" name="Check Box 112" hidden="1">
              <a:extLst>
                <a:ext uri="{63B3BB69-23CF-44E3-9099-C40C66FF867C}">
                  <a14:compatExt spid="_x0000_s3184"/>
                </a:ext>
                <a:ext uri="{FF2B5EF4-FFF2-40B4-BE49-F238E27FC236}">
                  <a16:creationId xmlns:a16="http://schemas.microsoft.com/office/drawing/2014/main" id="{00000000-0008-0000-0200-00007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85" name="Check Box 113" hidden="1">
              <a:extLst>
                <a:ext uri="{63B3BB69-23CF-44E3-9099-C40C66FF867C}">
                  <a14:compatExt spid="_x0000_s3185"/>
                </a:ext>
                <a:ext uri="{FF2B5EF4-FFF2-40B4-BE49-F238E27FC236}">
                  <a16:creationId xmlns:a16="http://schemas.microsoft.com/office/drawing/2014/main" id="{00000000-0008-0000-0200-00007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86" name="Check Box 114" hidden="1">
              <a:extLst>
                <a:ext uri="{63B3BB69-23CF-44E3-9099-C40C66FF867C}">
                  <a14:compatExt spid="_x0000_s3186"/>
                </a:ext>
                <a:ext uri="{FF2B5EF4-FFF2-40B4-BE49-F238E27FC236}">
                  <a16:creationId xmlns:a16="http://schemas.microsoft.com/office/drawing/2014/main" id="{00000000-0008-0000-0200-00007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87" name="Check Box 115" hidden="1">
              <a:extLst>
                <a:ext uri="{63B3BB69-23CF-44E3-9099-C40C66FF867C}">
                  <a14:compatExt spid="_x0000_s3187"/>
                </a:ext>
                <a:ext uri="{FF2B5EF4-FFF2-40B4-BE49-F238E27FC236}">
                  <a16:creationId xmlns:a16="http://schemas.microsoft.com/office/drawing/2014/main" id="{00000000-0008-0000-0200-00007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88" name="Check Box 116" hidden="1">
              <a:extLst>
                <a:ext uri="{63B3BB69-23CF-44E3-9099-C40C66FF867C}">
                  <a14:compatExt spid="_x0000_s3188"/>
                </a:ext>
                <a:ext uri="{FF2B5EF4-FFF2-40B4-BE49-F238E27FC236}">
                  <a16:creationId xmlns:a16="http://schemas.microsoft.com/office/drawing/2014/main" id="{00000000-0008-0000-0200-00007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89" name="Check Box 117" hidden="1">
              <a:extLst>
                <a:ext uri="{63B3BB69-23CF-44E3-9099-C40C66FF867C}">
                  <a14:compatExt spid="_x0000_s3189"/>
                </a:ext>
                <a:ext uri="{FF2B5EF4-FFF2-40B4-BE49-F238E27FC236}">
                  <a16:creationId xmlns:a16="http://schemas.microsoft.com/office/drawing/2014/main" id="{00000000-0008-0000-0200-00007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0" name="Check Box 118" hidden="1">
              <a:extLst>
                <a:ext uri="{63B3BB69-23CF-44E3-9099-C40C66FF867C}">
                  <a14:compatExt spid="_x0000_s3190"/>
                </a:ext>
                <a:ext uri="{FF2B5EF4-FFF2-40B4-BE49-F238E27FC236}">
                  <a16:creationId xmlns:a16="http://schemas.microsoft.com/office/drawing/2014/main" id="{00000000-0008-0000-0200-00007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1" name="Check Box 119" hidden="1">
              <a:extLst>
                <a:ext uri="{63B3BB69-23CF-44E3-9099-C40C66FF867C}">
                  <a14:compatExt spid="_x0000_s3191"/>
                </a:ext>
                <a:ext uri="{FF2B5EF4-FFF2-40B4-BE49-F238E27FC236}">
                  <a16:creationId xmlns:a16="http://schemas.microsoft.com/office/drawing/2014/main" id="{00000000-0008-0000-0200-00007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17</xdr:row>
          <xdr:rowOff>0</xdr:rowOff>
        </xdr:from>
        <xdr:to>
          <xdr:col>2</xdr:col>
          <xdr:colOff>457200</xdr:colOff>
          <xdr:row>18</xdr:row>
          <xdr:rowOff>38100</xdr:rowOff>
        </xdr:to>
        <xdr:sp macro="" textlink="">
          <xdr:nvSpPr>
            <xdr:cNvPr id="3192" name="Check Box 120" hidden="1">
              <a:extLst>
                <a:ext uri="{63B3BB69-23CF-44E3-9099-C40C66FF867C}">
                  <a14:compatExt spid="_x0000_s3192"/>
                </a:ext>
                <a:ext uri="{FF2B5EF4-FFF2-40B4-BE49-F238E27FC236}">
                  <a16:creationId xmlns:a16="http://schemas.microsoft.com/office/drawing/2014/main" id="{00000000-0008-0000-0200-00007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3" name="Check Box 121" hidden="1">
              <a:extLst>
                <a:ext uri="{63B3BB69-23CF-44E3-9099-C40C66FF867C}">
                  <a14:compatExt spid="_x0000_s3193"/>
                </a:ext>
                <a:ext uri="{FF2B5EF4-FFF2-40B4-BE49-F238E27FC236}">
                  <a16:creationId xmlns:a16="http://schemas.microsoft.com/office/drawing/2014/main" id="{00000000-0008-0000-0200-00007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4" name="Check Box 122" hidden="1">
              <a:extLst>
                <a:ext uri="{63B3BB69-23CF-44E3-9099-C40C66FF867C}">
                  <a14:compatExt spid="_x0000_s3194"/>
                </a:ext>
                <a:ext uri="{FF2B5EF4-FFF2-40B4-BE49-F238E27FC236}">
                  <a16:creationId xmlns:a16="http://schemas.microsoft.com/office/drawing/2014/main" id="{00000000-0008-0000-0200-00007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5" name="Check Box 123" hidden="1">
              <a:extLst>
                <a:ext uri="{63B3BB69-23CF-44E3-9099-C40C66FF867C}">
                  <a14:compatExt spid="_x0000_s3195"/>
                </a:ext>
                <a:ext uri="{FF2B5EF4-FFF2-40B4-BE49-F238E27FC236}">
                  <a16:creationId xmlns:a16="http://schemas.microsoft.com/office/drawing/2014/main" id="{00000000-0008-0000-0200-00007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6" name="Check Box 124" hidden="1">
              <a:extLst>
                <a:ext uri="{63B3BB69-23CF-44E3-9099-C40C66FF867C}">
                  <a14:compatExt spid="_x0000_s3196"/>
                </a:ext>
                <a:ext uri="{FF2B5EF4-FFF2-40B4-BE49-F238E27FC236}">
                  <a16:creationId xmlns:a16="http://schemas.microsoft.com/office/drawing/2014/main" id="{00000000-0008-0000-0200-00007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7" name="Check Box 125" hidden="1">
              <a:extLst>
                <a:ext uri="{63B3BB69-23CF-44E3-9099-C40C66FF867C}">
                  <a14:compatExt spid="_x0000_s3197"/>
                </a:ext>
                <a:ext uri="{FF2B5EF4-FFF2-40B4-BE49-F238E27FC236}">
                  <a16:creationId xmlns:a16="http://schemas.microsoft.com/office/drawing/2014/main" id="{00000000-0008-0000-0200-00007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8" name="Check Box 126" hidden="1">
              <a:extLst>
                <a:ext uri="{63B3BB69-23CF-44E3-9099-C40C66FF867C}">
                  <a14:compatExt spid="_x0000_s3198"/>
                </a:ext>
                <a:ext uri="{FF2B5EF4-FFF2-40B4-BE49-F238E27FC236}">
                  <a16:creationId xmlns:a16="http://schemas.microsoft.com/office/drawing/2014/main" id="{00000000-0008-0000-0200-00007E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199" name="Check Box 127" hidden="1">
              <a:extLst>
                <a:ext uri="{63B3BB69-23CF-44E3-9099-C40C66FF867C}">
                  <a14:compatExt spid="_x0000_s3199"/>
                </a:ext>
                <a:ext uri="{FF2B5EF4-FFF2-40B4-BE49-F238E27FC236}">
                  <a16:creationId xmlns:a16="http://schemas.microsoft.com/office/drawing/2014/main" id="{00000000-0008-0000-0200-00007F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0" name="Check Box 128" hidden="1">
              <a:extLst>
                <a:ext uri="{63B3BB69-23CF-44E3-9099-C40C66FF867C}">
                  <a14:compatExt spid="_x0000_s3200"/>
                </a:ext>
                <a:ext uri="{FF2B5EF4-FFF2-40B4-BE49-F238E27FC236}">
                  <a16:creationId xmlns:a16="http://schemas.microsoft.com/office/drawing/2014/main" id="{00000000-0008-0000-0200-000080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1" name="Check Box 129" hidden="1">
              <a:extLst>
                <a:ext uri="{63B3BB69-23CF-44E3-9099-C40C66FF867C}">
                  <a14:compatExt spid="_x0000_s3201"/>
                </a:ext>
                <a:ext uri="{FF2B5EF4-FFF2-40B4-BE49-F238E27FC236}">
                  <a16:creationId xmlns:a16="http://schemas.microsoft.com/office/drawing/2014/main" id="{00000000-0008-0000-0200-00008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2" name="Check Box 130"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3" name="Check Box 131" hidden="1">
              <a:extLst>
                <a:ext uri="{63B3BB69-23CF-44E3-9099-C40C66FF867C}">
                  <a14:compatExt spid="_x0000_s3203"/>
                </a:ext>
                <a:ext uri="{FF2B5EF4-FFF2-40B4-BE49-F238E27FC236}">
                  <a16:creationId xmlns:a16="http://schemas.microsoft.com/office/drawing/2014/main" id="{00000000-0008-0000-0200-00008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4" name="Check Box 132" hidden="1">
              <a:extLst>
                <a:ext uri="{63B3BB69-23CF-44E3-9099-C40C66FF867C}">
                  <a14:compatExt spid="_x0000_s3204"/>
                </a:ext>
                <a:ext uri="{FF2B5EF4-FFF2-40B4-BE49-F238E27FC236}">
                  <a16:creationId xmlns:a16="http://schemas.microsoft.com/office/drawing/2014/main" id="{00000000-0008-0000-0200-00008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5" name="Check Box 133" hidden="1">
              <a:extLst>
                <a:ext uri="{63B3BB69-23CF-44E3-9099-C40C66FF867C}">
                  <a14:compatExt spid="_x0000_s3205"/>
                </a:ext>
                <a:ext uri="{FF2B5EF4-FFF2-40B4-BE49-F238E27FC236}">
                  <a16:creationId xmlns:a16="http://schemas.microsoft.com/office/drawing/2014/main" id="{00000000-0008-0000-0200-000085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6" name="Check Box 134" hidden="1">
              <a:extLst>
                <a:ext uri="{63B3BB69-23CF-44E3-9099-C40C66FF867C}">
                  <a14:compatExt spid="_x0000_s3206"/>
                </a:ext>
                <a:ext uri="{FF2B5EF4-FFF2-40B4-BE49-F238E27FC236}">
                  <a16:creationId xmlns:a16="http://schemas.microsoft.com/office/drawing/2014/main" id="{00000000-0008-0000-0200-000086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7" name="Check Box 135" hidden="1">
              <a:extLst>
                <a:ext uri="{63B3BB69-23CF-44E3-9099-C40C66FF867C}">
                  <a14:compatExt spid="_x0000_s3207"/>
                </a:ext>
                <a:ext uri="{FF2B5EF4-FFF2-40B4-BE49-F238E27FC236}">
                  <a16:creationId xmlns:a16="http://schemas.microsoft.com/office/drawing/2014/main" id="{00000000-0008-0000-0200-000087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8" name="Check Box 136" hidden="1">
              <a:extLst>
                <a:ext uri="{63B3BB69-23CF-44E3-9099-C40C66FF867C}">
                  <a14:compatExt spid="_x0000_s3208"/>
                </a:ext>
                <a:ext uri="{FF2B5EF4-FFF2-40B4-BE49-F238E27FC236}">
                  <a16:creationId xmlns:a16="http://schemas.microsoft.com/office/drawing/2014/main" id="{00000000-0008-0000-0200-000088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09" name="Check Box 137" hidden="1">
              <a:extLst>
                <a:ext uri="{63B3BB69-23CF-44E3-9099-C40C66FF867C}">
                  <a14:compatExt spid="_x0000_s3209"/>
                </a:ext>
                <a:ext uri="{FF2B5EF4-FFF2-40B4-BE49-F238E27FC236}">
                  <a16:creationId xmlns:a16="http://schemas.microsoft.com/office/drawing/2014/main" id="{00000000-0008-0000-0200-000089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10" name="Check Box 138" hidden="1">
              <a:extLst>
                <a:ext uri="{63B3BB69-23CF-44E3-9099-C40C66FF867C}">
                  <a14:compatExt spid="_x0000_s3210"/>
                </a:ext>
                <a:ext uri="{FF2B5EF4-FFF2-40B4-BE49-F238E27FC236}">
                  <a16:creationId xmlns:a16="http://schemas.microsoft.com/office/drawing/2014/main" id="{00000000-0008-0000-0200-00008A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11" name="Check Box 139" hidden="1">
              <a:extLst>
                <a:ext uri="{63B3BB69-23CF-44E3-9099-C40C66FF867C}">
                  <a14:compatExt spid="_x0000_s3211"/>
                </a:ext>
                <a:ext uri="{FF2B5EF4-FFF2-40B4-BE49-F238E27FC236}">
                  <a16:creationId xmlns:a16="http://schemas.microsoft.com/office/drawing/2014/main" id="{00000000-0008-0000-0200-00008B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16</xdr:row>
          <xdr:rowOff>0</xdr:rowOff>
        </xdr:from>
        <xdr:to>
          <xdr:col>2</xdr:col>
          <xdr:colOff>457200</xdr:colOff>
          <xdr:row>17</xdr:row>
          <xdr:rowOff>38100</xdr:rowOff>
        </xdr:to>
        <xdr:sp macro="" textlink="">
          <xdr:nvSpPr>
            <xdr:cNvPr id="3212" name="Check Box 140" hidden="1">
              <a:extLst>
                <a:ext uri="{63B3BB69-23CF-44E3-9099-C40C66FF867C}">
                  <a14:compatExt spid="_x0000_s3212"/>
                </a:ext>
                <a:ext uri="{FF2B5EF4-FFF2-40B4-BE49-F238E27FC236}">
                  <a16:creationId xmlns:a16="http://schemas.microsoft.com/office/drawing/2014/main" id="{00000000-0008-0000-0200-00008C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152400</xdr:colOff>
          <xdr:row>17</xdr:row>
          <xdr:rowOff>0</xdr:rowOff>
        </xdr:from>
        <xdr:to>
          <xdr:col>2</xdr:col>
          <xdr:colOff>457200</xdr:colOff>
          <xdr:row>18</xdr:row>
          <xdr:rowOff>38100</xdr:rowOff>
        </xdr:to>
        <xdr:sp macro="" textlink="">
          <xdr:nvSpPr>
            <xdr:cNvPr id="3213" name="Check Box 141" hidden="1">
              <a:extLst>
                <a:ext uri="{63B3BB69-23CF-44E3-9099-C40C66FF867C}">
                  <a14:compatExt spid="_x0000_s3213"/>
                </a:ext>
                <a:ext uri="{FF2B5EF4-FFF2-40B4-BE49-F238E27FC236}">
                  <a16:creationId xmlns:a16="http://schemas.microsoft.com/office/drawing/2014/main" id="{00000000-0008-0000-0200-00008D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437562</xdr:colOff>
      <xdr:row>39</xdr:row>
      <xdr:rowOff>94356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4704762" cy="7152381"/>
        </a:xfrm>
        <a:prstGeom prst="rect">
          <a:avLst/>
        </a:prstGeom>
      </xdr:spPr>
    </xdr:pic>
    <xdr:clientData/>
  </xdr:twoCellAnchor>
  <xdr:twoCellAnchor editAs="oneCell">
    <xdr:from>
      <xdr:col>0</xdr:col>
      <xdr:colOff>276225</xdr:colOff>
      <xdr:row>39</xdr:row>
      <xdr:rowOff>77371</xdr:rowOff>
    </xdr:from>
    <xdr:to>
      <xdr:col>7</xdr:col>
      <xdr:colOff>501650</xdr:colOff>
      <xdr:row>54</xdr:row>
      <xdr:rowOff>107619</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276225" y="7135396"/>
          <a:ext cx="4495800" cy="274169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3</xdr:col>
      <xdr:colOff>99060</xdr:colOff>
      <xdr:row>14</xdr:row>
      <xdr:rowOff>91440</xdr:rowOff>
    </xdr:from>
    <xdr:to>
      <xdr:col>6</xdr:col>
      <xdr:colOff>403860</xdr:colOff>
      <xdr:row>14</xdr:row>
      <xdr:rowOff>91440</xdr:rowOff>
    </xdr:to>
    <xdr:sp macro="" textlink="">
      <xdr:nvSpPr>
        <xdr:cNvPr id="2" name="Line 5">
          <a:extLst>
            <a:ext uri="{FF2B5EF4-FFF2-40B4-BE49-F238E27FC236}">
              <a16:creationId xmlns:a16="http://schemas.microsoft.com/office/drawing/2014/main" id="{00000000-0008-0000-0500-000002000000}"/>
            </a:ext>
          </a:extLst>
        </xdr:cNvPr>
        <xdr:cNvSpPr>
          <a:spLocks noChangeShapeType="1"/>
        </xdr:cNvSpPr>
      </xdr:nvSpPr>
      <xdr:spPr bwMode="auto">
        <a:xfrm flipH="1">
          <a:off x="3312160" y="2336165"/>
          <a:ext cx="3133725" cy="0"/>
        </a:xfrm>
        <a:prstGeom prst="line">
          <a:avLst/>
        </a:prstGeom>
        <a:noFill/>
        <a:ln w="19050">
          <a:solidFill>
            <a:srgbClr val="0000FF"/>
          </a:solidFill>
          <a:round/>
          <a:headEnd/>
          <a:tailEnd type="triangle" w="med" len="med"/>
        </a:ln>
      </xdr:spPr>
    </xdr:sp>
    <xdr:clientData/>
  </xdr:twoCellAnchor>
  <xdr:twoCellAnchor>
    <xdr:from>
      <xdr:col>6</xdr:col>
      <xdr:colOff>396240</xdr:colOff>
      <xdr:row>13</xdr:row>
      <xdr:rowOff>158115</xdr:rowOff>
    </xdr:from>
    <xdr:to>
      <xdr:col>6</xdr:col>
      <xdr:colOff>396240</xdr:colOff>
      <xdr:row>14</xdr:row>
      <xdr:rowOff>104775</xdr:rowOff>
    </xdr:to>
    <xdr:sp macro="" textlink="">
      <xdr:nvSpPr>
        <xdr:cNvPr id="3" name="Line 6">
          <a:extLst>
            <a:ext uri="{FF2B5EF4-FFF2-40B4-BE49-F238E27FC236}">
              <a16:creationId xmlns:a16="http://schemas.microsoft.com/office/drawing/2014/main" id="{00000000-0008-0000-0500-000003000000}"/>
            </a:ext>
          </a:extLst>
        </xdr:cNvPr>
        <xdr:cNvSpPr>
          <a:spLocks noChangeShapeType="1"/>
        </xdr:cNvSpPr>
      </xdr:nvSpPr>
      <xdr:spPr bwMode="auto">
        <a:xfrm flipV="1">
          <a:off x="6431915" y="2247265"/>
          <a:ext cx="0" cy="102235"/>
        </a:xfrm>
        <a:prstGeom prst="line">
          <a:avLst/>
        </a:prstGeom>
        <a:noFill/>
        <a:ln w="19050">
          <a:solidFill>
            <a:srgbClr val="0000FF"/>
          </a:solidFill>
          <a:round/>
          <a:headEnd/>
          <a:tailEnd/>
        </a:ln>
      </xdr:spPr>
    </xdr:sp>
    <xdr:clientData/>
  </xdr:twoCellAnchor>
  <xdr:twoCellAnchor>
    <xdr:from>
      <xdr:col>4</xdr:col>
      <xdr:colOff>902971</xdr:colOff>
      <xdr:row>13</xdr:row>
      <xdr:rowOff>22860</xdr:rowOff>
    </xdr:from>
    <xdr:to>
      <xdr:col>8</xdr:col>
      <xdr:colOff>28578</xdr:colOff>
      <xdr:row>14</xdr:row>
      <xdr:rowOff>0</xdr:rowOff>
    </xdr:to>
    <xdr:sp macro="" textlink="">
      <xdr:nvSpPr>
        <xdr:cNvPr id="4" name="AutoShape 16">
          <a:extLst>
            <a:ext uri="{FF2B5EF4-FFF2-40B4-BE49-F238E27FC236}">
              <a16:creationId xmlns:a16="http://schemas.microsoft.com/office/drawing/2014/main" id="{00000000-0008-0000-0500-000004000000}"/>
            </a:ext>
          </a:extLst>
        </xdr:cNvPr>
        <xdr:cNvSpPr>
          <a:spLocks/>
        </xdr:cNvSpPr>
      </xdr:nvSpPr>
      <xdr:spPr bwMode="auto">
        <a:xfrm rot="-5400000">
          <a:off x="6436680" y="734376"/>
          <a:ext cx="135890" cy="2891157"/>
        </a:xfrm>
        <a:prstGeom prst="leftBracket">
          <a:avLst>
            <a:gd name="adj" fmla="val 0"/>
          </a:avLst>
        </a:prstGeom>
        <a:noFill/>
        <a:ln w="19050">
          <a:solidFill>
            <a:srgbClr val="0000FF"/>
          </a:solidFill>
          <a:round/>
          <a:headEnd/>
          <a:tailEnd/>
        </a:ln>
      </xdr:spPr>
    </xdr:sp>
    <xdr:clientData/>
  </xdr:twoCellAnchor>
  <xdr:twoCellAnchor>
    <xdr:from>
      <xdr:col>3</xdr:col>
      <xdr:colOff>99059</xdr:colOff>
      <xdr:row>25</xdr:row>
      <xdr:rowOff>83820</xdr:rowOff>
    </xdr:from>
    <xdr:to>
      <xdr:col>5</xdr:col>
      <xdr:colOff>9524</xdr:colOff>
      <xdr:row>25</xdr:row>
      <xdr:rowOff>83820</xdr:rowOff>
    </xdr:to>
    <xdr:sp macro="" textlink="">
      <xdr:nvSpPr>
        <xdr:cNvPr id="5" name="Line 19">
          <a:extLst>
            <a:ext uri="{FF2B5EF4-FFF2-40B4-BE49-F238E27FC236}">
              <a16:creationId xmlns:a16="http://schemas.microsoft.com/office/drawing/2014/main" id="{00000000-0008-0000-0500-000005000000}"/>
            </a:ext>
          </a:extLst>
        </xdr:cNvPr>
        <xdr:cNvSpPr>
          <a:spLocks noChangeShapeType="1"/>
        </xdr:cNvSpPr>
      </xdr:nvSpPr>
      <xdr:spPr bwMode="auto">
        <a:xfrm flipH="1">
          <a:off x="3312159" y="4201795"/>
          <a:ext cx="1796415" cy="0"/>
        </a:xfrm>
        <a:prstGeom prst="line">
          <a:avLst/>
        </a:prstGeom>
        <a:noFill/>
        <a:ln w="19050">
          <a:solidFill>
            <a:srgbClr val="0000FF"/>
          </a:solidFill>
          <a:round/>
          <a:headEnd/>
          <a:tailEnd type="triangle" w="med" len="med"/>
        </a:ln>
      </xdr:spPr>
    </xdr:sp>
    <xdr:clientData/>
  </xdr:twoCellAnchor>
  <xdr:twoCellAnchor>
    <xdr:from>
      <xdr:col>4</xdr:col>
      <xdr:colOff>902970</xdr:colOff>
      <xdr:row>24</xdr:row>
      <xdr:rowOff>114299</xdr:rowOff>
    </xdr:from>
    <xdr:to>
      <xdr:col>9</xdr:col>
      <xdr:colOff>0</xdr:colOff>
      <xdr:row>25</xdr:row>
      <xdr:rowOff>171448</xdr:rowOff>
    </xdr:to>
    <xdr:sp macro="" textlink="">
      <xdr:nvSpPr>
        <xdr:cNvPr id="6" name="AutoShape 21">
          <a:extLst>
            <a:ext uri="{FF2B5EF4-FFF2-40B4-BE49-F238E27FC236}">
              <a16:creationId xmlns:a16="http://schemas.microsoft.com/office/drawing/2014/main" id="{00000000-0008-0000-0500-000006000000}"/>
            </a:ext>
          </a:extLst>
        </xdr:cNvPr>
        <xdr:cNvSpPr>
          <a:spLocks/>
        </xdr:cNvSpPr>
      </xdr:nvSpPr>
      <xdr:spPr bwMode="auto">
        <a:xfrm rot="-5400000">
          <a:off x="6849110" y="2267584"/>
          <a:ext cx="228599" cy="3808730"/>
        </a:xfrm>
        <a:prstGeom prst="leftBracket">
          <a:avLst>
            <a:gd name="adj" fmla="val 0"/>
          </a:avLst>
        </a:prstGeom>
        <a:noFill/>
        <a:ln w="19050">
          <a:solidFill>
            <a:srgbClr val="0000FF"/>
          </a:solidFill>
          <a:round/>
          <a:headEnd/>
          <a:tailEnd/>
        </a:ln>
      </xdr:spPr>
    </xdr:sp>
    <xdr:clientData/>
  </xdr:twoCellAnchor>
  <xdr:twoCellAnchor>
    <xdr:from>
      <xdr:col>3</xdr:col>
      <xdr:colOff>91440</xdr:colOff>
      <xdr:row>31</xdr:row>
      <xdr:rowOff>99060</xdr:rowOff>
    </xdr:from>
    <xdr:to>
      <xdr:col>4</xdr:col>
      <xdr:colOff>0</xdr:colOff>
      <xdr:row>31</xdr:row>
      <xdr:rowOff>99060</xdr:rowOff>
    </xdr:to>
    <xdr:sp macro="" textlink="">
      <xdr:nvSpPr>
        <xdr:cNvPr id="7" name="Line 5">
          <a:extLst>
            <a:ext uri="{FF2B5EF4-FFF2-40B4-BE49-F238E27FC236}">
              <a16:creationId xmlns:a16="http://schemas.microsoft.com/office/drawing/2014/main" id="{00000000-0008-0000-0500-000007000000}"/>
            </a:ext>
          </a:extLst>
        </xdr:cNvPr>
        <xdr:cNvSpPr>
          <a:spLocks noChangeShapeType="1"/>
        </xdr:cNvSpPr>
      </xdr:nvSpPr>
      <xdr:spPr bwMode="auto">
        <a:xfrm flipH="1">
          <a:off x="3298190" y="5236210"/>
          <a:ext cx="854710" cy="0"/>
        </a:xfrm>
        <a:prstGeom prst="line">
          <a:avLst/>
        </a:prstGeom>
        <a:noFill/>
        <a:ln w="19050">
          <a:solidFill>
            <a:srgbClr val="0000FF"/>
          </a:solidFill>
          <a:round/>
          <a:headEnd/>
          <a:tailEnd type="triangle" w="med" len="med"/>
        </a:ln>
      </xdr:spPr>
    </xdr:sp>
    <xdr:clientData/>
  </xdr:twoCellAnchor>
  <xdr:twoCellAnchor>
    <xdr:from>
      <xdr:col>4</xdr:col>
      <xdr:colOff>0</xdr:colOff>
      <xdr:row>30</xdr:row>
      <xdr:rowOff>38100</xdr:rowOff>
    </xdr:from>
    <xdr:to>
      <xdr:col>7</xdr:col>
      <xdr:colOff>9525</xdr:colOff>
      <xdr:row>31</xdr:row>
      <xdr:rowOff>161924</xdr:rowOff>
    </xdr:to>
    <xdr:sp macro="" textlink="">
      <xdr:nvSpPr>
        <xdr:cNvPr id="8" name="AutoShape 16">
          <a:extLst>
            <a:ext uri="{FF2B5EF4-FFF2-40B4-BE49-F238E27FC236}">
              <a16:creationId xmlns:a16="http://schemas.microsoft.com/office/drawing/2014/main" id="{00000000-0008-0000-0500-000008000000}"/>
            </a:ext>
          </a:extLst>
        </xdr:cNvPr>
        <xdr:cNvSpPr>
          <a:spLocks/>
        </xdr:cNvSpPr>
      </xdr:nvSpPr>
      <xdr:spPr bwMode="auto">
        <a:xfrm rot="-5400000">
          <a:off x="5421313" y="3732212"/>
          <a:ext cx="298449" cy="2835275"/>
        </a:xfrm>
        <a:prstGeom prst="leftBracket">
          <a:avLst>
            <a:gd name="adj" fmla="val 0"/>
          </a:avLst>
        </a:prstGeom>
        <a:noFill/>
        <a:ln w="19050">
          <a:solidFill>
            <a:srgbClr val="0000FF"/>
          </a:solidFill>
          <a:round/>
          <a:headEnd/>
          <a:tailEnd/>
        </a:ln>
      </xdr:spPr>
    </xdr:sp>
    <xdr:clientData/>
  </xdr:twoCellAnchor>
  <xdr:twoCellAnchor>
    <xdr:from>
      <xdr:col>7</xdr:col>
      <xdr:colOff>257175</xdr:colOff>
      <xdr:row>4</xdr:row>
      <xdr:rowOff>28575</xdr:rowOff>
    </xdr:from>
    <xdr:to>
      <xdr:col>7</xdr:col>
      <xdr:colOff>704850</xdr:colOff>
      <xdr:row>5</xdr:row>
      <xdr:rowOff>180975</xdr:rowOff>
    </xdr:to>
    <xdr:sp macro="" textlink="">
      <xdr:nvSpPr>
        <xdr:cNvPr id="9" name="Right Arrow 1">
          <a:extLst>
            <a:ext uri="{FF2B5EF4-FFF2-40B4-BE49-F238E27FC236}">
              <a16:creationId xmlns:a16="http://schemas.microsoft.com/office/drawing/2014/main" id="{00000000-0008-0000-0500-000009000000}"/>
            </a:ext>
          </a:extLst>
        </xdr:cNvPr>
        <xdr:cNvSpPr/>
      </xdr:nvSpPr>
      <xdr:spPr>
        <a:xfrm>
          <a:off x="7235825" y="825500"/>
          <a:ext cx="450850" cy="3524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38100</xdr:colOff>
      <xdr:row>21</xdr:row>
      <xdr:rowOff>9525</xdr:rowOff>
    </xdr:from>
    <xdr:to>
      <xdr:col>9</xdr:col>
      <xdr:colOff>657225</xdr:colOff>
      <xdr:row>24</xdr:row>
      <xdr:rowOff>57150</xdr:rowOff>
    </xdr:to>
    <xdr:cxnSp macro="">
      <xdr:nvCxnSpPr>
        <xdr:cNvPr id="10" name="Straight Arrow Connector 9">
          <a:extLst>
            <a:ext uri="{FF2B5EF4-FFF2-40B4-BE49-F238E27FC236}">
              <a16:creationId xmlns:a16="http://schemas.microsoft.com/office/drawing/2014/main" id="{00000000-0008-0000-0500-00000A000000}"/>
            </a:ext>
          </a:extLst>
        </xdr:cNvPr>
        <xdr:cNvCxnSpPr/>
      </xdr:nvCxnSpPr>
      <xdr:spPr>
        <a:xfrm flipH="1">
          <a:off x="8905875" y="3435350"/>
          <a:ext cx="615950" cy="56515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editAs="oneCell">
    <xdr:from>
      <xdr:col>9</xdr:col>
      <xdr:colOff>781050</xdr:colOff>
      <xdr:row>20</xdr:row>
      <xdr:rowOff>133350</xdr:rowOff>
    </xdr:from>
    <xdr:to>
      <xdr:col>15</xdr:col>
      <xdr:colOff>1256715</xdr:colOff>
      <xdr:row>31</xdr:row>
      <xdr:rowOff>69602</xdr:rowOff>
    </xdr:to>
    <xdr:pic>
      <xdr:nvPicPr>
        <xdr:cNvPr id="11" name="Picture 10">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1"/>
        <a:stretch>
          <a:fillRect/>
        </a:stretch>
      </xdr:blipFill>
      <xdr:spPr>
        <a:xfrm>
          <a:off x="9648825" y="3390900"/>
          <a:ext cx="4885740" cy="198412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180975</xdr:colOff>
      <xdr:row>5</xdr:row>
      <xdr:rowOff>47625</xdr:rowOff>
    </xdr:from>
    <xdr:to>
      <xdr:col>13</xdr:col>
      <xdr:colOff>485775</xdr:colOff>
      <xdr:row>14</xdr:row>
      <xdr:rowOff>92075</xdr:rowOff>
    </xdr:to>
    <xdr:sp macro="" textlink="">
      <xdr:nvSpPr>
        <xdr:cNvPr id="2" name="Rectangle 1">
          <a:extLst>
            <a:ext uri="{FF2B5EF4-FFF2-40B4-BE49-F238E27FC236}">
              <a16:creationId xmlns:a16="http://schemas.microsoft.com/office/drawing/2014/main" id="{00000000-0008-0000-0600-000002000000}"/>
            </a:ext>
          </a:extLst>
        </xdr:cNvPr>
        <xdr:cNvSpPr>
          <a:spLocks noGrp="1" noChangeArrowheads="1"/>
        </xdr:cNvSpPr>
      </xdr:nvSpPr>
      <xdr:spPr bwMode="auto">
        <a:xfrm>
          <a:off x="180975" y="228600"/>
          <a:ext cx="8229600" cy="16732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1.  In Symphony, select “Search” … to find commercial reference for single part number</a:t>
          </a:r>
        </a:p>
      </xdr:txBody>
    </xdr:sp>
    <xdr:clientData/>
  </xdr:twoCellAnchor>
  <xdr:twoCellAnchor editAs="oneCell">
    <xdr:from>
      <xdr:col>0</xdr:col>
      <xdr:colOff>0</xdr:colOff>
      <xdr:row>7</xdr:row>
      <xdr:rowOff>133350</xdr:rowOff>
    </xdr:from>
    <xdr:to>
      <xdr:col>14</xdr:col>
      <xdr:colOff>563562</xdr:colOff>
      <xdr:row>35</xdr:row>
      <xdr:rowOff>6350</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676275"/>
          <a:ext cx="9094787" cy="494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36</xdr:row>
      <xdr:rowOff>0</xdr:rowOff>
    </xdr:from>
    <xdr:to>
      <xdr:col>13</xdr:col>
      <xdr:colOff>304800</xdr:colOff>
      <xdr:row>45</xdr:row>
      <xdr:rowOff>47625</xdr:rowOff>
    </xdr:to>
    <xdr:sp macro="" textlink="">
      <xdr:nvSpPr>
        <xdr:cNvPr id="4" name="Rectangle 3">
          <a:extLst>
            <a:ext uri="{FF2B5EF4-FFF2-40B4-BE49-F238E27FC236}">
              <a16:creationId xmlns:a16="http://schemas.microsoft.com/office/drawing/2014/main" id="{00000000-0008-0000-0600-000004000000}"/>
            </a:ext>
          </a:extLst>
        </xdr:cNvPr>
        <xdr:cNvSpPr>
          <a:spLocks noGrp="1" noChangeArrowheads="1"/>
        </xdr:cNvSpPr>
      </xdr:nvSpPr>
      <xdr:spPr bwMode="auto">
        <a:xfrm>
          <a:off x="0" y="5791200"/>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2.  Input your component part number and select “Search” button</a:t>
          </a:r>
        </a:p>
      </xdr:txBody>
    </xdr:sp>
    <xdr:clientData/>
  </xdr:twoCellAnchor>
  <xdr:twoCellAnchor editAs="oneCell">
    <xdr:from>
      <xdr:col>0</xdr:col>
      <xdr:colOff>0</xdr:colOff>
      <xdr:row>39</xdr:row>
      <xdr:rowOff>0</xdr:rowOff>
    </xdr:from>
    <xdr:to>
      <xdr:col>14</xdr:col>
      <xdr:colOff>161925</xdr:colOff>
      <xdr:row>68</xdr:row>
      <xdr:rowOff>11113</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334125"/>
          <a:ext cx="8693150" cy="52625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70</xdr:row>
      <xdr:rowOff>0</xdr:rowOff>
    </xdr:from>
    <xdr:to>
      <xdr:col>13</xdr:col>
      <xdr:colOff>304800</xdr:colOff>
      <xdr:row>79</xdr:row>
      <xdr:rowOff>47625</xdr:rowOff>
    </xdr:to>
    <xdr:sp macro="" textlink="">
      <xdr:nvSpPr>
        <xdr:cNvPr id="6" name="Rectangle 5">
          <a:extLst>
            <a:ext uri="{FF2B5EF4-FFF2-40B4-BE49-F238E27FC236}">
              <a16:creationId xmlns:a16="http://schemas.microsoft.com/office/drawing/2014/main" id="{00000000-0008-0000-0600-000006000000}"/>
            </a:ext>
          </a:extLst>
        </xdr:cNvPr>
        <xdr:cNvSpPr>
          <a:spLocks noGrp="1" noChangeArrowheads="1"/>
        </xdr:cNvSpPr>
      </xdr:nvSpPr>
      <xdr:spPr bwMode="auto">
        <a:xfrm>
          <a:off x="0" y="11944350"/>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3.  Select component from list.  Typically you will be looking for the latest “Released For MFG” item as shown below.</a:t>
          </a:r>
        </a:p>
      </xdr:txBody>
    </xdr:sp>
    <xdr:clientData/>
  </xdr:twoCellAnchor>
  <xdr:twoCellAnchor editAs="oneCell">
    <xdr:from>
      <xdr:col>0</xdr:col>
      <xdr:colOff>95250</xdr:colOff>
      <xdr:row>73</xdr:row>
      <xdr:rowOff>9525</xdr:rowOff>
    </xdr:from>
    <xdr:to>
      <xdr:col>14</xdr:col>
      <xdr:colOff>476250</xdr:colOff>
      <xdr:row>83</xdr:row>
      <xdr:rowOff>169862</xdr:rowOff>
    </xdr:to>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5250" y="12496800"/>
          <a:ext cx="8915400" cy="197008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85</xdr:row>
      <xdr:rowOff>9525</xdr:rowOff>
    </xdr:from>
    <xdr:to>
      <xdr:col>13</xdr:col>
      <xdr:colOff>304800</xdr:colOff>
      <xdr:row>94</xdr:row>
      <xdr:rowOff>53975</xdr:rowOff>
    </xdr:to>
    <xdr:sp macro="" textlink="">
      <xdr:nvSpPr>
        <xdr:cNvPr id="8" name="Rectangle 7">
          <a:extLst>
            <a:ext uri="{FF2B5EF4-FFF2-40B4-BE49-F238E27FC236}">
              <a16:creationId xmlns:a16="http://schemas.microsoft.com/office/drawing/2014/main" id="{00000000-0008-0000-0600-000008000000}"/>
            </a:ext>
          </a:extLst>
        </xdr:cNvPr>
        <xdr:cNvSpPr>
          <a:spLocks noGrp="1" noChangeArrowheads="1"/>
        </xdr:cNvSpPr>
      </xdr:nvSpPr>
      <xdr:spPr bwMode="auto">
        <a:xfrm>
          <a:off x="0" y="14668500"/>
          <a:ext cx="8229600" cy="16732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4.  Select “Part Used By” and then “Multi-Level”</a:t>
          </a:r>
        </a:p>
      </xdr:txBody>
    </xdr:sp>
    <xdr:clientData/>
  </xdr:twoCellAnchor>
  <xdr:twoCellAnchor editAs="oneCell">
    <xdr:from>
      <xdr:col>0</xdr:col>
      <xdr:colOff>171450</xdr:colOff>
      <xdr:row>87</xdr:row>
      <xdr:rowOff>66675</xdr:rowOff>
    </xdr:from>
    <xdr:to>
      <xdr:col>5</xdr:col>
      <xdr:colOff>542925</xdr:colOff>
      <xdr:row>102</xdr:row>
      <xdr:rowOff>28575</xdr:rowOff>
    </xdr:to>
    <xdr:pic>
      <xdr:nvPicPr>
        <xdr:cNvPr id="9" name="Picture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1450" y="15087600"/>
          <a:ext cx="3416300" cy="267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123825</xdr:colOff>
      <xdr:row>103</xdr:row>
      <xdr:rowOff>142875</xdr:rowOff>
    </xdr:from>
    <xdr:to>
      <xdr:col>5</xdr:col>
      <xdr:colOff>358775</xdr:colOff>
      <xdr:row>121</xdr:row>
      <xdr:rowOff>38100</xdr:rowOff>
    </xdr:to>
    <xdr:pic>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3825" y="18059400"/>
          <a:ext cx="3282950" cy="3152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124</xdr:row>
      <xdr:rowOff>0</xdr:rowOff>
    </xdr:from>
    <xdr:to>
      <xdr:col>13</xdr:col>
      <xdr:colOff>304800</xdr:colOff>
      <xdr:row>133</xdr:row>
      <xdr:rowOff>47625</xdr:rowOff>
    </xdr:to>
    <xdr:sp macro="" textlink="">
      <xdr:nvSpPr>
        <xdr:cNvPr id="11" name="Rectangle 10">
          <a:extLst>
            <a:ext uri="{FF2B5EF4-FFF2-40B4-BE49-F238E27FC236}">
              <a16:creationId xmlns:a16="http://schemas.microsoft.com/office/drawing/2014/main" id="{00000000-0008-0000-0600-00000B000000}"/>
            </a:ext>
          </a:extLst>
        </xdr:cNvPr>
        <xdr:cNvSpPr>
          <a:spLocks noGrp="1" noChangeArrowheads="1"/>
        </xdr:cNvSpPr>
      </xdr:nvSpPr>
      <xdr:spPr bwMode="auto">
        <a:xfrm>
          <a:off x="0" y="21717000"/>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5.  You can select to generate a report that simply displays the results or you can choose to display a report in the form of an EXCEL file.  I prefer this because it allows me to sort easily.  The report generation may take a few minutes depending upon the usage of the component but when it has been generated you will be prompted to OPEN or SAVE.  Select OPEN and the YES to the next prompt.  Once your EXCEL file is opened, go to slide 16 of this presentation for tips on how to sort for the commercial reference listing.</a:t>
          </a:r>
        </a:p>
      </xdr:txBody>
    </xdr:sp>
    <xdr:clientData/>
  </xdr:twoCellAnchor>
  <xdr:twoCellAnchor editAs="oneCell">
    <xdr:from>
      <xdr:col>0</xdr:col>
      <xdr:colOff>0</xdr:colOff>
      <xdr:row>131</xdr:row>
      <xdr:rowOff>0</xdr:rowOff>
    </xdr:from>
    <xdr:to>
      <xdr:col>9</xdr:col>
      <xdr:colOff>68263</xdr:colOff>
      <xdr:row>144</xdr:row>
      <xdr:rowOff>7938</xdr:rowOff>
    </xdr:to>
    <xdr:pic>
      <xdr:nvPicPr>
        <xdr:cNvPr id="12" name="Picture 11">
          <a:extLst>
            <a:ext uri="{FF2B5EF4-FFF2-40B4-BE49-F238E27FC236}">
              <a16:creationId xmlns:a16="http://schemas.microsoft.com/office/drawing/2014/main" id="{00000000-0008-0000-0600-00000C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22983825"/>
          <a:ext cx="5551488" cy="235743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146</xdr:row>
      <xdr:rowOff>0</xdr:rowOff>
    </xdr:from>
    <xdr:to>
      <xdr:col>10</xdr:col>
      <xdr:colOff>533400</xdr:colOff>
      <xdr:row>148</xdr:row>
      <xdr:rowOff>125413</xdr:rowOff>
    </xdr:to>
    <xdr:pic>
      <xdr:nvPicPr>
        <xdr:cNvPr id="13" name="Picture 12">
          <a:extLst>
            <a:ext uri="{FF2B5EF4-FFF2-40B4-BE49-F238E27FC236}">
              <a16:creationId xmlns:a16="http://schemas.microsoft.com/office/drawing/2014/main" id="{00000000-0008-0000-0600-00000D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25698450"/>
          <a:ext cx="6629400" cy="4841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9525</xdr:colOff>
      <xdr:row>150</xdr:row>
      <xdr:rowOff>0</xdr:rowOff>
    </xdr:from>
    <xdr:to>
      <xdr:col>10</xdr:col>
      <xdr:colOff>225425</xdr:colOff>
      <xdr:row>154</xdr:row>
      <xdr:rowOff>30163</xdr:rowOff>
    </xdr:to>
    <xdr:pic>
      <xdr:nvPicPr>
        <xdr:cNvPr id="14" name="Picture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25" y="26422350"/>
          <a:ext cx="6311900" cy="75088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18</xdr:col>
      <xdr:colOff>0</xdr:colOff>
      <xdr:row>5</xdr:row>
      <xdr:rowOff>0</xdr:rowOff>
    </xdr:from>
    <xdr:to>
      <xdr:col>31</xdr:col>
      <xdr:colOff>304800</xdr:colOff>
      <xdr:row>14</xdr:row>
      <xdr:rowOff>47625</xdr:rowOff>
    </xdr:to>
    <xdr:sp macro="" textlink="">
      <xdr:nvSpPr>
        <xdr:cNvPr id="15" name="Rectangle 14">
          <a:extLst>
            <a:ext uri="{FF2B5EF4-FFF2-40B4-BE49-F238E27FC236}">
              <a16:creationId xmlns:a16="http://schemas.microsoft.com/office/drawing/2014/main" id="{00000000-0008-0000-0600-00000F000000}"/>
            </a:ext>
          </a:extLst>
        </xdr:cNvPr>
        <xdr:cNvSpPr>
          <a:spLocks noGrp="1" noChangeArrowheads="1"/>
        </xdr:cNvSpPr>
      </xdr:nvSpPr>
      <xdr:spPr bwMode="auto">
        <a:xfrm>
          <a:off x="10972800" y="904875"/>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1.  In Symphony, select “Multiple Search” … to find the commercial references for a group of parts</a:t>
          </a:r>
        </a:p>
      </xdr:txBody>
    </xdr:sp>
    <xdr:clientData/>
  </xdr:twoCellAnchor>
  <xdr:twoCellAnchor editAs="oneCell">
    <xdr:from>
      <xdr:col>18</xdr:col>
      <xdr:colOff>47625</xdr:colOff>
      <xdr:row>8</xdr:row>
      <xdr:rowOff>9525</xdr:rowOff>
    </xdr:from>
    <xdr:to>
      <xdr:col>33</xdr:col>
      <xdr:colOff>44450</xdr:colOff>
      <xdr:row>33</xdr:row>
      <xdr:rowOff>92075</xdr:rowOff>
    </xdr:to>
    <xdr:pic>
      <xdr:nvPicPr>
        <xdr:cNvPr id="16" name="Picture 15">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1020425" y="1457325"/>
          <a:ext cx="9144000" cy="46069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36</xdr:row>
      <xdr:rowOff>0</xdr:rowOff>
    </xdr:from>
    <xdr:to>
      <xdr:col>31</xdr:col>
      <xdr:colOff>304800</xdr:colOff>
      <xdr:row>45</xdr:row>
      <xdr:rowOff>47625</xdr:rowOff>
    </xdr:to>
    <xdr:sp macro="" textlink="">
      <xdr:nvSpPr>
        <xdr:cNvPr id="17" name="Rectangle 16">
          <a:extLst>
            <a:ext uri="{FF2B5EF4-FFF2-40B4-BE49-F238E27FC236}">
              <a16:creationId xmlns:a16="http://schemas.microsoft.com/office/drawing/2014/main" id="{00000000-0008-0000-0600-000011000000}"/>
            </a:ext>
          </a:extLst>
        </xdr:cNvPr>
        <xdr:cNvSpPr>
          <a:spLocks noGrp="1" noChangeArrowheads="1"/>
        </xdr:cNvSpPr>
      </xdr:nvSpPr>
      <xdr:spPr bwMode="auto">
        <a:xfrm>
          <a:off x="10972800" y="6515100"/>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2.  Copy and paste your complete list of parts in the box labeled “Numbers” and select “Search” button.</a:t>
          </a:r>
        </a:p>
      </xdr:txBody>
    </xdr:sp>
    <xdr:clientData/>
  </xdr:twoCellAnchor>
  <xdr:twoCellAnchor editAs="oneCell">
    <xdr:from>
      <xdr:col>18</xdr:col>
      <xdr:colOff>0</xdr:colOff>
      <xdr:row>38</xdr:row>
      <xdr:rowOff>0</xdr:rowOff>
    </xdr:from>
    <xdr:to>
      <xdr:col>32</xdr:col>
      <xdr:colOff>600075</xdr:colOff>
      <xdr:row>64</xdr:row>
      <xdr:rowOff>6350</xdr:rowOff>
    </xdr:to>
    <xdr:pic>
      <xdr:nvPicPr>
        <xdr:cNvPr id="18" name="Picture 17">
          <a:extLst>
            <a:ext uri="{FF2B5EF4-FFF2-40B4-BE49-F238E27FC236}">
              <a16:creationId xmlns:a16="http://schemas.microsoft.com/office/drawing/2014/main" id="{00000000-0008-0000-0600-000012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0972800" y="6877050"/>
          <a:ext cx="9131300" cy="47148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67</xdr:row>
      <xdr:rowOff>0</xdr:rowOff>
    </xdr:from>
    <xdr:to>
      <xdr:col>31</xdr:col>
      <xdr:colOff>304800</xdr:colOff>
      <xdr:row>76</xdr:row>
      <xdr:rowOff>47625</xdr:rowOff>
    </xdr:to>
    <xdr:sp macro="" textlink="">
      <xdr:nvSpPr>
        <xdr:cNvPr id="19" name="Rectangle 18">
          <a:extLst>
            <a:ext uri="{FF2B5EF4-FFF2-40B4-BE49-F238E27FC236}">
              <a16:creationId xmlns:a16="http://schemas.microsoft.com/office/drawing/2014/main" id="{00000000-0008-0000-0600-000013000000}"/>
            </a:ext>
          </a:extLst>
        </xdr:cNvPr>
        <xdr:cNvSpPr>
          <a:spLocks noGrp="1" noChangeArrowheads="1"/>
        </xdr:cNvSpPr>
      </xdr:nvSpPr>
      <xdr:spPr bwMode="auto">
        <a:xfrm>
          <a:off x="10972800" y="12125325"/>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3.  Make sure all boxes are checked and select the “Add to Cart” button</a:t>
          </a:r>
        </a:p>
      </xdr:txBody>
    </xdr:sp>
    <xdr:clientData/>
  </xdr:twoCellAnchor>
  <xdr:twoCellAnchor editAs="oneCell">
    <xdr:from>
      <xdr:col>18</xdr:col>
      <xdr:colOff>38100</xdr:colOff>
      <xdr:row>69</xdr:row>
      <xdr:rowOff>28575</xdr:rowOff>
    </xdr:from>
    <xdr:to>
      <xdr:col>32</xdr:col>
      <xdr:colOff>554038</xdr:colOff>
      <xdr:row>97</xdr:row>
      <xdr:rowOff>115888</xdr:rowOff>
    </xdr:to>
    <xdr:pic>
      <xdr:nvPicPr>
        <xdr:cNvPr id="20" name="Picture 19">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010900" y="12515850"/>
          <a:ext cx="9050338" cy="5154613"/>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99</xdr:row>
      <xdr:rowOff>0</xdr:rowOff>
    </xdr:from>
    <xdr:to>
      <xdr:col>31</xdr:col>
      <xdr:colOff>304800</xdr:colOff>
      <xdr:row>108</xdr:row>
      <xdr:rowOff>47625</xdr:rowOff>
    </xdr:to>
    <xdr:sp macro="" textlink="">
      <xdr:nvSpPr>
        <xdr:cNvPr id="21" name="Rectangle 20">
          <a:extLst>
            <a:ext uri="{FF2B5EF4-FFF2-40B4-BE49-F238E27FC236}">
              <a16:creationId xmlns:a16="http://schemas.microsoft.com/office/drawing/2014/main" id="{00000000-0008-0000-0600-000015000000}"/>
            </a:ext>
          </a:extLst>
        </xdr:cNvPr>
        <xdr:cNvSpPr>
          <a:spLocks noGrp="1" noChangeArrowheads="1"/>
        </xdr:cNvSpPr>
      </xdr:nvSpPr>
      <xdr:spPr bwMode="auto">
        <a:xfrm>
          <a:off x="10972800" y="17916525"/>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4.  Select either copy in Existing Cart or New Cart and select OK button</a:t>
          </a:r>
        </a:p>
      </xdr:txBody>
    </xdr:sp>
    <xdr:clientData/>
  </xdr:twoCellAnchor>
  <xdr:twoCellAnchor editAs="oneCell">
    <xdr:from>
      <xdr:col>18</xdr:col>
      <xdr:colOff>0</xdr:colOff>
      <xdr:row>105</xdr:row>
      <xdr:rowOff>0</xdr:rowOff>
    </xdr:from>
    <xdr:to>
      <xdr:col>32</xdr:col>
      <xdr:colOff>496887</xdr:colOff>
      <xdr:row>130</xdr:row>
      <xdr:rowOff>87312</xdr:rowOff>
    </xdr:to>
    <xdr:pic>
      <xdr:nvPicPr>
        <xdr:cNvPr id="22" name="Picture 21">
          <a:extLst>
            <a:ext uri="{FF2B5EF4-FFF2-40B4-BE49-F238E27FC236}">
              <a16:creationId xmlns:a16="http://schemas.microsoft.com/office/drawing/2014/main" id="{00000000-0008-0000-0600-000016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972800" y="19002375"/>
          <a:ext cx="9031287" cy="4608512"/>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18</xdr:col>
      <xdr:colOff>0</xdr:colOff>
      <xdr:row>139</xdr:row>
      <xdr:rowOff>0</xdr:rowOff>
    </xdr:from>
    <xdr:to>
      <xdr:col>32</xdr:col>
      <xdr:colOff>484187</xdr:colOff>
      <xdr:row>167</xdr:row>
      <xdr:rowOff>25400</xdr:rowOff>
    </xdr:to>
    <xdr:pic>
      <xdr:nvPicPr>
        <xdr:cNvPr id="23" name="Picture 22">
          <a:extLst>
            <a:ext uri="{FF2B5EF4-FFF2-40B4-BE49-F238E27FC236}">
              <a16:creationId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10972800" y="25155525"/>
          <a:ext cx="9021762" cy="50895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135</xdr:row>
      <xdr:rowOff>0</xdr:rowOff>
    </xdr:from>
    <xdr:to>
      <xdr:col>31</xdr:col>
      <xdr:colOff>304800</xdr:colOff>
      <xdr:row>144</xdr:row>
      <xdr:rowOff>47625</xdr:rowOff>
    </xdr:to>
    <xdr:sp macro="" textlink="">
      <xdr:nvSpPr>
        <xdr:cNvPr id="24" name="Rectangle 23">
          <a:extLst>
            <a:ext uri="{FF2B5EF4-FFF2-40B4-BE49-F238E27FC236}">
              <a16:creationId xmlns:a16="http://schemas.microsoft.com/office/drawing/2014/main" id="{00000000-0008-0000-0600-000018000000}"/>
            </a:ext>
          </a:extLst>
        </xdr:cNvPr>
        <xdr:cNvSpPr>
          <a:spLocks noGrp="1" noChangeArrowheads="1"/>
        </xdr:cNvSpPr>
      </xdr:nvSpPr>
      <xdr:spPr bwMode="auto">
        <a:xfrm>
          <a:off x="10972800" y="24431625"/>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5.  Select “View / Update Carts”</a:t>
          </a:r>
        </a:p>
      </xdr:txBody>
    </xdr:sp>
    <xdr:clientData/>
  </xdr:twoCellAnchor>
  <xdr:twoCellAnchor>
    <xdr:from>
      <xdr:col>18</xdr:col>
      <xdr:colOff>0</xdr:colOff>
      <xdr:row>169</xdr:row>
      <xdr:rowOff>0</xdr:rowOff>
    </xdr:from>
    <xdr:to>
      <xdr:col>31</xdr:col>
      <xdr:colOff>304800</xdr:colOff>
      <xdr:row>178</xdr:row>
      <xdr:rowOff>47625</xdr:rowOff>
    </xdr:to>
    <xdr:sp macro="" textlink="">
      <xdr:nvSpPr>
        <xdr:cNvPr id="25" name="Rectangle 24">
          <a:extLst>
            <a:ext uri="{FF2B5EF4-FFF2-40B4-BE49-F238E27FC236}">
              <a16:creationId xmlns:a16="http://schemas.microsoft.com/office/drawing/2014/main" id="{00000000-0008-0000-0600-000019000000}"/>
            </a:ext>
          </a:extLst>
        </xdr:cNvPr>
        <xdr:cNvSpPr>
          <a:spLocks noGrp="1" noChangeArrowheads="1"/>
        </xdr:cNvSpPr>
      </xdr:nvSpPr>
      <xdr:spPr bwMode="auto">
        <a:xfrm>
          <a:off x="10972800" y="30584775"/>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6.  Select “Expand” to see contents of cart</a:t>
          </a:r>
        </a:p>
      </xdr:txBody>
    </xdr:sp>
    <xdr:clientData/>
  </xdr:twoCellAnchor>
  <xdr:twoCellAnchor editAs="oneCell">
    <xdr:from>
      <xdr:col>18</xdr:col>
      <xdr:colOff>0</xdr:colOff>
      <xdr:row>172</xdr:row>
      <xdr:rowOff>0</xdr:rowOff>
    </xdr:from>
    <xdr:to>
      <xdr:col>32</xdr:col>
      <xdr:colOff>606425</xdr:colOff>
      <xdr:row>198</xdr:row>
      <xdr:rowOff>7937</xdr:rowOff>
    </xdr:to>
    <xdr:pic>
      <xdr:nvPicPr>
        <xdr:cNvPr id="26" name="Picture 25">
          <a:extLst>
            <a:ext uri="{FF2B5EF4-FFF2-40B4-BE49-F238E27FC236}">
              <a16:creationId xmlns:a16="http://schemas.microsoft.com/office/drawing/2014/main" id="{00000000-0008-0000-0600-00001A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0972800" y="31127700"/>
          <a:ext cx="9140825" cy="4710112"/>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199</xdr:row>
      <xdr:rowOff>0</xdr:rowOff>
    </xdr:from>
    <xdr:to>
      <xdr:col>31</xdr:col>
      <xdr:colOff>304800</xdr:colOff>
      <xdr:row>208</xdr:row>
      <xdr:rowOff>47625</xdr:rowOff>
    </xdr:to>
    <xdr:sp macro="" textlink="">
      <xdr:nvSpPr>
        <xdr:cNvPr id="27" name="Rectangle 26">
          <a:extLst>
            <a:ext uri="{FF2B5EF4-FFF2-40B4-BE49-F238E27FC236}">
              <a16:creationId xmlns:a16="http://schemas.microsoft.com/office/drawing/2014/main" id="{00000000-0008-0000-0600-00001B000000}"/>
            </a:ext>
          </a:extLst>
        </xdr:cNvPr>
        <xdr:cNvSpPr>
          <a:spLocks noGrp="1" noChangeArrowheads="1"/>
        </xdr:cNvSpPr>
      </xdr:nvSpPr>
      <xdr:spPr bwMode="auto">
        <a:xfrm>
          <a:off x="10972800" y="36014025"/>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7.  Select part from list for your search</a:t>
          </a:r>
        </a:p>
      </xdr:txBody>
    </xdr:sp>
    <xdr:clientData/>
  </xdr:twoCellAnchor>
  <xdr:twoCellAnchor editAs="oneCell">
    <xdr:from>
      <xdr:col>18</xdr:col>
      <xdr:colOff>0</xdr:colOff>
      <xdr:row>203</xdr:row>
      <xdr:rowOff>0</xdr:rowOff>
    </xdr:from>
    <xdr:to>
      <xdr:col>32</xdr:col>
      <xdr:colOff>600075</xdr:colOff>
      <xdr:row>225</xdr:row>
      <xdr:rowOff>120650</xdr:rowOff>
    </xdr:to>
    <xdr:pic>
      <xdr:nvPicPr>
        <xdr:cNvPr id="28" name="Picture 27">
          <a:extLst>
            <a:ext uri="{FF2B5EF4-FFF2-40B4-BE49-F238E27FC236}">
              <a16:creationId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0972800" y="36737925"/>
          <a:ext cx="9131300" cy="41052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227</xdr:row>
      <xdr:rowOff>0</xdr:rowOff>
    </xdr:from>
    <xdr:to>
      <xdr:col>31</xdr:col>
      <xdr:colOff>304800</xdr:colOff>
      <xdr:row>236</xdr:row>
      <xdr:rowOff>47625</xdr:rowOff>
    </xdr:to>
    <xdr:sp macro="" textlink="">
      <xdr:nvSpPr>
        <xdr:cNvPr id="29" name="Rectangle 28">
          <a:extLst>
            <a:ext uri="{FF2B5EF4-FFF2-40B4-BE49-F238E27FC236}">
              <a16:creationId xmlns:a16="http://schemas.microsoft.com/office/drawing/2014/main" id="{00000000-0008-0000-0600-00001D000000}"/>
            </a:ext>
          </a:extLst>
        </xdr:cNvPr>
        <xdr:cNvSpPr>
          <a:spLocks noGrp="1" noChangeArrowheads="1"/>
        </xdr:cNvSpPr>
      </xdr:nvSpPr>
      <xdr:spPr bwMode="auto">
        <a:xfrm>
          <a:off x="10972800" y="41081325"/>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8.  Select “Part Used By =&gt; Multi Level to generate a list of the where used for the part</a:t>
          </a:r>
        </a:p>
      </xdr:txBody>
    </xdr:sp>
    <xdr:clientData/>
  </xdr:twoCellAnchor>
  <xdr:twoCellAnchor editAs="oneCell">
    <xdr:from>
      <xdr:col>18</xdr:col>
      <xdr:colOff>0</xdr:colOff>
      <xdr:row>230</xdr:row>
      <xdr:rowOff>0</xdr:rowOff>
    </xdr:from>
    <xdr:to>
      <xdr:col>32</xdr:col>
      <xdr:colOff>600075</xdr:colOff>
      <xdr:row>255</xdr:row>
      <xdr:rowOff>139700</xdr:rowOff>
    </xdr:to>
    <xdr:pic>
      <xdr:nvPicPr>
        <xdr:cNvPr id="30" name="Picture 29">
          <a:extLst>
            <a:ext uri="{FF2B5EF4-FFF2-40B4-BE49-F238E27FC236}">
              <a16:creationId xmlns:a16="http://schemas.microsoft.com/office/drawing/2014/main" id="{00000000-0008-0000-0600-00001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10972800" y="41624250"/>
          <a:ext cx="9131300" cy="46609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258</xdr:row>
      <xdr:rowOff>0</xdr:rowOff>
    </xdr:from>
    <xdr:to>
      <xdr:col>31</xdr:col>
      <xdr:colOff>304800</xdr:colOff>
      <xdr:row>267</xdr:row>
      <xdr:rowOff>47625</xdr:rowOff>
    </xdr:to>
    <xdr:sp macro="" textlink="">
      <xdr:nvSpPr>
        <xdr:cNvPr id="31" name="Rectangle 30">
          <a:extLst>
            <a:ext uri="{FF2B5EF4-FFF2-40B4-BE49-F238E27FC236}">
              <a16:creationId xmlns:a16="http://schemas.microsoft.com/office/drawing/2014/main" id="{00000000-0008-0000-0600-00001F000000}"/>
            </a:ext>
          </a:extLst>
        </xdr:cNvPr>
        <xdr:cNvSpPr>
          <a:spLocks noGrp="1" noChangeArrowheads="1"/>
        </xdr:cNvSpPr>
      </xdr:nvSpPr>
      <xdr:spPr bwMode="auto">
        <a:xfrm>
          <a:off x="10972800" y="46691550"/>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9.  Select “Generate Report” and then “Open” to load where used into an EXCEL spreadsheet to be sorted</a:t>
          </a:r>
        </a:p>
      </xdr:txBody>
    </xdr:sp>
    <xdr:clientData/>
  </xdr:twoCellAnchor>
  <xdr:twoCellAnchor editAs="oneCell">
    <xdr:from>
      <xdr:col>18</xdr:col>
      <xdr:colOff>180975</xdr:colOff>
      <xdr:row>261</xdr:row>
      <xdr:rowOff>19050</xdr:rowOff>
    </xdr:from>
    <xdr:to>
      <xdr:col>33</xdr:col>
      <xdr:colOff>171450</xdr:colOff>
      <xdr:row>284</xdr:row>
      <xdr:rowOff>0</xdr:rowOff>
    </xdr:to>
    <xdr:pic>
      <xdr:nvPicPr>
        <xdr:cNvPr id="32" name="Picture 31">
          <a:extLst>
            <a:ext uri="{FF2B5EF4-FFF2-40B4-BE49-F238E27FC236}">
              <a16:creationId xmlns:a16="http://schemas.microsoft.com/office/drawing/2014/main" id="{00000000-0008-0000-0600-000020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1153775" y="47253525"/>
          <a:ext cx="9134475" cy="41433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27</xdr:col>
      <xdr:colOff>339725</xdr:colOff>
      <xdr:row>269</xdr:row>
      <xdr:rowOff>104775</xdr:rowOff>
    </xdr:from>
    <xdr:to>
      <xdr:col>33</xdr:col>
      <xdr:colOff>568325</xdr:colOff>
      <xdr:row>284</xdr:row>
      <xdr:rowOff>28575</xdr:rowOff>
    </xdr:to>
    <xdr:pic>
      <xdr:nvPicPr>
        <xdr:cNvPr id="33" name="Picture 32">
          <a:extLst>
            <a:ext uri="{FF2B5EF4-FFF2-40B4-BE49-F238E27FC236}">
              <a16:creationId xmlns:a16="http://schemas.microsoft.com/office/drawing/2014/main" id="{00000000-0008-0000-0600-000021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6798925" y="48787050"/>
          <a:ext cx="3886200" cy="26352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289</xdr:row>
      <xdr:rowOff>0</xdr:rowOff>
    </xdr:from>
    <xdr:to>
      <xdr:col>31</xdr:col>
      <xdr:colOff>304800</xdr:colOff>
      <xdr:row>298</xdr:row>
      <xdr:rowOff>47625</xdr:rowOff>
    </xdr:to>
    <xdr:sp macro="" textlink="">
      <xdr:nvSpPr>
        <xdr:cNvPr id="34" name="Rectangle 33">
          <a:extLst>
            <a:ext uri="{FF2B5EF4-FFF2-40B4-BE49-F238E27FC236}">
              <a16:creationId xmlns:a16="http://schemas.microsoft.com/office/drawing/2014/main" id="{00000000-0008-0000-0600-000022000000}"/>
            </a:ext>
          </a:extLst>
        </xdr:cNvPr>
        <xdr:cNvSpPr>
          <a:spLocks noGrp="1" noChangeArrowheads="1"/>
        </xdr:cNvSpPr>
      </xdr:nvSpPr>
      <xdr:spPr bwMode="auto">
        <a:xfrm>
          <a:off x="10972800" y="52301775"/>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10.  Select the column label row (row 3) and apply “Data =&gt; AutoFilter”.  Then select column labeled “Part Type” and sort by “COMMERCIAL REFERENCE”.</a:t>
          </a:r>
        </a:p>
      </xdr:txBody>
    </xdr:sp>
    <xdr:clientData/>
  </xdr:twoCellAnchor>
  <xdr:twoCellAnchor editAs="oneCell">
    <xdr:from>
      <xdr:col>18</xdr:col>
      <xdr:colOff>0</xdr:colOff>
      <xdr:row>293</xdr:row>
      <xdr:rowOff>0</xdr:rowOff>
    </xdr:from>
    <xdr:to>
      <xdr:col>32</xdr:col>
      <xdr:colOff>588962</xdr:colOff>
      <xdr:row>305</xdr:row>
      <xdr:rowOff>168275</xdr:rowOff>
    </xdr:to>
    <xdr:pic>
      <xdr:nvPicPr>
        <xdr:cNvPr id="35" name="Picture 34">
          <a:extLst>
            <a:ext uri="{FF2B5EF4-FFF2-40B4-BE49-F238E27FC236}">
              <a16:creationId xmlns:a16="http://schemas.microsoft.com/office/drawing/2014/main" id="{00000000-0008-0000-0600-000023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0972800" y="53025675"/>
          <a:ext cx="9123362" cy="23399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18</xdr:col>
      <xdr:colOff>0</xdr:colOff>
      <xdr:row>307</xdr:row>
      <xdr:rowOff>0</xdr:rowOff>
    </xdr:from>
    <xdr:to>
      <xdr:col>32</xdr:col>
      <xdr:colOff>600075</xdr:colOff>
      <xdr:row>320</xdr:row>
      <xdr:rowOff>6350</xdr:rowOff>
    </xdr:to>
    <xdr:pic>
      <xdr:nvPicPr>
        <xdr:cNvPr id="36" name="Picture 35">
          <a:extLst>
            <a:ext uri="{FF2B5EF4-FFF2-40B4-BE49-F238E27FC236}">
              <a16:creationId xmlns:a16="http://schemas.microsoft.com/office/drawing/2014/main" id="{00000000-0008-0000-0600-000024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10972800" y="55559325"/>
          <a:ext cx="9131300" cy="23558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322</xdr:row>
      <xdr:rowOff>0</xdr:rowOff>
    </xdr:from>
    <xdr:to>
      <xdr:col>31</xdr:col>
      <xdr:colOff>304800</xdr:colOff>
      <xdr:row>331</xdr:row>
      <xdr:rowOff>47625</xdr:rowOff>
    </xdr:to>
    <xdr:sp macro="" textlink="">
      <xdr:nvSpPr>
        <xdr:cNvPr id="38" name="Rectangle 37">
          <a:extLst>
            <a:ext uri="{FF2B5EF4-FFF2-40B4-BE49-F238E27FC236}">
              <a16:creationId xmlns:a16="http://schemas.microsoft.com/office/drawing/2014/main" id="{00000000-0008-0000-0600-000026000000}"/>
            </a:ext>
          </a:extLst>
        </xdr:cNvPr>
        <xdr:cNvSpPr>
          <a:spLocks noGrp="1" noChangeArrowheads="1"/>
        </xdr:cNvSpPr>
      </xdr:nvSpPr>
      <xdr:spPr bwMode="auto">
        <a:xfrm>
          <a:off x="10972800" y="58273950"/>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11.  The “Commercial References” will be located in the column labeled “Where Used” as shown below</a:t>
          </a:r>
        </a:p>
      </xdr:txBody>
    </xdr:sp>
    <xdr:clientData/>
  </xdr:twoCellAnchor>
  <xdr:twoCellAnchor editAs="oneCell">
    <xdr:from>
      <xdr:col>18</xdr:col>
      <xdr:colOff>0</xdr:colOff>
      <xdr:row>324</xdr:row>
      <xdr:rowOff>0</xdr:rowOff>
    </xdr:from>
    <xdr:to>
      <xdr:col>32</xdr:col>
      <xdr:colOff>606425</xdr:colOff>
      <xdr:row>336</xdr:row>
      <xdr:rowOff>82550</xdr:rowOff>
    </xdr:to>
    <xdr:pic>
      <xdr:nvPicPr>
        <xdr:cNvPr id="39" name="Picture 38">
          <a:extLst>
            <a:ext uri="{FF2B5EF4-FFF2-40B4-BE49-F238E27FC236}">
              <a16:creationId xmlns:a16="http://schemas.microsoft.com/office/drawing/2014/main" id="{00000000-0008-0000-0600-000027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10972800" y="58635900"/>
          <a:ext cx="9140825" cy="22574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18</xdr:col>
      <xdr:colOff>0</xdr:colOff>
      <xdr:row>338</xdr:row>
      <xdr:rowOff>0</xdr:rowOff>
    </xdr:from>
    <xdr:to>
      <xdr:col>31</xdr:col>
      <xdr:colOff>304800</xdr:colOff>
      <xdr:row>373</xdr:row>
      <xdr:rowOff>142875</xdr:rowOff>
    </xdr:to>
    <xdr:sp macro="" textlink="">
      <xdr:nvSpPr>
        <xdr:cNvPr id="40" name="Rectangle 39">
          <a:extLst>
            <a:ext uri="{FF2B5EF4-FFF2-40B4-BE49-F238E27FC236}">
              <a16:creationId xmlns:a16="http://schemas.microsoft.com/office/drawing/2014/main" id="{00000000-0008-0000-0600-000028000000}"/>
            </a:ext>
          </a:extLst>
        </xdr:cNvPr>
        <xdr:cNvSpPr>
          <a:spLocks noGrp="1" noChangeArrowheads="1"/>
        </xdr:cNvSpPr>
      </xdr:nvSpPr>
      <xdr:spPr bwMode="auto">
        <a:xfrm>
          <a:off x="10972800" y="61169550"/>
          <a:ext cx="8229600" cy="6477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eaLnBrk="1" hangingPunct="1">
            <a:lnSpc>
              <a:spcPct val="90000"/>
            </a:lnSpc>
            <a:buFontTx/>
            <a:buNone/>
          </a:pPr>
          <a:r>
            <a:rPr lang="en-US" altLang="en-US" sz="1200" b="1"/>
            <a:t>CONSIDERATIONS:</a:t>
          </a:r>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u="sng"/>
            <a:t>Not all parts will be found within Symphony</a:t>
          </a:r>
          <a:endParaRPr lang="en-US" altLang="en-US" sz="1200" b="1"/>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a:t>These parts will not be included in the list derived from your “Multiple Search” step in the process and thus will not be included in your cart.  There is no warning to that effect so make sure you match the commercial references to the correct part if transferring information from the spreadsheet generated by Symphony to another spreadsheet.</a:t>
          </a:r>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u="sng"/>
            <a:t>Not all parts have a commercial reference</a:t>
          </a:r>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a:t>The process for these parts will follow the same path until you go to sort by “COMMERCIAL REFERENCE” for which there will be none.  For these parts, I will typically make note of the information within the column labeled “English Description” and “Project” as shown below.  This will help to identify the BOC and Product Group to which the part belongs.</a:t>
          </a:r>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1200" b="1" u="sng"/>
        </a:p>
        <a:p>
          <a:pPr marL="0" indent="0" eaLnBrk="1" hangingPunct="1">
            <a:lnSpc>
              <a:spcPct val="90000"/>
            </a:lnSpc>
            <a:buFontTx/>
            <a:buNone/>
          </a:pPr>
          <a:endParaRPr lang="en-US" altLang="en-US" sz="1200" b="1" u="sng"/>
        </a:p>
        <a:p>
          <a:pPr marL="0" indent="0" eaLnBrk="1" hangingPunct="1">
            <a:lnSpc>
              <a:spcPct val="90000"/>
            </a:lnSpc>
            <a:buFontTx/>
            <a:buNone/>
          </a:pPr>
          <a:r>
            <a:rPr lang="en-US" altLang="en-US" sz="1200" b="1" u="sng"/>
            <a:t>Process can be time consuming</a:t>
          </a:r>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a:t>Once proficient, you can expect to take ~3 minutes on average for each part in your list.  A large “where used” list will impact the time required.  I have asked the Symphony experts to develop an “Extra Service” process for obtaining this information using their resources but nothing is available at this time.</a:t>
          </a:r>
        </a:p>
      </xdr:txBody>
    </xdr:sp>
    <xdr:clientData/>
  </xdr:twoCellAnchor>
  <xdr:twoCellAnchor editAs="oneCell">
    <xdr:from>
      <xdr:col>17</xdr:col>
      <xdr:colOff>600075</xdr:colOff>
      <xdr:row>351</xdr:row>
      <xdr:rowOff>19050</xdr:rowOff>
    </xdr:from>
    <xdr:to>
      <xdr:col>32</xdr:col>
      <xdr:colOff>590550</xdr:colOff>
      <xdr:row>364</xdr:row>
      <xdr:rowOff>44450</xdr:rowOff>
    </xdr:to>
    <xdr:pic>
      <xdr:nvPicPr>
        <xdr:cNvPr id="41" name="Picture 40">
          <a:extLst>
            <a:ext uri="{FF2B5EF4-FFF2-40B4-BE49-F238E27FC236}">
              <a16:creationId xmlns:a16="http://schemas.microsoft.com/office/drawing/2014/main" id="{00000000-0008-0000-0600-000029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0963275" y="63541275"/>
          <a:ext cx="9134475" cy="238125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0</xdr:col>
      <xdr:colOff>0</xdr:colOff>
      <xdr:row>158</xdr:row>
      <xdr:rowOff>0</xdr:rowOff>
    </xdr:from>
    <xdr:to>
      <xdr:col>13</xdr:col>
      <xdr:colOff>304800</xdr:colOff>
      <xdr:row>167</xdr:row>
      <xdr:rowOff>47625</xdr:rowOff>
    </xdr:to>
    <xdr:sp macro="" textlink="">
      <xdr:nvSpPr>
        <xdr:cNvPr id="42" name="Rectangle 41">
          <a:extLst>
            <a:ext uri="{FF2B5EF4-FFF2-40B4-BE49-F238E27FC236}">
              <a16:creationId xmlns:a16="http://schemas.microsoft.com/office/drawing/2014/main" id="{00000000-0008-0000-0600-00002A000000}"/>
            </a:ext>
          </a:extLst>
        </xdr:cNvPr>
        <xdr:cNvSpPr>
          <a:spLocks noGrp="1" noChangeArrowheads="1"/>
        </xdr:cNvSpPr>
      </xdr:nvSpPr>
      <xdr:spPr bwMode="auto">
        <a:xfrm>
          <a:off x="0" y="28594050"/>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6.  Select the column label row (row 3) and apply “Data =&gt; AutoFilter”.  Then select column labeled “Part Type” and sort by “COMMERCIAL REFERENCE”.</a:t>
          </a:r>
        </a:p>
      </xdr:txBody>
    </xdr:sp>
    <xdr:clientData/>
  </xdr:twoCellAnchor>
  <xdr:twoCellAnchor editAs="oneCell">
    <xdr:from>
      <xdr:col>0</xdr:col>
      <xdr:colOff>0</xdr:colOff>
      <xdr:row>162</xdr:row>
      <xdr:rowOff>0</xdr:rowOff>
    </xdr:from>
    <xdr:to>
      <xdr:col>14</xdr:col>
      <xdr:colOff>588962</xdr:colOff>
      <xdr:row>174</xdr:row>
      <xdr:rowOff>168275</xdr:rowOff>
    </xdr:to>
    <xdr:pic>
      <xdr:nvPicPr>
        <xdr:cNvPr id="43" name="Picture 42">
          <a:extLst>
            <a:ext uri="{FF2B5EF4-FFF2-40B4-BE49-F238E27FC236}">
              <a16:creationId xmlns:a16="http://schemas.microsoft.com/office/drawing/2014/main" id="{00000000-0008-0000-0600-00002B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0" y="29317950"/>
          <a:ext cx="9123362" cy="23399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editAs="oneCell">
    <xdr:from>
      <xdr:col>0</xdr:col>
      <xdr:colOff>0</xdr:colOff>
      <xdr:row>176</xdr:row>
      <xdr:rowOff>177800</xdr:rowOff>
    </xdr:from>
    <xdr:to>
      <xdr:col>14</xdr:col>
      <xdr:colOff>596900</xdr:colOff>
      <xdr:row>190</xdr:row>
      <xdr:rowOff>9525</xdr:rowOff>
    </xdr:to>
    <xdr:pic>
      <xdr:nvPicPr>
        <xdr:cNvPr id="44" name="Picture 43">
          <a:extLst>
            <a:ext uri="{FF2B5EF4-FFF2-40B4-BE49-F238E27FC236}">
              <a16:creationId xmlns:a16="http://schemas.microsoft.com/office/drawing/2014/main" id="{00000000-0008-0000-0600-00002C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0" y="32029400"/>
          <a:ext cx="9131300" cy="23653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0</xdr:col>
      <xdr:colOff>0</xdr:colOff>
      <xdr:row>192</xdr:row>
      <xdr:rowOff>0</xdr:rowOff>
    </xdr:from>
    <xdr:to>
      <xdr:col>13</xdr:col>
      <xdr:colOff>304800</xdr:colOff>
      <xdr:row>201</xdr:row>
      <xdr:rowOff>47625</xdr:rowOff>
    </xdr:to>
    <xdr:sp macro="" textlink="">
      <xdr:nvSpPr>
        <xdr:cNvPr id="46" name="Rectangle 45">
          <a:extLst>
            <a:ext uri="{FF2B5EF4-FFF2-40B4-BE49-F238E27FC236}">
              <a16:creationId xmlns:a16="http://schemas.microsoft.com/office/drawing/2014/main" id="{00000000-0008-0000-0600-00002E000000}"/>
            </a:ext>
          </a:extLst>
        </xdr:cNvPr>
        <xdr:cNvSpPr>
          <a:spLocks noGrp="1" noChangeArrowheads="1"/>
        </xdr:cNvSpPr>
      </xdr:nvSpPr>
      <xdr:spPr bwMode="auto">
        <a:xfrm>
          <a:off x="0" y="34747200"/>
          <a:ext cx="8229600" cy="16764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341313" indent="-341313" eaLnBrk="1" hangingPunct="1">
            <a:buFontTx/>
            <a:buNone/>
          </a:pPr>
          <a:r>
            <a:rPr lang="en-US" altLang="en-US" sz="1400" b="1"/>
            <a:t>7.  The “Commercial References” will be located in the column labeled “Where Used” as shown below</a:t>
          </a:r>
        </a:p>
      </xdr:txBody>
    </xdr:sp>
    <xdr:clientData/>
  </xdr:twoCellAnchor>
  <xdr:twoCellAnchor editAs="oneCell">
    <xdr:from>
      <xdr:col>0</xdr:col>
      <xdr:colOff>0</xdr:colOff>
      <xdr:row>195</xdr:row>
      <xdr:rowOff>0</xdr:rowOff>
    </xdr:from>
    <xdr:to>
      <xdr:col>14</xdr:col>
      <xdr:colOff>606425</xdr:colOff>
      <xdr:row>207</xdr:row>
      <xdr:rowOff>85725</xdr:rowOff>
    </xdr:to>
    <xdr:pic>
      <xdr:nvPicPr>
        <xdr:cNvPr id="47" name="Picture 46">
          <a:extLst>
            <a:ext uri="{FF2B5EF4-FFF2-40B4-BE49-F238E27FC236}">
              <a16:creationId xmlns:a16="http://schemas.microsoft.com/office/drawing/2014/main" id="{00000000-0008-0000-0600-00002F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0" y="35290125"/>
          <a:ext cx="9140825" cy="225742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twoCellAnchor>
    <xdr:from>
      <xdr:col>0</xdr:col>
      <xdr:colOff>0</xdr:colOff>
      <xdr:row>209</xdr:row>
      <xdr:rowOff>0</xdr:rowOff>
    </xdr:from>
    <xdr:to>
      <xdr:col>13</xdr:col>
      <xdr:colOff>304800</xdr:colOff>
      <xdr:row>244</xdr:row>
      <xdr:rowOff>142875</xdr:rowOff>
    </xdr:to>
    <xdr:sp macro="" textlink="">
      <xdr:nvSpPr>
        <xdr:cNvPr id="48" name="Rectangle 47">
          <a:extLst>
            <a:ext uri="{FF2B5EF4-FFF2-40B4-BE49-F238E27FC236}">
              <a16:creationId xmlns:a16="http://schemas.microsoft.com/office/drawing/2014/main" id="{00000000-0008-0000-0600-000030000000}"/>
            </a:ext>
          </a:extLst>
        </xdr:cNvPr>
        <xdr:cNvSpPr>
          <a:spLocks noGrp="1" noChangeArrowheads="1"/>
        </xdr:cNvSpPr>
      </xdr:nvSpPr>
      <xdr:spPr bwMode="auto">
        <a:xfrm>
          <a:off x="0" y="37823775"/>
          <a:ext cx="8229600" cy="6477000"/>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vert="horz" wrap="square" lIns="91440" tIns="45720" rIns="91440" bIns="45720" numCol="1" anchor="t" anchorCtr="0" compatLnSpc="1">
          <a:prstTxWarp prst="textNoShape">
            <a:avLst/>
          </a:prstTxWarp>
        </a:bodyPr>
        <a:lstStyle>
          <a:lvl1pPr marL="342900" indent="-342900" algn="l" rtl="0" eaLnBrk="0" fontAlgn="base" hangingPunct="0">
            <a:spcBef>
              <a:spcPct val="20000"/>
            </a:spcBef>
            <a:spcAft>
              <a:spcPct val="0"/>
            </a:spcAft>
            <a:buChar char="•"/>
            <a:defRPr sz="3200" kern="1200">
              <a:solidFill>
                <a:schemeClr val="tx1"/>
              </a:solidFill>
              <a:latin typeface="+mn-lt"/>
              <a:ea typeface="+mn-ea"/>
              <a:cs typeface="+mn-cs"/>
            </a:defRPr>
          </a:lvl1pPr>
          <a:lvl2pPr marL="742950" indent="-285750" algn="l" rtl="0" eaLnBrk="0" fontAlgn="base" hangingPunct="0">
            <a:spcBef>
              <a:spcPct val="20000"/>
            </a:spcBef>
            <a:spcAft>
              <a:spcPct val="0"/>
            </a:spcAft>
            <a:buChar char="–"/>
            <a:defRPr sz="2800" kern="1200">
              <a:solidFill>
                <a:schemeClr val="tx1"/>
              </a:solidFill>
              <a:latin typeface="+mn-lt"/>
              <a:ea typeface="+mn-ea"/>
              <a:cs typeface="+mn-cs"/>
            </a:defRPr>
          </a:lvl2pPr>
          <a:lvl3pPr marL="1143000" indent="-228600" algn="l" rtl="0" eaLnBrk="0" fontAlgn="base" hangingPunct="0">
            <a:spcBef>
              <a:spcPct val="20000"/>
            </a:spcBef>
            <a:spcAft>
              <a:spcPct val="0"/>
            </a:spcAft>
            <a:buChar char="•"/>
            <a:defRPr sz="2400" kern="1200">
              <a:solidFill>
                <a:schemeClr val="tx1"/>
              </a:solidFill>
              <a:latin typeface="+mn-lt"/>
              <a:ea typeface="+mn-ea"/>
              <a:cs typeface="+mn-cs"/>
            </a:defRPr>
          </a:lvl3pPr>
          <a:lvl4pPr marL="1600200" indent="-228600" algn="l" rtl="0" eaLnBrk="0" fontAlgn="base" hangingPunct="0">
            <a:spcBef>
              <a:spcPct val="20000"/>
            </a:spcBef>
            <a:spcAft>
              <a:spcPct val="0"/>
            </a:spcAft>
            <a:buChar char="–"/>
            <a:defRPr sz="2000" kern="1200">
              <a:solidFill>
                <a:schemeClr val="tx1"/>
              </a:solidFill>
              <a:latin typeface="+mn-lt"/>
              <a:ea typeface="+mn-ea"/>
              <a:cs typeface="+mn-cs"/>
            </a:defRPr>
          </a:lvl4pPr>
          <a:lvl5pPr marL="2057400" indent="-228600" algn="l" rtl="0" eaLnBrk="0" fontAlgn="base" hangingPunct="0">
            <a:spcBef>
              <a:spcPct val="20000"/>
            </a:spcBef>
            <a:spcAft>
              <a:spcPct val="0"/>
            </a:spcAft>
            <a:buChar char="»"/>
            <a:defRPr sz="2000" kern="1200">
              <a:solidFill>
                <a:schemeClr val="tx1"/>
              </a:solidFill>
              <a:latin typeface="+mn-lt"/>
              <a:ea typeface="+mn-ea"/>
              <a:cs typeface="+mn-cs"/>
            </a:defRPr>
          </a:lvl5pPr>
          <a:lvl6pPr marL="25146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6pPr>
          <a:lvl7pPr marL="29718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7pPr>
          <a:lvl8pPr marL="34290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8pPr>
          <a:lvl9pPr marL="3886200" indent="-228600" algn="l" defTabSz="914400" rtl="0" eaLnBrk="1" latinLnBrk="0" hangingPunct="1">
            <a:lnSpc>
              <a:spcPct val="90000"/>
            </a:lnSpc>
            <a:spcBef>
              <a:spcPts val="500"/>
            </a:spcBef>
            <a:buFont typeface="Arial" panose="020B0604020202020204" pitchFamily="34" charset="0"/>
            <a:buChar char="•"/>
            <a:defRPr sz="1800" kern="1200">
              <a:solidFill>
                <a:schemeClr val="tx1"/>
              </a:solidFill>
              <a:latin typeface="+mn-lt"/>
              <a:ea typeface="+mn-ea"/>
              <a:cs typeface="+mn-cs"/>
            </a:defRPr>
          </a:lvl9pPr>
        </a:lstStyle>
        <a:p>
          <a:pPr marL="0" indent="0" eaLnBrk="1" hangingPunct="1">
            <a:lnSpc>
              <a:spcPct val="90000"/>
            </a:lnSpc>
            <a:buFontTx/>
            <a:buNone/>
          </a:pPr>
          <a:r>
            <a:rPr lang="en-US" altLang="en-US" sz="1200" b="1"/>
            <a:t>CONSIDERATIONS:</a:t>
          </a:r>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u="sng"/>
            <a:t>Not all parts will be found within Symphony</a:t>
          </a:r>
          <a:endParaRPr lang="en-US" altLang="en-US" sz="1200" b="1"/>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a:t>These parts will not be included in the list derived from your “Multiple Search” step in the process and thus will not be included in your cart.  There is no warning to that effect so make sure you match the commercial references to the correct part if transferring information from the spreadsheet generated by Symphony to another spreadsheet.</a:t>
          </a:r>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u="sng"/>
            <a:t>Not all parts have a commercial reference</a:t>
          </a:r>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a:t>The process for these parts will follow the same path until you go to sort by “COMMERCIAL REFERENCE” for which there will be none.  For these parts, I will typically make note of the information within the column labeled “English Description” and “Project” as shown below.  This will help to identify the BOC and Product Group to which the part belongs.</a:t>
          </a:r>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800" b="1"/>
        </a:p>
        <a:p>
          <a:pPr marL="0" indent="0" eaLnBrk="1" hangingPunct="1">
            <a:lnSpc>
              <a:spcPct val="90000"/>
            </a:lnSpc>
            <a:buFontTx/>
            <a:buNone/>
          </a:pPr>
          <a:endParaRPr lang="en-US" altLang="en-US" sz="1200" b="1" u="sng"/>
        </a:p>
        <a:p>
          <a:pPr marL="0" indent="0" eaLnBrk="1" hangingPunct="1">
            <a:lnSpc>
              <a:spcPct val="90000"/>
            </a:lnSpc>
            <a:buFontTx/>
            <a:buNone/>
          </a:pPr>
          <a:endParaRPr lang="en-US" altLang="en-US" sz="1200" b="1" u="sng"/>
        </a:p>
        <a:p>
          <a:pPr marL="0" indent="0" eaLnBrk="1" hangingPunct="1">
            <a:lnSpc>
              <a:spcPct val="90000"/>
            </a:lnSpc>
            <a:buFontTx/>
            <a:buNone/>
          </a:pPr>
          <a:r>
            <a:rPr lang="en-US" altLang="en-US" sz="1200" b="1" u="sng"/>
            <a:t>Process can be time consuming</a:t>
          </a:r>
        </a:p>
        <a:p>
          <a:pPr marL="0" indent="0" eaLnBrk="1" hangingPunct="1">
            <a:lnSpc>
              <a:spcPct val="90000"/>
            </a:lnSpc>
            <a:buFontTx/>
            <a:buNone/>
          </a:pPr>
          <a:endParaRPr lang="en-US" altLang="en-US" sz="800" b="1"/>
        </a:p>
        <a:p>
          <a:pPr marL="0" indent="0" eaLnBrk="1" hangingPunct="1">
            <a:lnSpc>
              <a:spcPct val="90000"/>
            </a:lnSpc>
            <a:buFontTx/>
            <a:buNone/>
          </a:pPr>
          <a:r>
            <a:rPr lang="en-US" altLang="en-US" sz="1200" b="1"/>
            <a:t>Once proficient, you can expect to take ~3 minutes on average for each part in your list.  A large “where used” list will impact the time required.</a:t>
          </a:r>
        </a:p>
      </xdr:txBody>
    </xdr:sp>
    <xdr:clientData/>
  </xdr:twoCellAnchor>
  <xdr:twoCellAnchor editAs="oneCell">
    <xdr:from>
      <xdr:col>0</xdr:col>
      <xdr:colOff>9525</xdr:colOff>
      <xdr:row>222</xdr:row>
      <xdr:rowOff>28575</xdr:rowOff>
    </xdr:from>
    <xdr:to>
      <xdr:col>14</xdr:col>
      <xdr:colOff>606425</xdr:colOff>
      <xdr:row>235</xdr:row>
      <xdr:rowOff>53975</xdr:rowOff>
    </xdr:to>
    <xdr:pic>
      <xdr:nvPicPr>
        <xdr:cNvPr id="49" name="Picture 48">
          <a:extLst>
            <a:ext uri="{FF2B5EF4-FFF2-40B4-BE49-F238E27FC236}">
              <a16:creationId xmlns:a16="http://schemas.microsoft.com/office/drawing/2014/main" id="{00000000-0008-0000-0600-000031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9525" y="40205025"/>
          <a:ext cx="9131300" cy="237807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esa364988/AppData/Local/Microsoft/Windows/INetCache/Content.Outlook/OCLFH4GN/PP-COS-BOC-NAM_PROJECT%20NAM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ima189/Documents/0%20Rebalance%20Projects/Castings%20-%20Pace%20to%20JinTuo/PR-Castings%20to%20China%20Project%2006072011%20CE%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P-COS-BOC-NAM_Create Name"/>
      <sheetName val="Lists"/>
      <sheetName val="Product Lines"/>
      <sheetName val="Plants"/>
      <sheetName val="Sheet1"/>
      <sheetName val="Dpts_A19_USD"/>
      <sheetName val="Identities_A19"/>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ANCE "/>
      <sheetName val=" Request Content "/>
      <sheetName val="Project Cost Estimates"/>
      <sheetName val="Profitability Analysis"/>
      <sheetName val="Input"/>
      <sheetName val="PAF"/>
      <sheetName val="Cash Flow"/>
      <sheetName val="Capital"/>
      <sheetName val="Expense(1)"/>
      <sheetName val="Expense(2)"/>
      <sheetName val="Benefit(1)"/>
      <sheetName val="Benefit(2)"/>
      <sheetName val="People"/>
      <sheetName val="Impact Analysis"/>
      <sheetName val="Part Number Summary"/>
      <sheetName val="Group Definition "/>
      <sheetName val="Iter A - Part Cost Estimations "/>
    </sheetNames>
    <sheetDataSet>
      <sheetData sheetId="0" refreshError="1"/>
      <sheetData sheetId="1"/>
      <sheetData sheetId="2"/>
      <sheetData sheetId="3" refreshError="1"/>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63" Type="http://schemas.openxmlformats.org/officeDocument/2006/relationships/ctrlProp" Target="../ctrlProps/ctrlProp60.xml"/><Relationship Id="rId68" Type="http://schemas.openxmlformats.org/officeDocument/2006/relationships/ctrlProp" Target="../ctrlProps/ctrlProp65.xml"/><Relationship Id="rId76" Type="http://schemas.openxmlformats.org/officeDocument/2006/relationships/ctrlProp" Target="../ctrlProps/ctrlProp73.xml"/><Relationship Id="rId84" Type="http://schemas.openxmlformats.org/officeDocument/2006/relationships/ctrlProp" Target="../ctrlProps/ctrlProp81.xml"/><Relationship Id="rId89" Type="http://schemas.openxmlformats.org/officeDocument/2006/relationships/ctrlProp" Target="../ctrlProps/ctrlProp86.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02.xml"/><Relationship Id="rId18" Type="http://schemas.openxmlformats.org/officeDocument/2006/relationships/ctrlProp" Target="../ctrlProps/ctrlProp107.xml"/><Relationship Id="rId26" Type="http://schemas.openxmlformats.org/officeDocument/2006/relationships/ctrlProp" Target="../ctrlProps/ctrlProp115.xml"/><Relationship Id="rId39" Type="http://schemas.openxmlformats.org/officeDocument/2006/relationships/ctrlProp" Target="../ctrlProps/ctrlProp128.xml"/><Relationship Id="rId21" Type="http://schemas.openxmlformats.org/officeDocument/2006/relationships/ctrlProp" Target="../ctrlProps/ctrlProp110.xml"/><Relationship Id="rId34" Type="http://schemas.openxmlformats.org/officeDocument/2006/relationships/ctrlProp" Target="../ctrlProps/ctrlProp123.xml"/><Relationship Id="rId42" Type="http://schemas.openxmlformats.org/officeDocument/2006/relationships/ctrlProp" Target="../ctrlProps/ctrlProp131.xml"/><Relationship Id="rId47" Type="http://schemas.openxmlformats.org/officeDocument/2006/relationships/ctrlProp" Target="../ctrlProps/ctrlProp136.xml"/><Relationship Id="rId50" Type="http://schemas.openxmlformats.org/officeDocument/2006/relationships/ctrlProp" Target="../ctrlProps/ctrlProp139.xml"/><Relationship Id="rId55" Type="http://schemas.openxmlformats.org/officeDocument/2006/relationships/ctrlProp" Target="../ctrlProps/ctrlProp144.xml"/><Relationship Id="rId63" Type="http://schemas.openxmlformats.org/officeDocument/2006/relationships/ctrlProp" Target="../ctrlProps/ctrlProp152.xml"/><Relationship Id="rId68" Type="http://schemas.openxmlformats.org/officeDocument/2006/relationships/ctrlProp" Target="../ctrlProps/ctrlProp157.xml"/><Relationship Id="rId76" Type="http://schemas.openxmlformats.org/officeDocument/2006/relationships/ctrlProp" Target="../ctrlProps/ctrlProp165.xml"/><Relationship Id="rId7" Type="http://schemas.openxmlformats.org/officeDocument/2006/relationships/ctrlProp" Target="../ctrlProps/ctrlProp96.xml"/><Relationship Id="rId71" Type="http://schemas.openxmlformats.org/officeDocument/2006/relationships/ctrlProp" Target="../ctrlProps/ctrlProp160.xml"/><Relationship Id="rId2" Type="http://schemas.openxmlformats.org/officeDocument/2006/relationships/drawing" Target="../drawings/drawing2.xml"/><Relationship Id="rId16" Type="http://schemas.openxmlformats.org/officeDocument/2006/relationships/ctrlProp" Target="../ctrlProps/ctrlProp105.xml"/><Relationship Id="rId29" Type="http://schemas.openxmlformats.org/officeDocument/2006/relationships/ctrlProp" Target="../ctrlProps/ctrlProp118.xml"/><Relationship Id="rId11" Type="http://schemas.openxmlformats.org/officeDocument/2006/relationships/ctrlProp" Target="../ctrlProps/ctrlProp100.xml"/><Relationship Id="rId24" Type="http://schemas.openxmlformats.org/officeDocument/2006/relationships/ctrlProp" Target="../ctrlProps/ctrlProp113.xml"/><Relationship Id="rId32" Type="http://schemas.openxmlformats.org/officeDocument/2006/relationships/ctrlProp" Target="../ctrlProps/ctrlProp121.xml"/><Relationship Id="rId37" Type="http://schemas.openxmlformats.org/officeDocument/2006/relationships/ctrlProp" Target="../ctrlProps/ctrlProp126.xml"/><Relationship Id="rId40" Type="http://schemas.openxmlformats.org/officeDocument/2006/relationships/ctrlProp" Target="../ctrlProps/ctrlProp129.xml"/><Relationship Id="rId45" Type="http://schemas.openxmlformats.org/officeDocument/2006/relationships/ctrlProp" Target="../ctrlProps/ctrlProp134.xml"/><Relationship Id="rId53" Type="http://schemas.openxmlformats.org/officeDocument/2006/relationships/ctrlProp" Target="../ctrlProps/ctrlProp142.xml"/><Relationship Id="rId58" Type="http://schemas.openxmlformats.org/officeDocument/2006/relationships/ctrlProp" Target="../ctrlProps/ctrlProp147.xml"/><Relationship Id="rId66" Type="http://schemas.openxmlformats.org/officeDocument/2006/relationships/ctrlProp" Target="../ctrlProps/ctrlProp155.xml"/><Relationship Id="rId74" Type="http://schemas.openxmlformats.org/officeDocument/2006/relationships/ctrlProp" Target="../ctrlProps/ctrlProp163.xml"/><Relationship Id="rId79" Type="http://schemas.openxmlformats.org/officeDocument/2006/relationships/ctrlProp" Target="../ctrlProps/ctrlProp168.xml"/><Relationship Id="rId5" Type="http://schemas.openxmlformats.org/officeDocument/2006/relationships/ctrlProp" Target="../ctrlProps/ctrlProp94.xml"/><Relationship Id="rId61" Type="http://schemas.openxmlformats.org/officeDocument/2006/relationships/ctrlProp" Target="../ctrlProps/ctrlProp150.xml"/><Relationship Id="rId10" Type="http://schemas.openxmlformats.org/officeDocument/2006/relationships/ctrlProp" Target="../ctrlProps/ctrlProp99.xml"/><Relationship Id="rId19" Type="http://schemas.openxmlformats.org/officeDocument/2006/relationships/ctrlProp" Target="../ctrlProps/ctrlProp108.xml"/><Relationship Id="rId31" Type="http://schemas.openxmlformats.org/officeDocument/2006/relationships/ctrlProp" Target="../ctrlProps/ctrlProp120.xml"/><Relationship Id="rId44" Type="http://schemas.openxmlformats.org/officeDocument/2006/relationships/ctrlProp" Target="../ctrlProps/ctrlProp133.xml"/><Relationship Id="rId52" Type="http://schemas.openxmlformats.org/officeDocument/2006/relationships/ctrlProp" Target="../ctrlProps/ctrlProp141.xml"/><Relationship Id="rId60" Type="http://schemas.openxmlformats.org/officeDocument/2006/relationships/ctrlProp" Target="../ctrlProps/ctrlProp149.xml"/><Relationship Id="rId65" Type="http://schemas.openxmlformats.org/officeDocument/2006/relationships/ctrlProp" Target="../ctrlProps/ctrlProp154.xml"/><Relationship Id="rId73" Type="http://schemas.openxmlformats.org/officeDocument/2006/relationships/ctrlProp" Target="../ctrlProps/ctrlProp162.xml"/><Relationship Id="rId78" Type="http://schemas.openxmlformats.org/officeDocument/2006/relationships/ctrlProp" Target="../ctrlProps/ctrlProp167.xml"/><Relationship Id="rId4" Type="http://schemas.openxmlformats.org/officeDocument/2006/relationships/ctrlProp" Target="../ctrlProps/ctrlProp93.xml"/><Relationship Id="rId9" Type="http://schemas.openxmlformats.org/officeDocument/2006/relationships/ctrlProp" Target="../ctrlProps/ctrlProp98.xml"/><Relationship Id="rId14" Type="http://schemas.openxmlformats.org/officeDocument/2006/relationships/ctrlProp" Target="../ctrlProps/ctrlProp103.xml"/><Relationship Id="rId22" Type="http://schemas.openxmlformats.org/officeDocument/2006/relationships/ctrlProp" Target="../ctrlProps/ctrlProp111.xml"/><Relationship Id="rId27" Type="http://schemas.openxmlformats.org/officeDocument/2006/relationships/ctrlProp" Target="../ctrlProps/ctrlProp116.xml"/><Relationship Id="rId30" Type="http://schemas.openxmlformats.org/officeDocument/2006/relationships/ctrlProp" Target="../ctrlProps/ctrlProp119.xml"/><Relationship Id="rId35" Type="http://schemas.openxmlformats.org/officeDocument/2006/relationships/ctrlProp" Target="../ctrlProps/ctrlProp124.xml"/><Relationship Id="rId43" Type="http://schemas.openxmlformats.org/officeDocument/2006/relationships/ctrlProp" Target="../ctrlProps/ctrlProp132.xml"/><Relationship Id="rId48" Type="http://schemas.openxmlformats.org/officeDocument/2006/relationships/ctrlProp" Target="../ctrlProps/ctrlProp137.xml"/><Relationship Id="rId56" Type="http://schemas.openxmlformats.org/officeDocument/2006/relationships/ctrlProp" Target="../ctrlProps/ctrlProp145.xml"/><Relationship Id="rId64" Type="http://schemas.openxmlformats.org/officeDocument/2006/relationships/ctrlProp" Target="../ctrlProps/ctrlProp153.xml"/><Relationship Id="rId69" Type="http://schemas.openxmlformats.org/officeDocument/2006/relationships/ctrlProp" Target="../ctrlProps/ctrlProp158.xml"/><Relationship Id="rId77" Type="http://schemas.openxmlformats.org/officeDocument/2006/relationships/ctrlProp" Target="../ctrlProps/ctrlProp166.xml"/><Relationship Id="rId8" Type="http://schemas.openxmlformats.org/officeDocument/2006/relationships/ctrlProp" Target="../ctrlProps/ctrlProp97.xml"/><Relationship Id="rId51" Type="http://schemas.openxmlformats.org/officeDocument/2006/relationships/ctrlProp" Target="../ctrlProps/ctrlProp140.xml"/><Relationship Id="rId72" Type="http://schemas.openxmlformats.org/officeDocument/2006/relationships/ctrlProp" Target="../ctrlProps/ctrlProp161.xml"/><Relationship Id="rId3" Type="http://schemas.openxmlformats.org/officeDocument/2006/relationships/vmlDrawing" Target="../drawings/vmlDrawing2.vml"/><Relationship Id="rId12" Type="http://schemas.openxmlformats.org/officeDocument/2006/relationships/ctrlProp" Target="../ctrlProps/ctrlProp101.xml"/><Relationship Id="rId17" Type="http://schemas.openxmlformats.org/officeDocument/2006/relationships/ctrlProp" Target="../ctrlProps/ctrlProp106.xml"/><Relationship Id="rId25" Type="http://schemas.openxmlformats.org/officeDocument/2006/relationships/ctrlProp" Target="../ctrlProps/ctrlProp114.xml"/><Relationship Id="rId33" Type="http://schemas.openxmlformats.org/officeDocument/2006/relationships/ctrlProp" Target="../ctrlProps/ctrlProp122.xml"/><Relationship Id="rId38" Type="http://schemas.openxmlformats.org/officeDocument/2006/relationships/ctrlProp" Target="../ctrlProps/ctrlProp127.xml"/><Relationship Id="rId46" Type="http://schemas.openxmlformats.org/officeDocument/2006/relationships/ctrlProp" Target="../ctrlProps/ctrlProp135.xml"/><Relationship Id="rId59" Type="http://schemas.openxmlformats.org/officeDocument/2006/relationships/ctrlProp" Target="../ctrlProps/ctrlProp148.xml"/><Relationship Id="rId67" Type="http://schemas.openxmlformats.org/officeDocument/2006/relationships/ctrlProp" Target="../ctrlProps/ctrlProp156.xml"/><Relationship Id="rId20" Type="http://schemas.openxmlformats.org/officeDocument/2006/relationships/ctrlProp" Target="../ctrlProps/ctrlProp109.xml"/><Relationship Id="rId41" Type="http://schemas.openxmlformats.org/officeDocument/2006/relationships/ctrlProp" Target="../ctrlProps/ctrlProp130.xml"/><Relationship Id="rId54" Type="http://schemas.openxmlformats.org/officeDocument/2006/relationships/ctrlProp" Target="../ctrlProps/ctrlProp143.xml"/><Relationship Id="rId62" Type="http://schemas.openxmlformats.org/officeDocument/2006/relationships/ctrlProp" Target="../ctrlProps/ctrlProp151.xml"/><Relationship Id="rId70" Type="http://schemas.openxmlformats.org/officeDocument/2006/relationships/ctrlProp" Target="../ctrlProps/ctrlProp159.xml"/><Relationship Id="rId75" Type="http://schemas.openxmlformats.org/officeDocument/2006/relationships/ctrlProp" Target="../ctrlProps/ctrlProp164.xml"/><Relationship Id="rId1" Type="http://schemas.openxmlformats.org/officeDocument/2006/relationships/printerSettings" Target="../printerSettings/printerSettings2.bin"/><Relationship Id="rId6" Type="http://schemas.openxmlformats.org/officeDocument/2006/relationships/ctrlProp" Target="../ctrlProps/ctrlProp95.xml"/><Relationship Id="rId15" Type="http://schemas.openxmlformats.org/officeDocument/2006/relationships/ctrlProp" Target="../ctrlProps/ctrlProp104.xml"/><Relationship Id="rId23" Type="http://schemas.openxmlformats.org/officeDocument/2006/relationships/ctrlProp" Target="../ctrlProps/ctrlProp112.xml"/><Relationship Id="rId28" Type="http://schemas.openxmlformats.org/officeDocument/2006/relationships/ctrlProp" Target="../ctrlProps/ctrlProp117.xml"/><Relationship Id="rId36" Type="http://schemas.openxmlformats.org/officeDocument/2006/relationships/ctrlProp" Target="../ctrlProps/ctrlProp125.xml"/><Relationship Id="rId49" Type="http://schemas.openxmlformats.org/officeDocument/2006/relationships/ctrlProp" Target="../ctrlProps/ctrlProp138.xml"/><Relationship Id="rId57" Type="http://schemas.openxmlformats.org/officeDocument/2006/relationships/ctrlProp" Target="../ctrlProps/ctrlProp146.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191.xml"/><Relationship Id="rId117" Type="http://schemas.openxmlformats.org/officeDocument/2006/relationships/ctrlProp" Target="../ctrlProps/ctrlProp282.xml"/><Relationship Id="rId21" Type="http://schemas.openxmlformats.org/officeDocument/2006/relationships/ctrlProp" Target="../ctrlProps/ctrlProp186.xml"/><Relationship Id="rId42" Type="http://schemas.openxmlformats.org/officeDocument/2006/relationships/ctrlProp" Target="../ctrlProps/ctrlProp207.xml"/><Relationship Id="rId47" Type="http://schemas.openxmlformats.org/officeDocument/2006/relationships/ctrlProp" Target="../ctrlProps/ctrlProp212.xml"/><Relationship Id="rId63" Type="http://schemas.openxmlformats.org/officeDocument/2006/relationships/ctrlProp" Target="../ctrlProps/ctrlProp228.xml"/><Relationship Id="rId68" Type="http://schemas.openxmlformats.org/officeDocument/2006/relationships/ctrlProp" Target="../ctrlProps/ctrlProp233.xml"/><Relationship Id="rId84" Type="http://schemas.openxmlformats.org/officeDocument/2006/relationships/ctrlProp" Target="../ctrlProps/ctrlProp249.xml"/><Relationship Id="rId89" Type="http://schemas.openxmlformats.org/officeDocument/2006/relationships/ctrlProp" Target="../ctrlProps/ctrlProp254.xml"/><Relationship Id="rId112" Type="http://schemas.openxmlformats.org/officeDocument/2006/relationships/ctrlProp" Target="../ctrlProps/ctrlProp277.xml"/><Relationship Id="rId133" Type="http://schemas.openxmlformats.org/officeDocument/2006/relationships/ctrlProp" Target="../ctrlProps/ctrlProp298.xml"/><Relationship Id="rId16" Type="http://schemas.openxmlformats.org/officeDocument/2006/relationships/ctrlProp" Target="../ctrlProps/ctrlProp181.xml"/><Relationship Id="rId107" Type="http://schemas.openxmlformats.org/officeDocument/2006/relationships/ctrlProp" Target="../ctrlProps/ctrlProp272.xml"/><Relationship Id="rId11" Type="http://schemas.openxmlformats.org/officeDocument/2006/relationships/ctrlProp" Target="../ctrlProps/ctrlProp176.xml"/><Relationship Id="rId32" Type="http://schemas.openxmlformats.org/officeDocument/2006/relationships/ctrlProp" Target="../ctrlProps/ctrlProp197.xml"/><Relationship Id="rId37" Type="http://schemas.openxmlformats.org/officeDocument/2006/relationships/ctrlProp" Target="../ctrlProps/ctrlProp202.xml"/><Relationship Id="rId53" Type="http://schemas.openxmlformats.org/officeDocument/2006/relationships/ctrlProp" Target="../ctrlProps/ctrlProp218.xml"/><Relationship Id="rId58" Type="http://schemas.openxmlformats.org/officeDocument/2006/relationships/ctrlProp" Target="../ctrlProps/ctrlProp223.xml"/><Relationship Id="rId74" Type="http://schemas.openxmlformats.org/officeDocument/2006/relationships/ctrlProp" Target="../ctrlProps/ctrlProp239.xml"/><Relationship Id="rId79" Type="http://schemas.openxmlformats.org/officeDocument/2006/relationships/ctrlProp" Target="../ctrlProps/ctrlProp244.xml"/><Relationship Id="rId102" Type="http://schemas.openxmlformats.org/officeDocument/2006/relationships/ctrlProp" Target="../ctrlProps/ctrlProp267.xml"/><Relationship Id="rId123" Type="http://schemas.openxmlformats.org/officeDocument/2006/relationships/ctrlProp" Target="../ctrlProps/ctrlProp288.xml"/><Relationship Id="rId128" Type="http://schemas.openxmlformats.org/officeDocument/2006/relationships/ctrlProp" Target="../ctrlProps/ctrlProp293.xml"/><Relationship Id="rId5" Type="http://schemas.openxmlformats.org/officeDocument/2006/relationships/ctrlProp" Target="../ctrlProps/ctrlProp170.xml"/><Relationship Id="rId90" Type="http://schemas.openxmlformats.org/officeDocument/2006/relationships/ctrlProp" Target="../ctrlProps/ctrlProp255.xml"/><Relationship Id="rId95" Type="http://schemas.openxmlformats.org/officeDocument/2006/relationships/ctrlProp" Target="../ctrlProps/ctrlProp260.xml"/><Relationship Id="rId14" Type="http://schemas.openxmlformats.org/officeDocument/2006/relationships/ctrlProp" Target="../ctrlProps/ctrlProp179.xml"/><Relationship Id="rId22" Type="http://schemas.openxmlformats.org/officeDocument/2006/relationships/ctrlProp" Target="../ctrlProps/ctrlProp187.xml"/><Relationship Id="rId27" Type="http://schemas.openxmlformats.org/officeDocument/2006/relationships/ctrlProp" Target="../ctrlProps/ctrlProp192.xml"/><Relationship Id="rId30" Type="http://schemas.openxmlformats.org/officeDocument/2006/relationships/ctrlProp" Target="../ctrlProps/ctrlProp195.xml"/><Relationship Id="rId35" Type="http://schemas.openxmlformats.org/officeDocument/2006/relationships/ctrlProp" Target="../ctrlProps/ctrlProp200.xml"/><Relationship Id="rId43" Type="http://schemas.openxmlformats.org/officeDocument/2006/relationships/ctrlProp" Target="../ctrlProps/ctrlProp208.xml"/><Relationship Id="rId48" Type="http://schemas.openxmlformats.org/officeDocument/2006/relationships/ctrlProp" Target="../ctrlProps/ctrlProp213.xml"/><Relationship Id="rId56" Type="http://schemas.openxmlformats.org/officeDocument/2006/relationships/ctrlProp" Target="../ctrlProps/ctrlProp221.xml"/><Relationship Id="rId64" Type="http://schemas.openxmlformats.org/officeDocument/2006/relationships/ctrlProp" Target="../ctrlProps/ctrlProp229.xml"/><Relationship Id="rId69" Type="http://schemas.openxmlformats.org/officeDocument/2006/relationships/ctrlProp" Target="../ctrlProps/ctrlProp234.xml"/><Relationship Id="rId77" Type="http://schemas.openxmlformats.org/officeDocument/2006/relationships/ctrlProp" Target="../ctrlProps/ctrlProp242.xml"/><Relationship Id="rId100" Type="http://schemas.openxmlformats.org/officeDocument/2006/relationships/ctrlProp" Target="../ctrlProps/ctrlProp265.xml"/><Relationship Id="rId105" Type="http://schemas.openxmlformats.org/officeDocument/2006/relationships/ctrlProp" Target="../ctrlProps/ctrlProp270.xml"/><Relationship Id="rId113" Type="http://schemas.openxmlformats.org/officeDocument/2006/relationships/ctrlProp" Target="../ctrlProps/ctrlProp278.xml"/><Relationship Id="rId118" Type="http://schemas.openxmlformats.org/officeDocument/2006/relationships/ctrlProp" Target="../ctrlProps/ctrlProp283.xml"/><Relationship Id="rId126" Type="http://schemas.openxmlformats.org/officeDocument/2006/relationships/ctrlProp" Target="../ctrlProps/ctrlProp291.xml"/><Relationship Id="rId134" Type="http://schemas.openxmlformats.org/officeDocument/2006/relationships/ctrlProp" Target="../ctrlProps/ctrlProp299.xml"/><Relationship Id="rId8" Type="http://schemas.openxmlformats.org/officeDocument/2006/relationships/ctrlProp" Target="../ctrlProps/ctrlProp173.xml"/><Relationship Id="rId51" Type="http://schemas.openxmlformats.org/officeDocument/2006/relationships/ctrlProp" Target="../ctrlProps/ctrlProp216.xml"/><Relationship Id="rId72" Type="http://schemas.openxmlformats.org/officeDocument/2006/relationships/ctrlProp" Target="../ctrlProps/ctrlProp237.xml"/><Relationship Id="rId80" Type="http://schemas.openxmlformats.org/officeDocument/2006/relationships/ctrlProp" Target="../ctrlProps/ctrlProp245.xml"/><Relationship Id="rId85" Type="http://schemas.openxmlformats.org/officeDocument/2006/relationships/ctrlProp" Target="../ctrlProps/ctrlProp250.xml"/><Relationship Id="rId93" Type="http://schemas.openxmlformats.org/officeDocument/2006/relationships/ctrlProp" Target="../ctrlProps/ctrlProp258.xml"/><Relationship Id="rId98" Type="http://schemas.openxmlformats.org/officeDocument/2006/relationships/ctrlProp" Target="../ctrlProps/ctrlProp263.xml"/><Relationship Id="rId121" Type="http://schemas.openxmlformats.org/officeDocument/2006/relationships/ctrlProp" Target="../ctrlProps/ctrlProp286.xml"/><Relationship Id="rId3" Type="http://schemas.openxmlformats.org/officeDocument/2006/relationships/vmlDrawing" Target="../drawings/vmlDrawing3.vml"/><Relationship Id="rId12" Type="http://schemas.openxmlformats.org/officeDocument/2006/relationships/ctrlProp" Target="../ctrlProps/ctrlProp177.xml"/><Relationship Id="rId17" Type="http://schemas.openxmlformats.org/officeDocument/2006/relationships/ctrlProp" Target="../ctrlProps/ctrlProp182.xml"/><Relationship Id="rId25" Type="http://schemas.openxmlformats.org/officeDocument/2006/relationships/ctrlProp" Target="../ctrlProps/ctrlProp190.xml"/><Relationship Id="rId33" Type="http://schemas.openxmlformats.org/officeDocument/2006/relationships/ctrlProp" Target="../ctrlProps/ctrlProp198.xml"/><Relationship Id="rId38" Type="http://schemas.openxmlformats.org/officeDocument/2006/relationships/ctrlProp" Target="../ctrlProps/ctrlProp203.xml"/><Relationship Id="rId46" Type="http://schemas.openxmlformats.org/officeDocument/2006/relationships/ctrlProp" Target="../ctrlProps/ctrlProp211.xml"/><Relationship Id="rId59" Type="http://schemas.openxmlformats.org/officeDocument/2006/relationships/ctrlProp" Target="../ctrlProps/ctrlProp224.xml"/><Relationship Id="rId67" Type="http://schemas.openxmlformats.org/officeDocument/2006/relationships/ctrlProp" Target="../ctrlProps/ctrlProp232.xml"/><Relationship Id="rId103" Type="http://schemas.openxmlformats.org/officeDocument/2006/relationships/ctrlProp" Target="../ctrlProps/ctrlProp268.xml"/><Relationship Id="rId108" Type="http://schemas.openxmlformats.org/officeDocument/2006/relationships/ctrlProp" Target="../ctrlProps/ctrlProp273.xml"/><Relationship Id="rId116" Type="http://schemas.openxmlformats.org/officeDocument/2006/relationships/ctrlProp" Target="../ctrlProps/ctrlProp281.xml"/><Relationship Id="rId124" Type="http://schemas.openxmlformats.org/officeDocument/2006/relationships/ctrlProp" Target="../ctrlProps/ctrlProp289.xml"/><Relationship Id="rId129" Type="http://schemas.openxmlformats.org/officeDocument/2006/relationships/ctrlProp" Target="../ctrlProps/ctrlProp294.xml"/><Relationship Id="rId137" Type="http://schemas.openxmlformats.org/officeDocument/2006/relationships/ctrlProp" Target="../ctrlProps/ctrlProp302.xml"/><Relationship Id="rId20" Type="http://schemas.openxmlformats.org/officeDocument/2006/relationships/ctrlProp" Target="../ctrlProps/ctrlProp185.xml"/><Relationship Id="rId41" Type="http://schemas.openxmlformats.org/officeDocument/2006/relationships/ctrlProp" Target="../ctrlProps/ctrlProp206.xml"/><Relationship Id="rId54" Type="http://schemas.openxmlformats.org/officeDocument/2006/relationships/ctrlProp" Target="../ctrlProps/ctrlProp219.xml"/><Relationship Id="rId62" Type="http://schemas.openxmlformats.org/officeDocument/2006/relationships/ctrlProp" Target="../ctrlProps/ctrlProp227.xml"/><Relationship Id="rId70" Type="http://schemas.openxmlformats.org/officeDocument/2006/relationships/ctrlProp" Target="../ctrlProps/ctrlProp235.xml"/><Relationship Id="rId75" Type="http://schemas.openxmlformats.org/officeDocument/2006/relationships/ctrlProp" Target="../ctrlProps/ctrlProp240.xml"/><Relationship Id="rId83" Type="http://schemas.openxmlformats.org/officeDocument/2006/relationships/ctrlProp" Target="../ctrlProps/ctrlProp248.xml"/><Relationship Id="rId88" Type="http://schemas.openxmlformats.org/officeDocument/2006/relationships/ctrlProp" Target="../ctrlProps/ctrlProp253.xml"/><Relationship Id="rId91" Type="http://schemas.openxmlformats.org/officeDocument/2006/relationships/ctrlProp" Target="../ctrlProps/ctrlProp256.xml"/><Relationship Id="rId96" Type="http://schemas.openxmlformats.org/officeDocument/2006/relationships/ctrlProp" Target="../ctrlProps/ctrlProp261.xml"/><Relationship Id="rId111" Type="http://schemas.openxmlformats.org/officeDocument/2006/relationships/ctrlProp" Target="../ctrlProps/ctrlProp276.xml"/><Relationship Id="rId132" Type="http://schemas.openxmlformats.org/officeDocument/2006/relationships/ctrlProp" Target="../ctrlProps/ctrlProp297.xml"/><Relationship Id="rId1" Type="http://schemas.openxmlformats.org/officeDocument/2006/relationships/printerSettings" Target="../printerSettings/printerSettings3.bin"/><Relationship Id="rId6" Type="http://schemas.openxmlformats.org/officeDocument/2006/relationships/ctrlProp" Target="../ctrlProps/ctrlProp171.xml"/><Relationship Id="rId15" Type="http://schemas.openxmlformats.org/officeDocument/2006/relationships/ctrlProp" Target="../ctrlProps/ctrlProp180.xml"/><Relationship Id="rId23" Type="http://schemas.openxmlformats.org/officeDocument/2006/relationships/ctrlProp" Target="../ctrlProps/ctrlProp188.xml"/><Relationship Id="rId28" Type="http://schemas.openxmlformats.org/officeDocument/2006/relationships/ctrlProp" Target="../ctrlProps/ctrlProp193.xml"/><Relationship Id="rId36" Type="http://schemas.openxmlformats.org/officeDocument/2006/relationships/ctrlProp" Target="../ctrlProps/ctrlProp201.xml"/><Relationship Id="rId49" Type="http://schemas.openxmlformats.org/officeDocument/2006/relationships/ctrlProp" Target="../ctrlProps/ctrlProp214.xml"/><Relationship Id="rId57" Type="http://schemas.openxmlformats.org/officeDocument/2006/relationships/ctrlProp" Target="../ctrlProps/ctrlProp222.xml"/><Relationship Id="rId106" Type="http://schemas.openxmlformats.org/officeDocument/2006/relationships/ctrlProp" Target="../ctrlProps/ctrlProp271.xml"/><Relationship Id="rId114" Type="http://schemas.openxmlformats.org/officeDocument/2006/relationships/ctrlProp" Target="../ctrlProps/ctrlProp279.xml"/><Relationship Id="rId119" Type="http://schemas.openxmlformats.org/officeDocument/2006/relationships/ctrlProp" Target="../ctrlProps/ctrlProp284.xml"/><Relationship Id="rId127" Type="http://schemas.openxmlformats.org/officeDocument/2006/relationships/ctrlProp" Target="../ctrlProps/ctrlProp292.xml"/><Relationship Id="rId10" Type="http://schemas.openxmlformats.org/officeDocument/2006/relationships/ctrlProp" Target="../ctrlProps/ctrlProp175.xml"/><Relationship Id="rId31" Type="http://schemas.openxmlformats.org/officeDocument/2006/relationships/ctrlProp" Target="../ctrlProps/ctrlProp196.xml"/><Relationship Id="rId44" Type="http://schemas.openxmlformats.org/officeDocument/2006/relationships/ctrlProp" Target="../ctrlProps/ctrlProp209.xml"/><Relationship Id="rId52" Type="http://schemas.openxmlformats.org/officeDocument/2006/relationships/ctrlProp" Target="../ctrlProps/ctrlProp217.xml"/><Relationship Id="rId60" Type="http://schemas.openxmlformats.org/officeDocument/2006/relationships/ctrlProp" Target="../ctrlProps/ctrlProp225.xml"/><Relationship Id="rId65" Type="http://schemas.openxmlformats.org/officeDocument/2006/relationships/ctrlProp" Target="../ctrlProps/ctrlProp230.xml"/><Relationship Id="rId73" Type="http://schemas.openxmlformats.org/officeDocument/2006/relationships/ctrlProp" Target="../ctrlProps/ctrlProp238.xml"/><Relationship Id="rId78" Type="http://schemas.openxmlformats.org/officeDocument/2006/relationships/ctrlProp" Target="../ctrlProps/ctrlProp243.xml"/><Relationship Id="rId81" Type="http://schemas.openxmlformats.org/officeDocument/2006/relationships/ctrlProp" Target="../ctrlProps/ctrlProp246.xml"/><Relationship Id="rId86" Type="http://schemas.openxmlformats.org/officeDocument/2006/relationships/ctrlProp" Target="../ctrlProps/ctrlProp251.xml"/><Relationship Id="rId94" Type="http://schemas.openxmlformats.org/officeDocument/2006/relationships/ctrlProp" Target="../ctrlProps/ctrlProp259.xml"/><Relationship Id="rId99" Type="http://schemas.openxmlformats.org/officeDocument/2006/relationships/ctrlProp" Target="../ctrlProps/ctrlProp264.xml"/><Relationship Id="rId101" Type="http://schemas.openxmlformats.org/officeDocument/2006/relationships/ctrlProp" Target="../ctrlProps/ctrlProp266.xml"/><Relationship Id="rId122" Type="http://schemas.openxmlformats.org/officeDocument/2006/relationships/ctrlProp" Target="../ctrlProps/ctrlProp287.xml"/><Relationship Id="rId130" Type="http://schemas.openxmlformats.org/officeDocument/2006/relationships/ctrlProp" Target="../ctrlProps/ctrlProp295.xml"/><Relationship Id="rId135" Type="http://schemas.openxmlformats.org/officeDocument/2006/relationships/ctrlProp" Target="../ctrlProps/ctrlProp300.xml"/><Relationship Id="rId4" Type="http://schemas.openxmlformats.org/officeDocument/2006/relationships/ctrlProp" Target="../ctrlProps/ctrlProp169.xml"/><Relationship Id="rId9" Type="http://schemas.openxmlformats.org/officeDocument/2006/relationships/ctrlProp" Target="../ctrlProps/ctrlProp174.xml"/><Relationship Id="rId13" Type="http://schemas.openxmlformats.org/officeDocument/2006/relationships/ctrlProp" Target="../ctrlProps/ctrlProp178.xml"/><Relationship Id="rId18" Type="http://schemas.openxmlformats.org/officeDocument/2006/relationships/ctrlProp" Target="../ctrlProps/ctrlProp183.xml"/><Relationship Id="rId39" Type="http://schemas.openxmlformats.org/officeDocument/2006/relationships/ctrlProp" Target="../ctrlProps/ctrlProp204.xml"/><Relationship Id="rId109" Type="http://schemas.openxmlformats.org/officeDocument/2006/relationships/ctrlProp" Target="../ctrlProps/ctrlProp274.xml"/><Relationship Id="rId34" Type="http://schemas.openxmlformats.org/officeDocument/2006/relationships/ctrlProp" Target="../ctrlProps/ctrlProp199.xml"/><Relationship Id="rId50" Type="http://schemas.openxmlformats.org/officeDocument/2006/relationships/ctrlProp" Target="../ctrlProps/ctrlProp215.xml"/><Relationship Id="rId55" Type="http://schemas.openxmlformats.org/officeDocument/2006/relationships/ctrlProp" Target="../ctrlProps/ctrlProp220.xml"/><Relationship Id="rId76" Type="http://schemas.openxmlformats.org/officeDocument/2006/relationships/ctrlProp" Target="../ctrlProps/ctrlProp241.xml"/><Relationship Id="rId97" Type="http://schemas.openxmlformats.org/officeDocument/2006/relationships/ctrlProp" Target="../ctrlProps/ctrlProp262.xml"/><Relationship Id="rId104" Type="http://schemas.openxmlformats.org/officeDocument/2006/relationships/ctrlProp" Target="../ctrlProps/ctrlProp269.xml"/><Relationship Id="rId120" Type="http://schemas.openxmlformats.org/officeDocument/2006/relationships/ctrlProp" Target="../ctrlProps/ctrlProp285.xml"/><Relationship Id="rId125" Type="http://schemas.openxmlformats.org/officeDocument/2006/relationships/ctrlProp" Target="../ctrlProps/ctrlProp290.xml"/><Relationship Id="rId7" Type="http://schemas.openxmlformats.org/officeDocument/2006/relationships/ctrlProp" Target="../ctrlProps/ctrlProp172.xml"/><Relationship Id="rId71" Type="http://schemas.openxmlformats.org/officeDocument/2006/relationships/ctrlProp" Target="../ctrlProps/ctrlProp236.xml"/><Relationship Id="rId92" Type="http://schemas.openxmlformats.org/officeDocument/2006/relationships/ctrlProp" Target="../ctrlProps/ctrlProp257.xml"/><Relationship Id="rId2" Type="http://schemas.openxmlformats.org/officeDocument/2006/relationships/drawing" Target="../drawings/drawing3.xml"/><Relationship Id="rId29" Type="http://schemas.openxmlformats.org/officeDocument/2006/relationships/ctrlProp" Target="../ctrlProps/ctrlProp194.xml"/><Relationship Id="rId24" Type="http://schemas.openxmlformats.org/officeDocument/2006/relationships/ctrlProp" Target="../ctrlProps/ctrlProp189.xml"/><Relationship Id="rId40" Type="http://schemas.openxmlformats.org/officeDocument/2006/relationships/ctrlProp" Target="../ctrlProps/ctrlProp205.xml"/><Relationship Id="rId45" Type="http://schemas.openxmlformats.org/officeDocument/2006/relationships/ctrlProp" Target="../ctrlProps/ctrlProp210.xml"/><Relationship Id="rId66" Type="http://schemas.openxmlformats.org/officeDocument/2006/relationships/ctrlProp" Target="../ctrlProps/ctrlProp231.xml"/><Relationship Id="rId87" Type="http://schemas.openxmlformats.org/officeDocument/2006/relationships/ctrlProp" Target="../ctrlProps/ctrlProp252.xml"/><Relationship Id="rId110" Type="http://schemas.openxmlformats.org/officeDocument/2006/relationships/ctrlProp" Target="../ctrlProps/ctrlProp275.xml"/><Relationship Id="rId115" Type="http://schemas.openxmlformats.org/officeDocument/2006/relationships/ctrlProp" Target="../ctrlProps/ctrlProp280.xml"/><Relationship Id="rId131" Type="http://schemas.openxmlformats.org/officeDocument/2006/relationships/ctrlProp" Target="../ctrlProps/ctrlProp296.xml"/><Relationship Id="rId136" Type="http://schemas.openxmlformats.org/officeDocument/2006/relationships/ctrlProp" Target="../ctrlProps/ctrlProp301.xml"/><Relationship Id="rId61" Type="http://schemas.openxmlformats.org/officeDocument/2006/relationships/ctrlProp" Target="../ctrlProps/ctrlProp226.xml"/><Relationship Id="rId82" Type="http://schemas.openxmlformats.org/officeDocument/2006/relationships/ctrlProp" Target="../ctrlProps/ctrlProp247.xml"/><Relationship Id="rId19" Type="http://schemas.openxmlformats.org/officeDocument/2006/relationships/ctrlProp" Target="../ctrlProps/ctrlProp18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s://schneider-electric.app.box.com/s/kt7rqwfqfqnovyh7hjjkxh8i7as58d6f"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92"/>
  <sheetViews>
    <sheetView tabSelected="1" workbookViewId="0"/>
  </sheetViews>
  <sheetFormatPr defaultColWidth="9.1796875" defaultRowHeight="14" x14ac:dyDescent="0.3"/>
  <cols>
    <col min="1" max="1" width="5.7265625" style="5" customWidth="1"/>
    <col min="2" max="2" width="4.7265625" style="5" customWidth="1"/>
    <col min="3" max="3" width="7.81640625" style="5" customWidth="1"/>
    <col min="4" max="4" width="58.90625" style="5" customWidth="1"/>
    <col min="5" max="16384" width="9.1796875" style="5"/>
  </cols>
  <sheetData>
    <row r="1" spans="1:10" ht="23" x14ac:dyDescent="0.5">
      <c r="A1" s="3" t="s">
        <v>741</v>
      </c>
      <c r="B1" s="4"/>
    </row>
    <row r="2" spans="1:10" ht="23" x14ac:dyDescent="0.5">
      <c r="A2" s="3"/>
      <c r="B2" s="4"/>
    </row>
    <row r="3" spans="1:10" ht="15.5" x14ac:dyDescent="0.35">
      <c r="A3" s="11" t="s">
        <v>229</v>
      </c>
      <c r="B3" s="4"/>
    </row>
    <row r="4" spans="1:10" ht="23" x14ac:dyDescent="0.5">
      <c r="A4" s="3"/>
      <c r="B4" s="4"/>
      <c r="D4" s="5" t="s">
        <v>622</v>
      </c>
    </row>
    <row r="5" spans="1:10" ht="13.5" customHeight="1" x14ac:dyDescent="0.5">
      <c r="A5" s="3"/>
      <c r="B5" s="4"/>
    </row>
    <row r="6" spans="1:10" ht="15.5" x14ac:dyDescent="0.35">
      <c r="A6" s="11" t="s">
        <v>31</v>
      </c>
    </row>
    <row r="7" spans="1:10" ht="15.5" x14ac:dyDescent="0.35">
      <c r="A7" s="11"/>
    </row>
    <row r="8" spans="1:10" ht="15.5" x14ac:dyDescent="0.35">
      <c r="A8" s="1"/>
      <c r="B8" s="9" t="s">
        <v>21</v>
      </c>
    </row>
    <row r="9" spans="1:10" ht="15.5" x14ac:dyDescent="0.35">
      <c r="A9" s="1"/>
      <c r="B9" s="9"/>
    </row>
    <row r="10" spans="1:10" ht="15.5" x14ac:dyDescent="0.35">
      <c r="A10" s="1"/>
      <c r="B10" s="9"/>
      <c r="C10" s="5" t="s">
        <v>5</v>
      </c>
    </row>
    <row r="11" spans="1:10" ht="67" x14ac:dyDescent="0.3">
      <c r="A11" s="1"/>
      <c r="B11" s="6"/>
      <c r="C11" s="6"/>
      <c r="D11" s="16" t="s">
        <v>739</v>
      </c>
    </row>
    <row r="12" spans="1:10" ht="28" customHeight="1" x14ac:dyDescent="0.3">
      <c r="A12" s="1"/>
      <c r="B12" s="6"/>
      <c r="C12" s="6"/>
      <c r="D12" s="460" t="s">
        <v>740</v>
      </c>
      <c r="E12" s="461"/>
      <c r="F12" s="461"/>
      <c r="G12" s="461"/>
      <c r="H12" s="461"/>
      <c r="I12" s="461"/>
      <c r="J12" s="461"/>
    </row>
    <row r="13" spans="1:10" ht="18.5" customHeight="1" x14ac:dyDescent="0.3">
      <c r="A13" s="1"/>
      <c r="B13" s="6"/>
      <c r="C13" s="6"/>
      <c r="D13" s="15" t="s">
        <v>225</v>
      </c>
    </row>
    <row r="14" spans="1:10" ht="15.5" x14ac:dyDescent="0.35">
      <c r="A14" s="1"/>
      <c r="B14" s="9"/>
    </row>
    <row r="15" spans="1:10" x14ac:dyDescent="0.3">
      <c r="A15" s="1"/>
      <c r="B15" s="1"/>
      <c r="C15" s="5" t="s">
        <v>1</v>
      </c>
    </row>
    <row r="16" spans="1:10" ht="47.5" customHeight="1" x14ac:dyDescent="0.3">
      <c r="D16" s="19" t="s">
        <v>55</v>
      </c>
      <c r="E16" s="18"/>
    </row>
    <row r="17" spans="1:8" x14ac:dyDescent="0.3">
      <c r="D17" s="14" t="s">
        <v>42</v>
      </c>
    </row>
    <row r="18" spans="1:8" ht="14.5" x14ac:dyDescent="0.35">
      <c r="A18" s="6"/>
      <c r="B18" s="6"/>
      <c r="C18" s="6"/>
      <c r="D18" s="15" t="s">
        <v>227</v>
      </c>
      <c r="E18" s="18"/>
    </row>
    <row r="19" spans="1:8" x14ac:dyDescent="0.3">
      <c r="A19" s="6"/>
      <c r="B19" s="6"/>
      <c r="C19" s="6"/>
      <c r="D19" s="15" t="s">
        <v>49</v>
      </c>
    </row>
    <row r="20" spans="1:8" x14ac:dyDescent="0.3">
      <c r="D20" s="5" t="s">
        <v>40</v>
      </c>
    </row>
    <row r="21" spans="1:8" x14ac:dyDescent="0.3">
      <c r="D21" s="5" t="s">
        <v>41</v>
      </c>
    </row>
    <row r="22" spans="1:8" x14ac:dyDescent="0.3">
      <c r="D22" s="5" t="s">
        <v>50</v>
      </c>
    </row>
    <row r="24" spans="1:8" x14ac:dyDescent="0.3">
      <c r="A24" s="6"/>
      <c r="B24" s="6"/>
      <c r="C24" s="17" t="s">
        <v>4</v>
      </c>
      <c r="D24" s="17"/>
    </row>
    <row r="25" spans="1:8" x14ac:dyDescent="0.3">
      <c r="A25" s="6"/>
      <c r="B25" s="6"/>
      <c r="C25" s="17"/>
      <c r="D25" s="21" t="s">
        <v>228</v>
      </c>
      <c r="E25" s="18"/>
      <c r="H25" s="2"/>
    </row>
    <row r="27" spans="1:8" x14ac:dyDescent="0.3">
      <c r="C27" s="17" t="s">
        <v>45</v>
      </c>
      <c r="D27" s="17"/>
    </row>
    <row r="28" spans="1:8" x14ac:dyDescent="0.3">
      <c r="C28" s="17"/>
      <c r="D28" s="21" t="s">
        <v>735</v>
      </c>
      <c r="E28" s="18"/>
    </row>
    <row r="29" spans="1:8" x14ac:dyDescent="0.3">
      <c r="D29" s="459" t="s">
        <v>738</v>
      </c>
    </row>
    <row r="31" spans="1:8" x14ac:dyDescent="0.3">
      <c r="C31" s="5" t="s">
        <v>43</v>
      </c>
    </row>
    <row r="32" spans="1:8" x14ac:dyDescent="0.3">
      <c r="D32" s="13" t="s">
        <v>44</v>
      </c>
    </row>
    <row r="33" spans="1:8" x14ac:dyDescent="0.3">
      <c r="A33" s="6"/>
      <c r="B33" s="6"/>
      <c r="C33" s="6"/>
      <c r="D33" s="6" t="s">
        <v>736</v>
      </c>
      <c r="H33" s="7"/>
    </row>
    <row r="35" spans="1:8" x14ac:dyDescent="0.3">
      <c r="C35" s="5" t="s">
        <v>46</v>
      </c>
    </row>
    <row r="36" spans="1:8" x14ac:dyDescent="0.3">
      <c r="A36" s="6"/>
      <c r="B36" s="6"/>
      <c r="C36" s="6"/>
      <c r="D36" s="17" t="s">
        <v>221</v>
      </c>
      <c r="E36" s="18"/>
      <c r="H36" s="7"/>
    </row>
    <row r="38" spans="1:8" x14ac:dyDescent="0.3">
      <c r="A38" s="6"/>
      <c r="B38" s="6"/>
      <c r="C38" s="6" t="s">
        <v>6</v>
      </c>
      <c r="D38" s="6"/>
      <c r="H38" s="7"/>
    </row>
    <row r="39" spans="1:8" x14ac:dyDescent="0.3">
      <c r="A39" s="6"/>
      <c r="B39" s="6"/>
      <c r="C39" s="6"/>
      <c r="D39" s="21" t="s">
        <v>623</v>
      </c>
      <c r="H39" s="7"/>
    </row>
    <row r="40" spans="1:8" x14ac:dyDescent="0.3">
      <c r="A40" s="6"/>
      <c r="B40" s="6"/>
      <c r="C40" s="6"/>
      <c r="D40" s="15"/>
      <c r="H40" s="7"/>
    </row>
    <row r="41" spans="1:8" x14ac:dyDescent="0.3">
      <c r="A41" s="6"/>
      <c r="B41" s="6"/>
      <c r="C41" s="6" t="s">
        <v>47</v>
      </c>
      <c r="D41" s="15"/>
      <c r="H41" s="7"/>
    </row>
    <row r="42" spans="1:8" x14ac:dyDescent="0.3">
      <c r="A42" s="6"/>
      <c r="B42" s="6"/>
      <c r="C42" s="6"/>
      <c r="D42" s="15" t="s">
        <v>48</v>
      </c>
      <c r="H42" s="7"/>
    </row>
    <row r="43" spans="1:8" x14ac:dyDescent="0.3">
      <c r="A43" s="6"/>
      <c r="B43" s="6"/>
      <c r="C43" s="6"/>
      <c r="D43" s="15"/>
      <c r="H43" s="7"/>
    </row>
    <row r="44" spans="1:8" x14ac:dyDescent="0.3">
      <c r="A44" s="6"/>
      <c r="B44" s="6"/>
      <c r="C44" s="6" t="s">
        <v>22</v>
      </c>
      <c r="D44" s="6"/>
      <c r="H44" s="7"/>
    </row>
    <row r="45" spans="1:8" x14ac:dyDescent="0.3">
      <c r="A45" s="6"/>
      <c r="B45" s="6"/>
      <c r="C45" s="6"/>
      <c r="D45" s="15" t="s">
        <v>226</v>
      </c>
      <c r="H45" s="7"/>
    </row>
    <row r="46" spans="1:8" x14ac:dyDescent="0.3">
      <c r="A46" s="6"/>
      <c r="B46" s="6"/>
      <c r="C46" s="6"/>
      <c r="D46" s="6"/>
      <c r="H46" s="7"/>
    </row>
    <row r="47" spans="1:8" x14ac:dyDescent="0.3">
      <c r="A47" s="6"/>
      <c r="B47" s="6"/>
      <c r="C47" s="6" t="s">
        <v>56</v>
      </c>
      <c r="D47" s="6"/>
      <c r="H47" s="7"/>
    </row>
    <row r="48" spans="1:8" x14ac:dyDescent="0.3">
      <c r="A48" s="6"/>
      <c r="B48" s="6"/>
      <c r="C48" s="6"/>
      <c r="D48" s="21" t="s">
        <v>222</v>
      </c>
      <c r="E48" s="18"/>
      <c r="H48" s="7"/>
    </row>
    <row r="49" spans="1:8" x14ac:dyDescent="0.3">
      <c r="A49" s="6"/>
      <c r="B49" s="6"/>
      <c r="C49" s="6"/>
      <c r="D49" s="21" t="s">
        <v>223</v>
      </c>
      <c r="E49" s="18"/>
      <c r="H49" s="7"/>
    </row>
    <row r="50" spans="1:8" x14ac:dyDescent="0.3">
      <c r="A50" s="6"/>
      <c r="B50" s="6"/>
      <c r="C50" s="6"/>
      <c r="D50" s="6"/>
      <c r="H50" s="7"/>
    </row>
    <row r="51" spans="1:8" x14ac:dyDescent="0.3">
      <c r="A51" s="6"/>
      <c r="B51" s="6"/>
      <c r="C51" s="6" t="s">
        <v>7</v>
      </c>
      <c r="D51" s="6"/>
      <c r="H51" s="8"/>
    </row>
    <row r="52" spans="1:8" x14ac:dyDescent="0.3">
      <c r="A52" s="6"/>
      <c r="B52" s="6"/>
      <c r="C52" s="6"/>
      <c r="D52" s="15" t="s">
        <v>51</v>
      </c>
      <c r="H52" s="8"/>
    </row>
    <row r="53" spans="1:8" x14ac:dyDescent="0.3">
      <c r="A53" s="6"/>
      <c r="B53" s="6"/>
      <c r="C53" s="6"/>
      <c r="D53" s="15" t="s">
        <v>52</v>
      </c>
      <c r="H53" s="8"/>
    </row>
    <row r="54" spans="1:8" x14ac:dyDescent="0.3">
      <c r="A54" s="6"/>
      <c r="B54" s="6"/>
      <c r="C54" s="6"/>
      <c r="D54" s="15" t="s">
        <v>53</v>
      </c>
      <c r="H54" s="8"/>
    </row>
    <row r="55" spans="1:8" x14ac:dyDescent="0.3">
      <c r="D55" s="14" t="s">
        <v>8</v>
      </c>
      <c r="H55" s="8"/>
    </row>
    <row r="56" spans="1:8" x14ac:dyDescent="0.3">
      <c r="D56" s="14" t="s">
        <v>54</v>
      </c>
      <c r="H56" s="8"/>
    </row>
    <row r="57" spans="1:8" x14ac:dyDescent="0.3">
      <c r="D57" s="14" t="s">
        <v>9</v>
      </c>
    </row>
    <row r="58" spans="1:8" x14ac:dyDescent="0.3">
      <c r="D58" s="14" t="s">
        <v>10</v>
      </c>
    </row>
    <row r="59" spans="1:8" x14ac:dyDescent="0.3">
      <c r="D59" s="14" t="s">
        <v>11</v>
      </c>
    </row>
    <row r="60" spans="1:8" x14ac:dyDescent="0.3">
      <c r="D60" s="14" t="s">
        <v>12</v>
      </c>
    </row>
    <row r="61" spans="1:8" s="6" customFormat="1" x14ac:dyDescent="0.3">
      <c r="D61" s="15" t="s">
        <v>13</v>
      </c>
    </row>
    <row r="62" spans="1:8" s="6" customFormat="1" x14ac:dyDescent="0.3"/>
    <row r="63" spans="1:8" s="6" customFormat="1" ht="15.5" x14ac:dyDescent="0.35">
      <c r="B63" s="9" t="s">
        <v>30</v>
      </c>
    </row>
    <row r="64" spans="1:8" s="6" customFormat="1" x14ac:dyDescent="0.3">
      <c r="D64" s="21" t="s">
        <v>224</v>
      </c>
      <c r="E64" s="18"/>
    </row>
    <row r="65" spans="1:5" s="6" customFormat="1" x14ac:dyDescent="0.3">
      <c r="D65" s="15" t="s">
        <v>14</v>
      </c>
    </row>
    <row r="66" spans="1:5" s="6" customFormat="1" x14ac:dyDescent="0.3"/>
    <row r="67" spans="1:5" s="6" customFormat="1" ht="15.5" x14ac:dyDescent="0.35">
      <c r="B67" s="9" t="s">
        <v>29</v>
      </c>
    </row>
    <row r="68" spans="1:5" s="6" customFormat="1" x14ac:dyDescent="0.3">
      <c r="D68" s="15" t="s">
        <v>624</v>
      </c>
    </row>
    <row r="69" spans="1:5" s="6" customFormat="1" x14ac:dyDescent="0.3">
      <c r="D69" s="15" t="s">
        <v>39</v>
      </c>
    </row>
    <row r="70" spans="1:5" s="6" customFormat="1" x14ac:dyDescent="0.3"/>
    <row r="71" spans="1:5" s="6" customFormat="1" x14ac:dyDescent="0.3"/>
    <row r="72" spans="1:5" s="6" customFormat="1" x14ac:dyDescent="0.3"/>
    <row r="73" spans="1:5" s="6" customFormat="1" ht="6" customHeight="1" x14ac:dyDescent="0.3"/>
    <row r="74" spans="1:5" s="10" customFormat="1" ht="6" customHeight="1" x14ac:dyDescent="0.3"/>
    <row r="75" spans="1:5" s="6" customFormat="1" ht="6" customHeight="1" x14ac:dyDescent="0.3"/>
    <row r="76" spans="1:5" s="6" customFormat="1" ht="15.5" x14ac:dyDescent="0.35">
      <c r="A76" s="12" t="s">
        <v>27</v>
      </c>
    </row>
    <row r="77" spans="1:5" s="6" customFormat="1" x14ac:dyDescent="0.3">
      <c r="D77" s="6" t="s">
        <v>28</v>
      </c>
    </row>
    <row r="78" spans="1:5" s="6" customFormat="1" x14ac:dyDescent="0.3">
      <c r="D78" s="6" t="s">
        <v>34</v>
      </c>
    </row>
    <row r="80" spans="1:5" x14ac:dyDescent="0.3">
      <c r="E80" s="2"/>
    </row>
    <row r="81" spans="5:5" x14ac:dyDescent="0.3">
      <c r="E81" s="7"/>
    </row>
    <row r="82" spans="5:5" x14ac:dyDescent="0.3">
      <c r="E82" s="7"/>
    </row>
    <row r="83" spans="5:5" x14ac:dyDescent="0.3">
      <c r="E83" s="7"/>
    </row>
    <row r="84" spans="5:5" x14ac:dyDescent="0.3">
      <c r="E84" s="7"/>
    </row>
    <row r="85" spans="5:5" x14ac:dyDescent="0.3">
      <c r="E85" s="7"/>
    </row>
    <row r="86" spans="5:5" x14ac:dyDescent="0.3">
      <c r="E86" s="7"/>
    </row>
    <row r="87" spans="5:5" x14ac:dyDescent="0.3">
      <c r="E87" s="8"/>
    </row>
    <row r="88" spans="5:5" x14ac:dyDescent="0.3">
      <c r="E88" s="8"/>
    </row>
    <row r="89" spans="5:5" x14ac:dyDescent="0.3">
      <c r="E89" s="8"/>
    </row>
    <row r="90" spans="5:5" x14ac:dyDescent="0.3">
      <c r="E90" s="8"/>
    </row>
    <row r="91" spans="5:5" x14ac:dyDescent="0.3">
      <c r="E91" s="8"/>
    </row>
    <row r="92" spans="5:5" x14ac:dyDescent="0.3">
      <c r="E92" s="8"/>
    </row>
  </sheetData>
  <mergeCells count="1">
    <mergeCell ref="D12:J1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Check Box 3">
              <controlPr defaultSize="0" autoFill="0" autoLine="0" autoPict="0">
                <anchor moveWithCells="1">
                  <from>
                    <xdr:col>2</xdr:col>
                    <xdr:colOff>152400</xdr:colOff>
                    <xdr:row>15</xdr:row>
                    <xdr:rowOff>0</xdr:rowOff>
                  </from>
                  <to>
                    <xdr:col>2</xdr:col>
                    <xdr:colOff>457200</xdr:colOff>
                    <xdr:row>16</xdr:row>
                    <xdr:rowOff>0</xdr:rowOff>
                  </to>
                </anchor>
              </controlPr>
            </control>
          </mc:Choice>
        </mc:AlternateContent>
        <mc:AlternateContent xmlns:mc="http://schemas.openxmlformats.org/markup-compatibility/2006">
          <mc:Choice Requires="x14">
            <control shapeId="1028" r:id="rId5" name="Check Box 4">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1029" r:id="rId6" name="Check Box 5">
              <controlPr defaultSize="0" autoFill="0" autoLine="0" autoPict="0">
                <anchor moveWithCells="1">
                  <from>
                    <xdr:col>2</xdr:col>
                    <xdr:colOff>152400</xdr:colOff>
                    <xdr:row>17</xdr:row>
                    <xdr:rowOff>0</xdr:rowOff>
                  </from>
                  <to>
                    <xdr:col>2</xdr:col>
                    <xdr:colOff>457200</xdr:colOff>
                    <xdr:row>18</xdr:row>
                    <xdr:rowOff>31750</xdr:rowOff>
                  </to>
                </anchor>
              </controlPr>
            </control>
          </mc:Choice>
        </mc:AlternateContent>
        <mc:AlternateContent xmlns:mc="http://schemas.openxmlformats.org/markup-compatibility/2006">
          <mc:Choice Requires="x14">
            <control shapeId="1030" r:id="rId7" name="Check Box 6">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1031" r:id="rId8" name="Check Box 7">
              <controlPr defaultSize="0" autoFill="0" autoLine="0" autoPict="0">
                <anchor moveWithCells="1">
                  <from>
                    <xdr:col>2</xdr:col>
                    <xdr:colOff>152400</xdr:colOff>
                    <xdr:row>24</xdr:row>
                    <xdr:rowOff>0</xdr:rowOff>
                  </from>
                  <to>
                    <xdr:col>2</xdr:col>
                    <xdr:colOff>457200</xdr:colOff>
                    <xdr:row>25</xdr:row>
                    <xdr:rowOff>38100</xdr:rowOff>
                  </to>
                </anchor>
              </controlPr>
            </control>
          </mc:Choice>
        </mc:AlternateContent>
        <mc:AlternateContent xmlns:mc="http://schemas.openxmlformats.org/markup-compatibility/2006">
          <mc:Choice Requires="x14">
            <control shapeId="1032" r:id="rId9" name="Check Box 8">
              <controlPr defaultSize="0" autoFill="0" autoLine="0" autoPict="0">
                <anchor moveWithCells="1">
                  <from>
                    <xdr:col>2</xdr:col>
                    <xdr:colOff>152400</xdr:colOff>
                    <xdr:row>52</xdr:row>
                    <xdr:rowOff>0</xdr:rowOff>
                  </from>
                  <to>
                    <xdr:col>2</xdr:col>
                    <xdr:colOff>457200</xdr:colOff>
                    <xdr:row>53</xdr:row>
                    <xdr:rowOff>38100</xdr:rowOff>
                  </to>
                </anchor>
              </controlPr>
            </control>
          </mc:Choice>
        </mc:AlternateContent>
        <mc:AlternateContent xmlns:mc="http://schemas.openxmlformats.org/markup-compatibility/2006">
          <mc:Choice Requires="x14">
            <control shapeId="1033" r:id="rId10" name="Check Box 9">
              <controlPr defaultSize="0" autoFill="0" autoLine="0" autoPict="0">
                <anchor moveWithCells="1">
                  <from>
                    <xdr:col>2</xdr:col>
                    <xdr:colOff>152400</xdr:colOff>
                    <xdr:row>52</xdr:row>
                    <xdr:rowOff>0</xdr:rowOff>
                  </from>
                  <to>
                    <xdr:col>2</xdr:col>
                    <xdr:colOff>457200</xdr:colOff>
                    <xdr:row>53</xdr:row>
                    <xdr:rowOff>38100</xdr:rowOff>
                  </to>
                </anchor>
              </controlPr>
            </control>
          </mc:Choice>
        </mc:AlternateContent>
        <mc:AlternateContent xmlns:mc="http://schemas.openxmlformats.org/markup-compatibility/2006">
          <mc:Choice Requires="x14">
            <control shapeId="1034" r:id="rId11" name="Check Box 10">
              <controlPr defaultSize="0" autoFill="0" autoLine="0" autoPict="0">
                <anchor moveWithCells="1">
                  <from>
                    <xdr:col>2</xdr:col>
                    <xdr:colOff>152400</xdr:colOff>
                    <xdr:row>53</xdr:row>
                    <xdr:rowOff>0</xdr:rowOff>
                  </from>
                  <to>
                    <xdr:col>2</xdr:col>
                    <xdr:colOff>457200</xdr:colOff>
                    <xdr:row>54</xdr:row>
                    <xdr:rowOff>38100</xdr:rowOff>
                  </to>
                </anchor>
              </controlPr>
            </control>
          </mc:Choice>
        </mc:AlternateContent>
        <mc:AlternateContent xmlns:mc="http://schemas.openxmlformats.org/markup-compatibility/2006">
          <mc:Choice Requires="x14">
            <control shapeId="1035" r:id="rId12" name="Check Box 11">
              <controlPr defaultSize="0" autoFill="0" autoLine="0" autoPict="0">
                <anchor moveWithCells="1">
                  <from>
                    <xdr:col>2</xdr:col>
                    <xdr:colOff>152400</xdr:colOff>
                    <xdr:row>54</xdr:row>
                    <xdr:rowOff>0</xdr:rowOff>
                  </from>
                  <to>
                    <xdr:col>2</xdr:col>
                    <xdr:colOff>457200</xdr:colOff>
                    <xdr:row>55</xdr:row>
                    <xdr:rowOff>38100</xdr:rowOff>
                  </to>
                </anchor>
              </controlPr>
            </control>
          </mc:Choice>
        </mc:AlternateContent>
        <mc:AlternateContent xmlns:mc="http://schemas.openxmlformats.org/markup-compatibility/2006">
          <mc:Choice Requires="x14">
            <control shapeId="1036" r:id="rId13" name="Check Box 12">
              <controlPr defaultSize="0" autoFill="0" autoLine="0" autoPict="0">
                <anchor moveWithCells="1">
                  <from>
                    <xdr:col>2</xdr:col>
                    <xdr:colOff>152400</xdr:colOff>
                    <xdr:row>56</xdr:row>
                    <xdr:rowOff>0</xdr:rowOff>
                  </from>
                  <to>
                    <xdr:col>2</xdr:col>
                    <xdr:colOff>457200</xdr:colOff>
                    <xdr:row>57</xdr:row>
                    <xdr:rowOff>38100</xdr:rowOff>
                  </to>
                </anchor>
              </controlPr>
            </control>
          </mc:Choice>
        </mc:AlternateContent>
        <mc:AlternateContent xmlns:mc="http://schemas.openxmlformats.org/markup-compatibility/2006">
          <mc:Choice Requires="x14">
            <control shapeId="1037" r:id="rId14" name="Check Box 13">
              <controlPr defaultSize="0" autoFill="0" autoLine="0" autoPict="0">
                <anchor moveWithCells="1">
                  <from>
                    <xdr:col>2</xdr:col>
                    <xdr:colOff>152400</xdr:colOff>
                    <xdr:row>56</xdr:row>
                    <xdr:rowOff>0</xdr:rowOff>
                  </from>
                  <to>
                    <xdr:col>2</xdr:col>
                    <xdr:colOff>457200</xdr:colOff>
                    <xdr:row>57</xdr:row>
                    <xdr:rowOff>38100</xdr:rowOff>
                  </to>
                </anchor>
              </controlPr>
            </control>
          </mc:Choice>
        </mc:AlternateContent>
        <mc:AlternateContent xmlns:mc="http://schemas.openxmlformats.org/markup-compatibility/2006">
          <mc:Choice Requires="x14">
            <control shapeId="1038" r:id="rId15" name="Check Box 14">
              <controlPr defaultSize="0" autoFill="0" autoLine="0" autoPict="0">
                <anchor moveWithCells="1">
                  <from>
                    <xdr:col>2</xdr:col>
                    <xdr:colOff>152400</xdr:colOff>
                    <xdr:row>57</xdr:row>
                    <xdr:rowOff>0</xdr:rowOff>
                  </from>
                  <to>
                    <xdr:col>2</xdr:col>
                    <xdr:colOff>457200</xdr:colOff>
                    <xdr:row>58</xdr:row>
                    <xdr:rowOff>38100</xdr:rowOff>
                  </to>
                </anchor>
              </controlPr>
            </control>
          </mc:Choice>
        </mc:AlternateContent>
        <mc:AlternateContent xmlns:mc="http://schemas.openxmlformats.org/markup-compatibility/2006">
          <mc:Choice Requires="x14">
            <control shapeId="1039" r:id="rId16" name="Check Box 15">
              <controlPr defaultSize="0" autoFill="0" autoLine="0" autoPict="0">
                <anchor moveWithCells="1">
                  <from>
                    <xdr:col>2</xdr:col>
                    <xdr:colOff>152400</xdr:colOff>
                    <xdr:row>58</xdr:row>
                    <xdr:rowOff>0</xdr:rowOff>
                  </from>
                  <to>
                    <xdr:col>2</xdr:col>
                    <xdr:colOff>457200</xdr:colOff>
                    <xdr:row>59</xdr:row>
                    <xdr:rowOff>38100</xdr:rowOff>
                  </to>
                </anchor>
              </controlPr>
            </control>
          </mc:Choice>
        </mc:AlternateContent>
        <mc:AlternateContent xmlns:mc="http://schemas.openxmlformats.org/markup-compatibility/2006">
          <mc:Choice Requires="x14">
            <control shapeId="1040" r:id="rId17" name="Check Box 16">
              <controlPr defaultSize="0" autoFill="0" autoLine="0" autoPict="0">
                <anchor moveWithCells="1">
                  <from>
                    <xdr:col>2</xdr:col>
                    <xdr:colOff>152400</xdr:colOff>
                    <xdr:row>68</xdr:row>
                    <xdr:rowOff>0</xdr:rowOff>
                  </from>
                  <to>
                    <xdr:col>2</xdr:col>
                    <xdr:colOff>457200</xdr:colOff>
                    <xdr:row>69</xdr:row>
                    <xdr:rowOff>38100</xdr:rowOff>
                  </to>
                </anchor>
              </controlPr>
            </control>
          </mc:Choice>
        </mc:AlternateContent>
        <mc:AlternateContent xmlns:mc="http://schemas.openxmlformats.org/markup-compatibility/2006">
          <mc:Choice Requires="x14">
            <control shapeId="1041" r:id="rId18" name="Check Box 17">
              <controlPr defaultSize="0" autoFill="0" autoLine="0" autoPict="0">
                <anchor moveWithCells="1">
                  <from>
                    <xdr:col>2</xdr:col>
                    <xdr:colOff>152400</xdr:colOff>
                    <xdr:row>24</xdr:row>
                    <xdr:rowOff>0</xdr:rowOff>
                  </from>
                  <to>
                    <xdr:col>2</xdr:col>
                    <xdr:colOff>457200</xdr:colOff>
                    <xdr:row>25</xdr:row>
                    <xdr:rowOff>38100</xdr:rowOff>
                  </to>
                </anchor>
              </controlPr>
            </control>
          </mc:Choice>
        </mc:AlternateContent>
        <mc:AlternateContent xmlns:mc="http://schemas.openxmlformats.org/markup-compatibility/2006">
          <mc:Choice Requires="x14">
            <control shapeId="1045" r:id="rId19" name="Check Box 21">
              <controlPr defaultSize="0" autoFill="0" autoLine="0" autoPict="0">
                <anchor moveWithCells="1">
                  <from>
                    <xdr:col>2</xdr:col>
                    <xdr:colOff>152400</xdr:colOff>
                    <xdr:row>38</xdr:row>
                    <xdr:rowOff>0</xdr:rowOff>
                  </from>
                  <to>
                    <xdr:col>2</xdr:col>
                    <xdr:colOff>457200</xdr:colOff>
                    <xdr:row>39</xdr:row>
                    <xdr:rowOff>38100</xdr:rowOff>
                  </to>
                </anchor>
              </controlPr>
            </control>
          </mc:Choice>
        </mc:AlternateContent>
        <mc:AlternateContent xmlns:mc="http://schemas.openxmlformats.org/markup-compatibility/2006">
          <mc:Choice Requires="x14">
            <control shapeId="1046" r:id="rId20" name="Check Box 22">
              <controlPr defaultSize="0" autoFill="0" autoLine="0" autoPict="0">
                <anchor moveWithCells="1">
                  <from>
                    <xdr:col>2</xdr:col>
                    <xdr:colOff>152400</xdr:colOff>
                    <xdr:row>38</xdr:row>
                    <xdr:rowOff>0</xdr:rowOff>
                  </from>
                  <to>
                    <xdr:col>2</xdr:col>
                    <xdr:colOff>457200</xdr:colOff>
                    <xdr:row>39</xdr:row>
                    <xdr:rowOff>38100</xdr:rowOff>
                  </to>
                </anchor>
              </controlPr>
            </control>
          </mc:Choice>
        </mc:AlternateContent>
        <mc:AlternateContent xmlns:mc="http://schemas.openxmlformats.org/markup-compatibility/2006">
          <mc:Choice Requires="x14">
            <control shapeId="1047" r:id="rId21" name="Check Box 23">
              <controlPr defaultSize="0" autoFill="0" autoLine="0" autoPict="0">
                <anchor moveWithCells="1">
                  <from>
                    <xdr:col>2</xdr:col>
                    <xdr:colOff>152400</xdr:colOff>
                    <xdr:row>38</xdr:row>
                    <xdr:rowOff>0</xdr:rowOff>
                  </from>
                  <to>
                    <xdr:col>2</xdr:col>
                    <xdr:colOff>457200</xdr:colOff>
                    <xdr:row>39</xdr:row>
                    <xdr:rowOff>38100</xdr:rowOff>
                  </to>
                </anchor>
              </controlPr>
            </control>
          </mc:Choice>
        </mc:AlternateContent>
        <mc:AlternateContent xmlns:mc="http://schemas.openxmlformats.org/markup-compatibility/2006">
          <mc:Choice Requires="x14">
            <control shapeId="1048" r:id="rId22" name="Check Box 24">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49" r:id="rId23" name="Check Box 25">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50" r:id="rId24" name="Check Box 26">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51" r:id="rId25" name="Check Box 27">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52" r:id="rId26" name="Check Box 28">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53" r:id="rId27" name="Check Box 29">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54" r:id="rId28" name="Check Box 30">
              <controlPr defaultSize="0" autoFill="0" autoLine="0" autoPict="0">
                <anchor moveWithCells="1">
                  <from>
                    <xdr:col>2</xdr:col>
                    <xdr:colOff>152400</xdr:colOff>
                    <xdr:row>52</xdr:row>
                    <xdr:rowOff>0</xdr:rowOff>
                  </from>
                  <to>
                    <xdr:col>2</xdr:col>
                    <xdr:colOff>457200</xdr:colOff>
                    <xdr:row>53</xdr:row>
                    <xdr:rowOff>38100</xdr:rowOff>
                  </to>
                </anchor>
              </controlPr>
            </control>
          </mc:Choice>
        </mc:AlternateContent>
        <mc:AlternateContent xmlns:mc="http://schemas.openxmlformats.org/markup-compatibility/2006">
          <mc:Choice Requires="x14">
            <control shapeId="1055" r:id="rId29" name="Check Box 31">
              <controlPr defaultSize="0" autoFill="0" autoLine="0" autoPict="0">
                <anchor moveWithCells="1">
                  <from>
                    <xdr:col>2</xdr:col>
                    <xdr:colOff>152400</xdr:colOff>
                    <xdr:row>52</xdr:row>
                    <xdr:rowOff>0</xdr:rowOff>
                  </from>
                  <to>
                    <xdr:col>2</xdr:col>
                    <xdr:colOff>457200</xdr:colOff>
                    <xdr:row>53</xdr:row>
                    <xdr:rowOff>38100</xdr:rowOff>
                  </to>
                </anchor>
              </controlPr>
            </control>
          </mc:Choice>
        </mc:AlternateContent>
        <mc:AlternateContent xmlns:mc="http://schemas.openxmlformats.org/markup-compatibility/2006">
          <mc:Choice Requires="x14">
            <control shapeId="1056" r:id="rId30" name="Check Box 32">
              <controlPr defaultSize="0" autoFill="0" autoLine="0" autoPict="0">
                <anchor moveWithCells="1">
                  <from>
                    <xdr:col>2</xdr:col>
                    <xdr:colOff>152400</xdr:colOff>
                    <xdr:row>52</xdr:row>
                    <xdr:rowOff>0</xdr:rowOff>
                  </from>
                  <to>
                    <xdr:col>2</xdr:col>
                    <xdr:colOff>457200</xdr:colOff>
                    <xdr:row>53</xdr:row>
                    <xdr:rowOff>38100</xdr:rowOff>
                  </to>
                </anchor>
              </controlPr>
            </control>
          </mc:Choice>
        </mc:AlternateContent>
        <mc:AlternateContent xmlns:mc="http://schemas.openxmlformats.org/markup-compatibility/2006">
          <mc:Choice Requires="x14">
            <control shapeId="1057" r:id="rId31" name="Check Box 33">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58" r:id="rId32" name="Check Box 34">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59" r:id="rId33" name="Check Box 35">
              <controlPr defaultSize="0" autoFill="0" autoLine="0" autoPict="0">
                <anchor moveWithCells="1">
                  <from>
                    <xdr:col>2</xdr:col>
                    <xdr:colOff>152400</xdr:colOff>
                    <xdr:row>44</xdr:row>
                    <xdr:rowOff>0</xdr:rowOff>
                  </from>
                  <to>
                    <xdr:col>2</xdr:col>
                    <xdr:colOff>457200</xdr:colOff>
                    <xdr:row>45</xdr:row>
                    <xdr:rowOff>38100</xdr:rowOff>
                  </to>
                </anchor>
              </controlPr>
            </control>
          </mc:Choice>
        </mc:AlternateContent>
        <mc:AlternateContent xmlns:mc="http://schemas.openxmlformats.org/markup-compatibility/2006">
          <mc:Choice Requires="x14">
            <control shapeId="1060" r:id="rId34" name="Check Box 36">
              <controlPr defaultSize="0" autoFill="0" autoLine="0" autoPict="0">
                <anchor moveWithCells="1">
                  <from>
                    <xdr:col>2</xdr:col>
                    <xdr:colOff>152400</xdr:colOff>
                    <xdr:row>51</xdr:row>
                    <xdr:rowOff>0</xdr:rowOff>
                  </from>
                  <to>
                    <xdr:col>2</xdr:col>
                    <xdr:colOff>457200</xdr:colOff>
                    <xdr:row>52</xdr:row>
                    <xdr:rowOff>38100</xdr:rowOff>
                  </to>
                </anchor>
              </controlPr>
            </control>
          </mc:Choice>
        </mc:AlternateContent>
        <mc:AlternateContent xmlns:mc="http://schemas.openxmlformats.org/markup-compatibility/2006">
          <mc:Choice Requires="x14">
            <control shapeId="1061" r:id="rId35" name="Check Box 37">
              <controlPr defaultSize="0" autoFill="0" autoLine="0" autoPict="0">
                <anchor moveWithCells="1">
                  <from>
                    <xdr:col>2</xdr:col>
                    <xdr:colOff>152400</xdr:colOff>
                    <xdr:row>51</xdr:row>
                    <xdr:rowOff>0</xdr:rowOff>
                  </from>
                  <to>
                    <xdr:col>2</xdr:col>
                    <xdr:colOff>457200</xdr:colOff>
                    <xdr:row>52</xdr:row>
                    <xdr:rowOff>38100</xdr:rowOff>
                  </to>
                </anchor>
              </controlPr>
            </control>
          </mc:Choice>
        </mc:AlternateContent>
        <mc:AlternateContent xmlns:mc="http://schemas.openxmlformats.org/markup-compatibility/2006">
          <mc:Choice Requires="x14">
            <control shapeId="1062" r:id="rId36" name="Check Box 38">
              <controlPr defaultSize="0" autoFill="0" autoLine="0" autoPict="0">
                <anchor moveWithCells="1">
                  <from>
                    <xdr:col>2</xdr:col>
                    <xdr:colOff>152400</xdr:colOff>
                    <xdr:row>51</xdr:row>
                    <xdr:rowOff>0</xdr:rowOff>
                  </from>
                  <to>
                    <xdr:col>2</xdr:col>
                    <xdr:colOff>457200</xdr:colOff>
                    <xdr:row>52</xdr:row>
                    <xdr:rowOff>38100</xdr:rowOff>
                  </to>
                </anchor>
              </controlPr>
            </control>
          </mc:Choice>
        </mc:AlternateContent>
        <mc:AlternateContent xmlns:mc="http://schemas.openxmlformats.org/markup-compatibility/2006">
          <mc:Choice Requires="x14">
            <control shapeId="1063" r:id="rId37" name="Check Box 39">
              <controlPr defaultSize="0" autoFill="0" autoLine="0" autoPict="0">
                <anchor moveWithCells="1">
                  <from>
                    <xdr:col>2</xdr:col>
                    <xdr:colOff>152400</xdr:colOff>
                    <xdr:row>64</xdr:row>
                    <xdr:rowOff>0</xdr:rowOff>
                  </from>
                  <to>
                    <xdr:col>2</xdr:col>
                    <xdr:colOff>457200</xdr:colOff>
                    <xdr:row>65</xdr:row>
                    <xdr:rowOff>38100</xdr:rowOff>
                  </to>
                </anchor>
              </controlPr>
            </control>
          </mc:Choice>
        </mc:AlternateContent>
        <mc:AlternateContent xmlns:mc="http://schemas.openxmlformats.org/markup-compatibility/2006">
          <mc:Choice Requires="x14">
            <control shapeId="1064" r:id="rId38" name="Check Box 40">
              <controlPr defaultSize="0" autoFill="0" autoLine="0" autoPict="0">
                <anchor moveWithCells="1">
                  <from>
                    <xdr:col>2</xdr:col>
                    <xdr:colOff>152400</xdr:colOff>
                    <xdr:row>63</xdr:row>
                    <xdr:rowOff>0</xdr:rowOff>
                  </from>
                  <to>
                    <xdr:col>2</xdr:col>
                    <xdr:colOff>457200</xdr:colOff>
                    <xdr:row>64</xdr:row>
                    <xdr:rowOff>38100</xdr:rowOff>
                  </to>
                </anchor>
              </controlPr>
            </control>
          </mc:Choice>
        </mc:AlternateContent>
        <mc:AlternateContent xmlns:mc="http://schemas.openxmlformats.org/markup-compatibility/2006">
          <mc:Choice Requires="x14">
            <control shapeId="1065" r:id="rId39" name="Check Box 41">
              <controlPr defaultSize="0" autoFill="0" autoLine="0" autoPict="0">
                <anchor moveWithCells="1">
                  <from>
                    <xdr:col>2</xdr:col>
                    <xdr:colOff>152400</xdr:colOff>
                    <xdr:row>60</xdr:row>
                    <xdr:rowOff>0</xdr:rowOff>
                  </from>
                  <to>
                    <xdr:col>2</xdr:col>
                    <xdr:colOff>457200</xdr:colOff>
                    <xdr:row>61</xdr:row>
                    <xdr:rowOff>38100</xdr:rowOff>
                  </to>
                </anchor>
              </controlPr>
            </control>
          </mc:Choice>
        </mc:AlternateContent>
        <mc:AlternateContent xmlns:mc="http://schemas.openxmlformats.org/markup-compatibility/2006">
          <mc:Choice Requires="x14">
            <control shapeId="1066" r:id="rId40" name="Check Box 42">
              <controlPr defaultSize="0" autoFill="0" autoLine="0" autoPict="0">
                <anchor moveWithCells="1">
                  <from>
                    <xdr:col>2</xdr:col>
                    <xdr:colOff>152400</xdr:colOff>
                    <xdr:row>59</xdr:row>
                    <xdr:rowOff>0</xdr:rowOff>
                  </from>
                  <to>
                    <xdr:col>2</xdr:col>
                    <xdr:colOff>457200</xdr:colOff>
                    <xdr:row>60</xdr:row>
                    <xdr:rowOff>38100</xdr:rowOff>
                  </to>
                </anchor>
              </controlPr>
            </control>
          </mc:Choice>
        </mc:AlternateContent>
        <mc:AlternateContent xmlns:mc="http://schemas.openxmlformats.org/markup-compatibility/2006">
          <mc:Choice Requires="x14">
            <control shapeId="1067" r:id="rId41" name="Check Box 43">
              <controlPr defaultSize="0" autoFill="0" autoLine="0" autoPict="0">
                <anchor moveWithCells="1">
                  <from>
                    <xdr:col>2</xdr:col>
                    <xdr:colOff>152400</xdr:colOff>
                    <xdr:row>58</xdr:row>
                    <xdr:rowOff>0</xdr:rowOff>
                  </from>
                  <to>
                    <xdr:col>2</xdr:col>
                    <xdr:colOff>457200</xdr:colOff>
                    <xdr:row>59</xdr:row>
                    <xdr:rowOff>38100</xdr:rowOff>
                  </to>
                </anchor>
              </controlPr>
            </control>
          </mc:Choice>
        </mc:AlternateContent>
        <mc:AlternateContent xmlns:mc="http://schemas.openxmlformats.org/markup-compatibility/2006">
          <mc:Choice Requires="x14">
            <control shapeId="1068" r:id="rId42" name="Check Box 44">
              <controlPr defaultSize="0" autoFill="0" autoLine="0" autoPict="0">
                <anchor moveWithCells="1">
                  <from>
                    <xdr:col>2</xdr:col>
                    <xdr:colOff>152400</xdr:colOff>
                    <xdr:row>67</xdr:row>
                    <xdr:rowOff>0</xdr:rowOff>
                  </from>
                  <to>
                    <xdr:col>2</xdr:col>
                    <xdr:colOff>457200</xdr:colOff>
                    <xdr:row>68</xdr:row>
                    <xdr:rowOff>38100</xdr:rowOff>
                  </to>
                </anchor>
              </controlPr>
            </control>
          </mc:Choice>
        </mc:AlternateContent>
        <mc:AlternateContent xmlns:mc="http://schemas.openxmlformats.org/markup-compatibility/2006">
          <mc:Choice Requires="x14">
            <control shapeId="1071" r:id="rId43" name="Check Box 47">
              <controlPr defaultSize="0" autoFill="0" autoLine="0" autoPict="0">
                <anchor moveWithCells="1">
                  <from>
                    <xdr:col>2</xdr:col>
                    <xdr:colOff>152400</xdr:colOff>
                    <xdr:row>76</xdr:row>
                    <xdr:rowOff>0</xdr:rowOff>
                  </from>
                  <to>
                    <xdr:col>2</xdr:col>
                    <xdr:colOff>457200</xdr:colOff>
                    <xdr:row>77</xdr:row>
                    <xdr:rowOff>38100</xdr:rowOff>
                  </to>
                </anchor>
              </controlPr>
            </control>
          </mc:Choice>
        </mc:AlternateContent>
        <mc:AlternateContent xmlns:mc="http://schemas.openxmlformats.org/markup-compatibility/2006">
          <mc:Choice Requires="x14">
            <control shapeId="1073" r:id="rId44" name="Check Box 49">
              <controlPr defaultSize="0" autoFill="0" autoLine="0" autoPict="0">
                <anchor moveWithCells="1">
                  <from>
                    <xdr:col>2</xdr:col>
                    <xdr:colOff>152400</xdr:colOff>
                    <xdr:row>77</xdr:row>
                    <xdr:rowOff>0</xdr:rowOff>
                  </from>
                  <to>
                    <xdr:col>2</xdr:col>
                    <xdr:colOff>457200</xdr:colOff>
                    <xdr:row>78</xdr:row>
                    <xdr:rowOff>38100</xdr:rowOff>
                  </to>
                </anchor>
              </controlPr>
            </control>
          </mc:Choice>
        </mc:AlternateContent>
        <mc:AlternateContent xmlns:mc="http://schemas.openxmlformats.org/markup-compatibility/2006">
          <mc:Choice Requires="x14">
            <control shapeId="1074" r:id="rId45" name="Check Box 50">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1075" r:id="rId46" name="Check Box 51">
              <controlPr defaultSize="0" autoFill="0" autoLine="0" autoPict="0">
                <anchor moveWithCells="1">
                  <from>
                    <xdr:col>2</xdr:col>
                    <xdr:colOff>152400</xdr:colOff>
                    <xdr:row>19</xdr:row>
                    <xdr:rowOff>0</xdr:rowOff>
                  </from>
                  <to>
                    <xdr:col>2</xdr:col>
                    <xdr:colOff>457200</xdr:colOff>
                    <xdr:row>20</xdr:row>
                    <xdr:rowOff>38100</xdr:rowOff>
                  </to>
                </anchor>
              </controlPr>
            </control>
          </mc:Choice>
        </mc:AlternateContent>
        <mc:AlternateContent xmlns:mc="http://schemas.openxmlformats.org/markup-compatibility/2006">
          <mc:Choice Requires="x14">
            <control shapeId="1076" r:id="rId47" name="Check Box 52">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1078" r:id="rId48" name="Check Box 54">
              <controlPr defaultSize="0" autoFill="0" autoLine="0" autoPict="0">
                <anchor moveWithCells="1">
                  <from>
                    <xdr:col>2</xdr:col>
                    <xdr:colOff>152400</xdr:colOff>
                    <xdr:row>64</xdr:row>
                    <xdr:rowOff>0</xdr:rowOff>
                  </from>
                  <to>
                    <xdr:col>2</xdr:col>
                    <xdr:colOff>457200</xdr:colOff>
                    <xdr:row>65</xdr:row>
                    <xdr:rowOff>38100</xdr:rowOff>
                  </to>
                </anchor>
              </controlPr>
            </control>
          </mc:Choice>
        </mc:AlternateContent>
        <mc:AlternateContent xmlns:mc="http://schemas.openxmlformats.org/markup-compatibility/2006">
          <mc:Choice Requires="x14">
            <control shapeId="1079" r:id="rId49" name="Check Box 55">
              <controlPr defaultSize="0" autoFill="0" autoLine="0" autoPict="0">
                <anchor moveWithCells="1">
                  <from>
                    <xdr:col>2</xdr:col>
                    <xdr:colOff>152400</xdr:colOff>
                    <xdr:row>19</xdr:row>
                    <xdr:rowOff>0</xdr:rowOff>
                  </from>
                  <to>
                    <xdr:col>2</xdr:col>
                    <xdr:colOff>457200</xdr:colOff>
                    <xdr:row>20</xdr:row>
                    <xdr:rowOff>38100</xdr:rowOff>
                  </to>
                </anchor>
              </controlPr>
            </control>
          </mc:Choice>
        </mc:AlternateContent>
        <mc:AlternateContent xmlns:mc="http://schemas.openxmlformats.org/markup-compatibility/2006">
          <mc:Choice Requires="x14">
            <control shapeId="1080" r:id="rId50" name="Check Box 56">
              <controlPr defaultSize="0" autoFill="0" autoLine="0" autoPict="0">
                <anchor moveWithCells="1">
                  <from>
                    <xdr:col>2</xdr:col>
                    <xdr:colOff>152400</xdr:colOff>
                    <xdr:row>19</xdr:row>
                    <xdr:rowOff>0</xdr:rowOff>
                  </from>
                  <to>
                    <xdr:col>2</xdr:col>
                    <xdr:colOff>457200</xdr:colOff>
                    <xdr:row>20</xdr:row>
                    <xdr:rowOff>38100</xdr:rowOff>
                  </to>
                </anchor>
              </controlPr>
            </control>
          </mc:Choice>
        </mc:AlternateContent>
        <mc:AlternateContent xmlns:mc="http://schemas.openxmlformats.org/markup-compatibility/2006">
          <mc:Choice Requires="x14">
            <control shapeId="1081" r:id="rId51" name="Check Box 57">
              <controlPr defaultSize="0" autoFill="0" autoLine="0" autoPict="0">
                <anchor moveWithCells="1">
                  <from>
                    <xdr:col>2</xdr:col>
                    <xdr:colOff>152400</xdr:colOff>
                    <xdr:row>20</xdr:row>
                    <xdr:rowOff>0</xdr:rowOff>
                  </from>
                  <to>
                    <xdr:col>2</xdr:col>
                    <xdr:colOff>457200</xdr:colOff>
                    <xdr:row>21</xdr:row>
                    <xdr:rowOff>38100</xdr:rowOff>
                  </to>
                </anchor>
              </controlPr>
            </control>
          </mc:Choice>
        </mc:AlternateContent>
        <mc:AlternateContent xmlns:mc="http://schemas.openxmlformats.org/markup-compatibility/2006">
          <mc:Choice Requires="x14">
            <control shapeId="1082" r:id="rId52" name="Check Box 58">
              <controlPr defaultSize="0" autoFill="0" autoLine="0" autoPict="0">
                <anchor moveWithCells="1">
                  <from>
                    <xdr:col>2</xdr:col>
                    <xdr:colOff>152400</xdr:colOff>
                    <xdr:row>19</xdr:row>
                    <xdr:rowOff>0</xdr:rowOff>
                  </from>
                  <to>
                    <xdr:col>2</xdr:col>
                    <xdr:colOff>457200</xdr:colOff>
                    <xdr:row>20</xdr:row>
                    <xdr:rowOff>38100</xdr:rowOff>
                  </to>
                </anchor>
              </controlPr>
            </control>
          </mc:Choice>
        </mc:AlternateContent>
        <mc:AlternateContent xmlns:mc="http://schemas.openxmlformats.org/markup-compatibility/2006">
          <mc:Choice Requires="x14">
            <control shapeId="1083" r:id="rId53" name="Check Box 59">
              <controlPr defaultSize="0" autoFill="0" autoLine="0" autoPict="0">
                <anchor moveWithCells="1">
                  <from>
                    <xdr:col>2</xdr:col>
                    <xdr:colOff>152400</xdr:colOff>
                    <xdr:row>20</xdr:row>
                    <xdr:rowOff>0</xdr:rowOff>
                  </from>
                  <to>
                    <xdr:col>2</xdr:col>
                    <xdr:colOff>457200</xdr:colOff>
                    <xdr:row>21</xdr:row>
                    <xdr:rowOff>38100</xdr:rowOff>
                  </to>
                </anchor>
              </controlPr>
            </control>
          </mc:Choice>
        </mc:AlternateContent>
        <mc:AlternateContent xmlns:mc="http://schemas.openxmlformats.org/markup-compatibility/2006">
          <mc:Choice Requires="x14">
            <control shapeId="1084" r:id="rId54" name="Check Box 60">
              <controlPr defaultSize="0" autoFill="0" autoLine="0" autoPict="0">
                <anchor moveWithCells="1">
                  <from>
                    <xdr:col>2</xdr:col>
                    <xdr:colOff>152400</xdr:colOff>
                    <xdr:row>20</xdr:row>
                    <xdr:rowOff>0</xdr:rowOff>
                  </from>
                  <to>
                    <xdr:col>2</xdr:col>
                    <xdr:colOff>457200</xdr:colOff>
                    <xdr:row>21</xdr:row>
                    <xdr:rowOff>38100</xdr:rowOff>
                  </to>
                </anchor>
              </controlPr>
            </control>
          </mc:Choice>
        </mc:AlternateContent>
        <mc:AlternateContent xmlns:mc="http://schemas.openxmlformats.org/markup-compatibility/2006">
          <mc:Choice Requires="x14">
            <control shapeId="1085" r:id="rId55" name="Check Box 61">
              <controlPr defaultSize="0" autoFill="0" autoLine="0" autoPict="0">
                <anchor moveWithCells="1">
                  <from>
                    <xdr:col>2</xdr:col>
                    <xdr:colOff>152400</xdr:colOff>
                    <xdr:row>21</xdr:row>
                    <xdr:rowOff>0</xdr:rowOff>
                  </from>
                  <to>
                    <xdr:col>2</xdr:col>
                    <xdr:colOff>457200</xdr:colOff>
                    <xdr:row>22</xdr:row>
                    <xdr:rowOff>38100</xdr:rowOff>
                  </to>
                </anchor>
              </controlPr>
            </control>
          </mc:Choice>
        </mc:AlternateContent>
        <mc:AlternateContent xmlns:mc="http://schemas.openxmlformats.org/markup-compatibility/2006">
          <mc:Choice Requires="x14">
            <control shapeId="1086" r:id="rId56" name="Check Box 62">
              <controlPr defaultSize="0" autoFill="0" autoLine="0" autoPict="0">
                <anchor moveWithCells="1">
                  <from>
                    <xdr:col>2</xdr:col>
                    <xdr:colOff>152400</xdr:colOff>
                    <xdr:row>20</xdr:row>
                    <xdr:rowOff>0</xdr:rowOff>
                  </from>
                  <to>
                    <xdr:col>2</xdr:col>
                    <xdr:colOff>457200</xdr:colOff>
                    <xdr:row>21</xdr:row>
                    <xdr:rowOff>38100</xdr:rowOff>
                  </to>
                </anchor>
              </controlPr>
            </control>
          </mc:Choice>
        </mc:AlternateContent>
        <mc:AlternateContent xmlns:mc="http://schemas.openxmlformats.org/markup-compatibility/2006">
          <mc:Choice Requires="x14">
            <control shapeId="1087" r:id="rId57" name="Check Box 63">
              <controlPr defaultSize="0" autoFill="0" autoLine="0" autoPict="0">
                <anchor moveWithCells="1">
                  <from>
                    <xdr:col>2</xdr:col>
                    <xdr:colOff>152400</xdr:colOff>
                    <xdr:row>21</xdr:row>
                    <xdr:rowOff>0</xdr:rowOff>
                  </from>
                  <to>
                    <xdr:col>2</xdr:col>
                    <xdr:colOff>457200</xdr:colOff>
                    <xdr:row>22</xdr:row>
                    <xdr:rowOff>38100</xdr:rowOff>
                  </to>
                </anchor>
              </controlPr>
            </control>
          </mc:Choice>
        </mc:AlternateContent>
        <mc:AlternateContent xmlns:mc="http://schemas.openxmlformats.org/markup-compatibility/2006">
          <mc:Choice Requires="x14">
            <control shapeId="1088" r:id="rId58" name="Check Box 64">
              <controlPr defaultSize="0" autoFill="0" autoLine="0" autoPict="0">
                <anchor moveWithCells="1">
                  <from>
                    <xdr:col>2</xdr:col>
                    <xdr:colOff>152400</xdr:colOff>
                    <xdr:row>21</xdr:row>
                    <xdr:rowOff>0</xdr:rowOff>
                  </from>
                  <to>
                    <xdr:col>2</xdr:col>
                    <xdr:colOff>457200</xdr:colOff>
                    <xdr:row>22</xdr:row>
                    <xdr:rowOff>38100</xdr:rowOff>
                  </to>
                </anchor>
              </controlPr>
            </control>
          </mc:Choice>
        </mc:AlternateContent>
        <mc:AlternateContent xmlns:mc="http://schemas.openxmlformats.org/markup-compatibility/2006">
          <mc:Choice Requires="x14">
            <control shapeId="1089" r:id="rId59" name="Check Box 65">
              <controlPr defaultSize="0" autoFill="0" autoLine="0" autoPict="0">
                <anchor moveWithCells="1">
                  <from>
                    <xdr:col>2</xdr:col>
                    <xdr:colOff>152400</xdr:colOff>
                    <xdr:row>21</xdr:row>
                    <xdr:rowOff>0</xdr:rowOff>
                  </from>
                  <to>
                    <xdr:col>2</xdr:col>
                    <xdr:colOff>457200</xdr:colOff>
                    <xdr:row>22</xdr:row>
                    <xdr:rowOff>38100</xdr:rowOff>
                  </to>
                </anchor>
              </controlPr>
            </control>
          </mc:Choice>
        </mc:AlternateContent>
        <mc:AlternateContent xmlns:mc="http://schemas.openxmlformats.org/markup-compatibility/2006">
          <mc:Choice Requires="x14">
            <control shapeId="1096" r:id="rId60" name="Check Box 72">
              <controlPr defaultSize="0" autoFill="0" autoLine="0" autoPict="0">
                <anchor moveWithCells="1">
                  <from>
                    <xdr:col>2</xdr:col>
                    <xdr:colOff>152400</xdr:colOff>
                    <xdr:row>10</xdr:row>
                    <xdr:rowOff>0</xdr:rowOff>
                  </from>
                  <to>
                    <xdr:col>2</xdr:col>
                    <xdr:colOff>457200</xdr:colOff>
                    <xdr:row>10</xdr:row>
                    <xdr:rowOff>215900</xdr:rowOff>
                  </to>
                </anchor>
              </controlPr>
            </control>
          </mc:Choice>
        </mc:AlternateContent>
        <mc:AlternateContent xmlns:mc="http://schemas.openxmlformats.org/markup-compatibility/2006">
          <mc:Choice Requires="x14">
            <control shapeId="1097" r:id="rId61" name="Check Box 73">
              <controlPr defaultSize="0" autoFill="0" autoLine="0" autoPict="0">
                <anchor moveWithCells="1">
                  <from>
                    <xdr:col>2</xdr:col>
                    <xdr:colOff>152400</xdr:colOff>
                    <xdr:row>10</xdr:row>
                    <xdr:rowOff>0</xdr:rowOff>
                  </from>
                  <to>
                    <xdr:col>2</xdr:col>
                    <xdr:colOff>457200</xdr:colOff>
                    <xdr:row>10</xdr:row>
                    <xdr:rowOff>215900</xdr:rowOff>
                  </to>
                </anchor>
              </controlPr>
            </control>
          </mc:Choice>
        </mc:AlternateContent>
        <mc:AlternateContent xmlns:mc="http://schemas.openxmlformats.org/markup-compatibility/2006">
          <mc:Choice Requires="x14">
            <control shapeId="1098" r:id="rId62" name="Check Box 74">
              <controlPr defaultSize="0" autoFill="0" autoLine="0" autoPict="0">
                <anchor moveWithCells="1">
                  <from>
                    <xdr:col>2</xdr:col>
                    <xdr:colOff>152400</xdr:colOff>
                    <xdr:row>10</xdr:row>
                    <xdr:rowOff>0</xdr:rowOff>
                  </from>
                  <to>
                    <xdr:col>2</xdr:col>
                    <xdr:colOff>457200</xdr:colOff>
                    <xdr:row>10</xdr:row>
                    <xdr:rowOff>215900</xdr:rowOff>
                  </to>
                </anchor>
              </controlPr>
            </control>
          </mc:Choice>
        </mc:AlternateContent>
        <mc:AlternateContent xmlns:mc="http://schemas.openxmlformats.org/markup-compatibility/2006">
          <mc:Choice Requires="x14">
            <control shapeId="1099" r:id="rId63" name="Check Box 75">
              <controlPr defaultSize="0" autoFill="0" autoLine="0" autoPict="0">
                <anchor moveWithCells="1">
                  <from>
                    <xdr:col>2</xdr:col>
                    <xdr:colOff>152400</xdr:colOff>
                    <xdr:row>12</xdr:row>
                    <xdr:rowOff>0</xdr:rowOff>
                  </from>
                  <to>
                    <xdr:col>2</xdr:col>
                    <xdr:colOff>457200</xdr:colOff>
                    <xdr:row>16</xdr:row>
                    <xdr:rowOff>120650</xdr:rowOff>
                  </to>
                </anchor>
              </controlPr>
            </control>
          </mc:Choice>
        </mc:AlternateContent>
        <mc:AlternateContent xmlns:mc="http://schemas.openxmlformats.org/markup-compatibility/2006">
          <mc:Choice Requires="x14">
            <control shapeId="1100" r:id="rId64" name="Check Box 76">
              <controlPr defaultSize="0" autoFill="0" autoLine="0" autoPict="0">
                <anchor moveWithCells="1">
                  <from>
                    <xdr:col>2</xdr:col>
                    <xdr:colOff>152400</xdr:colOff>
                    <xdr:row>31</xdr:row>
                    <xdr:rowOff>0</xdr:rowOff>
                  </from>
                  <to>
                    <xdr:col>2</xdr:col>
                    <xdr:colOff>457200</xdr:colOff>
                    <xdr:row>32</xdr:row>
                    <xdr:rowOff>50800</xdr:rowOff>
                  </to>
                </anchor>
              </controlPr>
            </control>
          </mc:Choice>
        </mc:AlternateContent>
        <mc:AlternateContent xmlns:mc="http://schemas.openxmlformats.org/markup-compatibility/2006">
          <mc:Choice Requires="x14">
            <control shapeId="1101" r:id="rId65" name="Check Box 77">
              <controlPr defaultSize="0" autoFill="0" autoLine="0" autoPict="0">
                <anchor moveWithCells="1">
                  <from>
                    <xdr:col>2</xdr:col>
                    <xdr:colOff>152400</xdr:colOff>
                    <xdr:row>32</xdr:row>
                    <xdr:rowOff>0</xdr:rowOff>
                  </from>
                  <to>
                    <xdr:col>2</xdr:col>
                    <xdr:colOff>457200</xdr:colOff>
                    <xdr:row>33</xdr:row>
                    <xdr:rowOff>38100</xdr:rowOff>
                  </to>
                </anchor>
              </controlPr>
            </control>
          </mc:Choice>
        </mc:AlternateContent>
        <mc:AlternateContent xmlns:mc="http://schemas.openxmlformats.org/markup-compatibility/2006">
          <mc:Choice Requires="x14">
            <control shapeId="1102" r:id="rId66" name="Check Box 78">
              <controlPr defaultSize="0" autoFill="0" autoLine="0" autoPict="0">
                <anchor moveWithCells="1">
                  <from>
                    <xdr:col>2</xdr:col>
                    <xdr:colOff>152400</xdr:colOff>
                    <xdr:row>32</xdr:row>
                    <xdr:rowOff>0</xdr:rowOff>
                  </from>
                  <to>
                    <xdr:col>2</xdr:col>
                    <xdr:colOff>457200</xdr:colOff>
                    <xdr:row>33</xdr:row>
                    <xdr:rowOff>38100</xdr:rowOff>
                  </to>
                </anchor>
              </controlPr>
            </control>
          </mc:Choice>
        </mc:AlternateContent>
        <mc:AlternateContent xmlns:mc="http://schemas.openxmlformats.org/markup-compatibility/2006">
          <mc:Choice Requires="x14">
            <control shapeId="1103" r:id="rId67" name="Check Box 79">
              <controlPr defaultSize="0" autoFill="0" autoLine="0" autoPict="0">
                <anchor moveWithCells="1">
                  <from>
                    <xdr:col>2</xdr:col>
                    <xdr:colOff>152400</xdr:colOff>
                    <xdr:row>32</xdr:row>
                    <xdr:rowOff>0</xdr:rowOff>
                  </from>
                  <to>
                    <xdr:col>2</xdr:col>
                    <xdr:colOff>457200</xdr:colOff>
                    <xdr:row>33</xdr:row>
                    <xdr:rowOff>38100</xdr:rowOff>
                  </to>
                </anchor>
              </controlPr>
            </control>
          </mc:Choice>
        </mc:AlternateContent>
        <mc:AlternateContent xmlns:mc="http://schemas.openxmlformats.org/markup-compatibility/2006">
          <mc:Choice Requires="x14">
            <control shapeId="1104" r:id="rId68" name="Check Box 80">
              <controlPr defaultSize="0" autoFill="0" autoLine="0" autoPict="0">
                <anchor moveWithCells="1">
                  <from>
                    <xdr:col>2</xdr:col>
                    <xdr:colOff>152400</xdr:colOff>
                    <xdr:row>27</xdr:row>
                    <xdr:rowOff>0</xdr:rowOff>
                  </from>
                  <to>
                    <xdr:col>2</xdr:col>
                    <xdr:colOff>457200</xdr:colOff>
                    <xdr:row>28</xdr:row>
                    <xdr:rowOff>38100</xdr:rowOff>
                  </to>
                </anchor>
              </controlPr>
            </control>
          </mc:Choice>
        </mc:AlternateContent>
        <mc:AlternateContent xmlns:mc="http://schemas.openxmlformats.org/markup-compatibility/2006">
          <mc:Choice Requires="x14">
            <control shapeId="1105" r:id="rId69" name="Check Box 81">
              <controlPr defaultSize="0" autoFill="0" autoLine="0" autoPict="0">
                <anchor moveWithCells="1">
                  <from>
                    <xdr:col>2</xdr:col>
                    <xdr:colOff>152400</xdr:colOff>
                    <xdr:row>27</xdr:row>
                    <xdr:rowOff>0</xdr:rowOff>
                  </from>
                  <to>
                    <xdr:col>2</xdr:col>
                    <xdr:colOff>457200</xdr:colOff>
                    <xdr:row>28</xdr:row>
                    <xdr:rowOff>38100</xdr:rowOff>
                  </to>
                </anchor>
              </controlPr>
            </control>
          </mc:Choice>
        </mc:AlternateContent>
        <mc:AlternateContent xmlns:mc="http://schemas.openxmlformats.org/markup-compatibility/2006">
          <mc:Choice Requires="x14">
            <control shapeId="1106" r:id="rId70" name="Check Box 82">
              <controlPr defaultSize="0" autoFill="0" autoLine="0" autoPict="0">
                <anchor moveWithCells="1">
                  <from>
                    <xdr:col>2</xdr:col>
                    <xdr:colOff>152400</xdr:colOff>
                    <xdr:row>35</xdr:row>
                    <xdr:rowOff>0</xdr:rowOff>
                  </from>
                  <to>
                    <xdr:col>2</xdr:col>
                    <xdr:colOff>457200</xdr:colOff>
                    <xdr:row>36</xdr:row>
                    <xdr:rowOff>38100</xdr:rowOff>
                  </to>
                </anchor>
              </controlPr>
            </control>
          </mc:Choice>
        </mc:AlternateContent>
        <mc:AlternateContent xmlns:mc="http://schemas.openxmlformats.org/markup-compatibility/2006">
          <mc:Choice Requires="x14">
            <control shapeId="1107" r:id="rId71" name="Check Box 83">
              <controlPr defaultSize="0" autoFill="0" autoLine="0" autoPict="0">
                <anchor moveWithCells="1">
                  <from>
                    <xdr:col>2</xdr:col>
                    <xdr:colOff>152400</xdr:colOff>
                    <xdr:row>35</xdr:row>
                    <xdr:rowOff>0</xdr:rowOff>
                  </from>
                  <to>
                    <xdr:col>2</xdr:col>
                    <xdr:colOff>457200</xdr:colOff>
                    <xdr:row>36</xdr:row>
                    <xdr:rowOff>38100</xdr:rowOff>
                  </to>
                </anchor>
              </controlPr>
            </control>
          </mc:Choice>
        </mc:AlternateContent>
        <mc:AlternateContent xmlns:mc="http://schemas.openxmlformats.org/markup-compatibility/2006">
          <mc:Choice Requires="x14">
            <control shapeId="1108" r:id="rId72" name="Check Box 84">
              <controlPr defaultSize="0" autoFill="0" autoLine="0" autoPict="0">
                <anchor moveWithCells="1">
                  <from>
                    <xdr:col>2</xdr:col>
                    <xdr:colOff>152400</xdr:colOff>
                    <xdr:row>35</xdr:row>
                    <xdr:rowOff>0</xdr:rowOff>
                  </from>
                  <to>
                    <xdr:col>2</xdr:col>
                    <xdr:colOff>457200</xdr:colOff>
                    <xdr:row>36</xdr:row>
                    <xdr:rowOff>38100</xdr:rowOff>
                  </to>
                </anchor>
              </controlPr>
            </control>
          </mc:Choice>
        </mc:AlternateContent>
        <mc:AlternateContent xmlns:mc="http://schemas.openxmlformats.org/markup-compatibility/2006">
          <mc:Choice Requires="x14">
            <control shapeId="1109" r:id="rId73" name="Check Box 85">
              <controlPr defaultSize="0" autoFill="0" autoLine="0" autoPict="0">
                <anchor moveWithCells="1">
                  <from>
                    <xdr:col>2</xdr:col>
                    <xdr:colOff>152400</xdr:colOff>
                    <xdr:row>41</xdr:row>
                    <xdr:rowOff>0</xdr:rowOff>
                  </from>
                  <to>
                    <xdr:col>2</xdr:col>
                    <xdr:colOff>457200</xdr:colOff>
                    <xdr:row>42</xdr:row>
                    <xdr:rowOff>38100</xdr:rowOff>
                  </to>
                </anchor>
              </controlPr>
            </control>
          </mc:Choice>
        </mc:AlternateContent>
        <mc:AlternateContent xmlns:mc="http://schemas.openxmlformats.org/markup-compatibility/2006">
          <mc:Choice Requires="x14">
            <control shapeId="1110" r:id="rId74" name="Check Box 86">
              <controlPr defaultSize="0" autoFill="0" autoLine="0" autoPict="0">
                <anchor moveWithCells="1">
                  <from>
                    <xdr:col>2</xdr:col>
                    <xdr:colOff>152400</xdr:colOff>
                    <xdr:row>41</xdr:row>
                    <xdr:rowOff>0</xdr:rowOff>
                  </from>
                  <to>
                    <xdr:col>2</xdr:col>
                    <xdr:colOff>457200</xdr:colOff>
                    <xdr:row>42</xdr:row>
                    <xdr:rowOff>38100</xdr:rowOff>
                  </to>
                </anchor>
              </controlPr>
            </control>
          </mc:Choice>
        </mc:AlternateContent>
        <mc:AlternateContent xmlns:mc="http://schemas.openxmlformats.org/markup-compatibility/2006">
          <mc:Choice Requires="x14">
            <control shapeId="1111" r:id="rId75" name="Check Box 87">
              <controlPr defaultSize="0" autoFill="0" autoLine="0" autoPict="0">
                <anchor moveWithCells="1">
                  <from>
                    <xdr:col>2</xdr:col>
                    <xdr:colOff>152400</xdr:colOff>
                    <xdr:row>41</xdr:row>
                    <xdr:rowOff>0</xdr:rowOff>
                  </from>
                  <to>
                    <xdr:col>2</xdr:col>
                    <xdr:colOff>457200</xdr:colOff>
                    <xdr:row>42</xdr:row>
                    <xdr:rowOff>38100</xdr:rowOff>
                  </to>
                </anchor>
              </controlPr>
            </control>
          </mc:Choice>
        </mc:AlternateContent>
        <mc:AlternateContent xmlns:mc="http://schemas.openxmlformats.org/markup-compatibility/2006">
          <mc:Choice Requires="x14">
            <control shapeId="1112" r:id="rId76" name="Check Box 88">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13" r:id="rId77" name="Check Box 89">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14" r:id="rId78" name="Check Box 90">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15" r:id="rId79" name="Check Box 91">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16" r:id="rId80" name="Check Box 92">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17" r:id="rId81" name="Check Box 93">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18" r:id="rId82" name="Check Box 94">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19" r:id="rId83" name="Check Box 95">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20" r:id="rId84" name="Check Box 96">
              <controlPr defaultSize="0" autoFill="0" autoLine="0" autoPict="0">
                <anchor moveWithCells="1">
                  <from>
                    <xdr:col>2</xdr:col>
                    <xdr:colOff>152400</xdr:colOff>
                    <xdr:row>47</xdr:row>
                    <xdr:rowOff>0</xdr:rowOff>
                  </from>
                  <to>
                    <xdr:col>2</xdr:col>
                    <xdr:colOff>457200</xdr:colOff>
                    <xdr:row>48</xdr:row>
                    <xdr:rowOff>38100</xdr:rowOff>
                  </to>
                </anchor>
              </controlPr>
            </control>
          </mc:Choice>
        </mc:AlternateContent>
        <mc:AlternateContent xmlns:mc="http://schemas.openxmlformats.org/markup-compatibility/2006">
          <mc:Choice Requires="x14">
            <control shapeId="1121" r:id="rId85" name="Check Box 97">
              <controlPr defaultSize="0" autoFill="0" autoLine="0" autoPict="0">
                <anchor moveWithCells="1">
                  <from>
                    <xdr:col>2</xdr:col>
                    <xdr:colOff>152400</xdr:colOff>
                    <xdr:row>54</xdr:row>
                    <xdr:rowOff>0</xdr:rowOff>
                  </from>
                  <to>
                    <xdr:col>2</xdr:col>
                    <xdr:colOff>457200</xdr:colOff>
                    <xdr:row>55</xdr:row>
                    <xdr:rowOff>38100</xdr:rowOff>
                  </to>
                </anchor>
              </controlPr>
            </control>
          </mc:Choice>
        </mc:AlternateContent>
        <mc:AlternateContent xmlns:mc="http://schemas.openxmlformats.org/markup-compatibility/2006">
          <mc:Choice Requires="x14">
            <control shapeId="1122" r:id="rId86" name="Check Box 98">
              <controlPr defaultSize="0" autoFill="0" autoLine="0" autoPict="0">
                <anchor moveWithCells="1">
                  <from>
                    <xdr:col>2</xdr:col>
                    <xdr:colOff>152400</xdr:colOff>
                    <xdr:row>55</xdr:row>
                    <xdr:rowOff>0</xdr:rowOff>
                  </from>
                  <to>
                    <xdr:col>2</xdr:col>
                    <xdr:colOff>457200</xdr:colOff>
                    <xdr:row>56</xdr:row>
                    <xdr:rowOff>38100</xdr:rowOff>
                  </to>
                </anchor>
              </controlPr>
            </control>
          </mc:Choice>
        </mc:AlternateContent>
        <mc:AlternateContent xmlns:mc="http://schemas.openxmlformats.org/markup-compatibility/2006">
          <mc:Choice Requires="x14">
            <control shapeId="1123" r:id="rId87" name="Check Box 99">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mc:AlternateContent xmlns:mc="http://schemas.openxmlformats.org/markup-compatibility/2006">
          <mc:Choice Requires="x14">
            <control shapeId="1124" r:id="rId88" name="Check Box 100">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mc:AlternateContent xmlns:mc="http://schemas.openxmlformats.org/markup-compatibility/2006">
          <mc:Choice Requires="x14">
            <control shapeId="1125" r:id="rId89" name="Check Box 101">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mc:AlternateContent xmlns:mc="http://schemas.openxmlformats.org/markup-compatibility/2006">
          <mc:Choice Requires="x14">
            <control shapeId="1126" r:id="rId90" name="Check Box 102">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mc:AlternateContent xmlns:mc="http://schemas.openxmlformats.org/markup-compatibility/2006">
          <mc:Choice Requires="x14">
            <control shapeId="1127" r:id="rId91" name="Check Box 103">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mc:AlternateContent xmlns:mc="http://schemas.openxmlformats.org/markup-compatibility/2006">
          <mc:Choice Requires="x14">
            <control shapeId="1128" r:id="rId92" name="Check Box 104">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mc:AlternateContent xmlns:mc="http://schemas.openxmlformats.org/markup-compatibility/2006">
          <mc:Choice Requires="x14">
            <control shapeId="1129" r:id="rId93" name="Check Box 105">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mc:AlternateContent xmlns:mc="http://schemas.openxmlformats.org/markup-compatibility/2006">
          <mc:Choice Requires="x14">
            <control shapeId="1130" r:id="rId94" name="Check Box 106">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mc:AlternateContent xmlns:mc="http://schemas.openxmlformats.org/markup-compatibility/2006">
          <mc:Choice Requires="x14">
            <control shapeId="1131" r:id="rId95" name="Check Box 107">
              <controlPr defaultSize="0" autoFill="0" autoLine="0" autoPict="0">
                <anchor moveWithCells="1">
                  <from>
                    <xdr:col>2</xdr:col>
                    <xdr:colOff>152400</xdr:colOff>
                    <xdr:row>48</xdr:row>
                    <xdr:rowOff>0</xdr:rowOff>
                  </from>
                  <to>
                    <xdr:col>2</xdr:col>
                    <xdr:colOff>457200</xdr:colOff>
                    <xdr:row>49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42"/>
  <sheetViews>
    <sheetView workbookViewId="0">
      <selection activeCell="D20" sqref="D20"/>
    </sheetView>
  </sheetViews>
  <sheetFormatPr defaultColWidth="9.1796875" defaultRowHeight="14" x14ac:dyDescent="0.3"/>
  <cols>
    <col min="1" max="1" width="9.1796875" style="5"/>
    <col min="2" max="2" width="4.26953125" style="5" customWidth="1"/>
    <col min="3" max="3" width="8.1796875" style="5" customWidth="1"/>
    <col min="4" max="4" width="52.1796875" style="5" bestFit="1" customWidth="1"/>
    <col min="5" max="16384" width="9.1796875" style="5"/>
  </cols>
  <sheetData>
    <row r="1" spans="1:11" ht="23" x14ac:dyDescent="0.5">
      <c r="A1" s="3" t="s">
        <v>0</v>
      </c>
      <c r="B1" s="3"/>
      <c r="C1" s="4"/>
    </row>
    <row r="2" spans="1:11" ht="13.5" customHeight="1" x14ac:dyDescent="0.5">
      <c r="A2" s="3"/>
      <c r="B2" s="3"/>
      <c r="C2" s="4"/>
    </row>
    <row r="3" spans="1:11" ht="15.5" x14ac:dyDescent="0.35">
      <c r="A3" s="11" t="s">
        <v>626</v>
      </c>
      <c r="B3" s="11"/>
    </row>
    <row r="4" spans="1:11" ht="15.5" x14ac:dyDescent="0.35">
      <c r="A4" s="1"/>
      <c r="B4" s="9"/>
      <c r="K4" s="20"/>
    </row>
    <row r="5" spans="1:11" x14ac:dyDescent="0.3">
      <c r="D5" s="5" t="s">
        <v>2</v>
      </c>
    </row>
    <row r="6" spans="1:11" x14ac:dyDescent="0.3">
      <c r="D6" s="5" t="s">
        <v>3</v>
      </c>
    </row>
    <row r="7" spans="1:11" x14ac:dyDescent="0.3">
      <c r="D7" s="292" t="s">
        <v>15</v>
      </c>
      <c r="E7" s="18"/>
    </row>
    <row r="8" spans="1:11" x14ac:dyDescent="0.3">
      <c r="D8" s="292" t="s">
        <v>625</v>
      </c>
    </row>
    <row r="9" spans="1:11" x14ac:dyDescent="0.3">
      <c r="D9" s="5" t="s">
        <v>16</v>
      </c>
      <c r="H9" s="2"/>
    </row>
    <row r="10" spans="1:11" x14ac:dyDescent="0.3">
      <c r="D10" s="5" t="s">
        <v>23</v>
      </c>
      <c r="H10" s="7"/>
    </row>
    <row r="11" spans="1:11" x14ac:dyDescent="0.3">
      <c r="D11" s="5" t="s">
        <v>24</v>
      </c>
      <c r="H11" s="7"/>
    </row>
    <row r="12" spans="1:11" x14ac:dyDescent="0.3">
      <c r="H12" s="7"/>
    </row>
    <row r="13" spans="1:11" x14ac:dyDescent="0.3">
      <c r="D13" s="5" t="s">
        <v>32</v>
      </c>
    </row>
    <row r="14" spans="1:11" x14ac:dyDescent="0.3">
      <c r="D14" s="5" t="s">
        <v>25</v>
      </c>
    </row>
    <row r="15" spans="1:11" x14ac:dyDescent="0.3">
      <c r="D15" s="5" t="s">
        <v>26</v>
      </c>
    </row>
    <row r="17" spans="1:5" ht="15.5" x14ac:dyDescent="0.35">
      <c r="B17" s="9" t="s">
        <v>627</v>
      </c>
    </row>
    <row r="18" spans="1:5" ht="15.5" x14ac:dyDescent="0.35">
      <c r="B18" s="9"/>
    </row>
    <row r="19" spans="1:5" x14ac:dyDescent="0.3">
      <c r="D19" s="14" t="s">
        <v>629</v>
      </c>
    </row>
    <row r="20" spans="1:5" ht="14.5" x14ac:dyDescent="0.35">
      <c r="D20" s="5" t="s">
        <v>628</v>
      </c>
    </row>
    <row r="22" spans="1:5" s="6" customFormat="1" ht="6" customHeight="1" x14ac:dyDescent="0.3"/>
    <row r="23" spans="1:5" s="10" customFormat="1" ht="6" customHeight="1" x14ac:dyDescent="0.3"/>
    <row r="24" spans="1:5" s="6" customFormat="1" ht="6" customHeight="1" x14ac:dyDescent="0.3"/>
    <row r="25" spans="1:5" s="6" customFormat="1" ht="15.5" x14ac:dyDescent="0.35">
      <c r="A25" s="12" t="s">
        <v>27</v>
      </c>
    </row>
    <row r="26" spans="1:5" x14ac:dyDescent="0.3">
      <c r="D26" s="5" t="s">
        <v>36</v>
      </c>
    </row>
    <row r="27" spans="1:5" x14ac:dyDescent="0.3">
      <c r="D27" s="5" t="s">
        <v>35</v>
      </c>
    </row>
    <row r="30" spans="1:5" x14ac:dyDescent="0.3">
      <c r="E30" s="2"/>
    </row>
    <row r="31" spans="1:5" x14ac:dyDescent="0.3">
      <c r="E31" s="7"/>
    </row>
    <row r="32" spans="1:5" x14ac:dyDescent="0.3">
      <c r="E32" s="7"/>
    </row>
    <row r="33" spans="5:5" x14ac:dyDescent="0.3">
      <c r="E33" s="7"/>
    </row>
    <row r="34" spans="5:5" x14ac:dyDescent="0.3">
      <c r="E34" s="7"/>
    </row>
    <row r="35" spans="5:5" x14ac:dyDescent="0.3">
      <c r="E35" s="7"/>
    </row>
    <row r="36" spans="5:5" x14ac:dyDescent="0.3">
      <c r="E36" s="7"/>
    </row>
    <row r="37" spans="5:5" x14ac:dyDescent="0.3">
      <c r="E37" s="8"/>
    </row>
    <row r="38" spans="5:5" x14ac:dyDescent="0.3">
      <c r="E38" s="8"/>
    </row>
    <row r="39" spans="5:5" x14ac:dyDescent="0.3">
      <c r="E39" s="8"/>
    </row>
    <row r="40" spans="5:5" x14ac:dyDescent="0.3">
      <c r="E40" s="8"/>
    </row>
    <row r="41" spans="5:5" x14ac:dyDescent="0.3">
      <c r="E41" s="8"/>
    </row>
    <row r="42" spans="5:5" x14ac:dyDescent="0.3">
      <c r="E42" s="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2</xdr:col>
                    <xdr:colOff>152400</xdr:colOff>
                    <xdr:row>4</xdr:row>
                    <xdr:rowOff>0</xdr:rowOff>
                  </from>
                  <to>
                    <xdr:col>2</xdr:col>
                    <xdr:colOff>457200</xdr:colOff>
                    <xdr:row>5</xdr:row>
                    <xdr:rowOff>38100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2</xdr:col>
                    <xdr:colOff>152400</xdr:colOff>
                    <xdr:row>5</xdr:row>
                    <xdr:rowOff>0</xdr:rowOff>
                  </from>
                  <to>
                    <xdr:col>2</xdr:col>
                    <xdr:colOff>457200</xdr:colOff>
                    <xdr:row>6</xdr:row>
                    <xdr:rowOff>38100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2</xdr:col>
                    <xdr:colOff>152400</xdr:colOff>
                    <xdr:row>6</xdr:row>
                    <xdr:rowOff>0</xdr:rowOff>
                  </from>
                  <to>
                    <xdr:col>2</xdr:col>
                    <xdr:colOff>457200</xdr:colOff>
                    <xdr:row>7</xdr:row>
                    <xdr:rowOff>38100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2</xdr:col>
                    <xdr:colOff>152400</xdr:colOff>
                    <xdr:row>7</xdr:row>
                    <xdr:rowOff>0</xdr:rowOff>
                  </from>
                  <to>
                    <xdr:col>2</xdr:col>
                    <xdr:colOff>457200</xdr:colOff>
                    <xdr:row>8</xdr:row>
                    <xdr:rowOff>38100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2</xdr:col>
                    <xdr:colOff>152400</xdr:colOff>
                    <xdr:row>8</xdr:row>
                    <xdr:rowOff>0</xdr:rowOff>
                  </from>
                  <to>
                    <xdr:col>2</xdr:col>
                    <xdr:colOff>457200</xdr:colOff>
                    <xdr:row>9</xdr:row>
                    <xdr:rowOff>38100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2</xdr:col>
                    <xdr:colOff>152400</xdr:colOff>
                    <xdr:row>14</xdr:row>
                    <xdr:rowOff>0</xdr:rowOff>
                  </from>
                  <to>
                    <xdr:col>2</xdr:col>
                    <xdr:colOff>457200</xdr:colOff>
                    <xdr:row>15</xdr:row>
                    <xdr:rowOff>38100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2</xdr:col>
                    <xdr:colOff>152400</xdr:colOff>
                    <xdr:row>8</xdr:row>
                    <xdr:rowOff>0</xdr:rowOff>
                  </from>
                  <to>
                    <xdr:col>2</xdr:col>
                    <xdr:colOff>457200</xdr:colOff>
                    <xdr:row>9</xdr:row>
                    <xdr:rowOff>38100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2</xdr:col>
                    <xdr:colOff>152400</xdr:colOff>
                    <xdr:row>9</xdr:row>
                    <xdr:rowOff>0</xdr:rowOff>
                  </from>
                  <to>
                    <xdr:col>2</xdr:col>
                    <xdr:colOff>457200</xdr:colOff>
                    <xdr:row>10</xdr:row>
                    <xdr:rowOff>38100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2</xdr:col>
                    <xdr:colOff>152400</xdr:colOff>
                    <xdr:row>9</xdr:row>
                    <xdr:rowOff>0</xdr:rowOff>
                  </from>
                  <to>
                    <xdr:col>2</xdr:col>
                    <xdr:colOff>457200</xdr:colOff>
                    <xdr:row>10</xdr:row>
                    <xdr:rowOff>38100</xdr:rowOff>
                  </to>
                </anchor>
              </controlPr>
            </control>
          </mc:Choice>
        </mc:AlternateContent>
        <mc:AlternateContent xmlns:mc="http://schemas.openxmlformats.org/markup-compatibility/2006">
          <mc:Choice Requires="x14">
            <control shapeId="2066" r:id="rId21" name="Check Box 18">
              <controlPr defaultSize="0" autoFill="0" autoLine="0" autoPict="0">
                <anchor moveWithCells="1">
                  <from>
                    <xdr:col>2</xdr:col>
                    <xdr:colOff>152400</xdr:colOff>
                    <xdr:row>9</xdr:row>
                    <xdr:rowOff>0</xdr:rowOff>
                  </from>
                  <to>
                    <xdr:col>2</xdr:col>
                    <xdr:colOff>457200</xdr:colOff>
                    <xdr:row>10</xdr:row>
                    <xdr:rowOff>38100</xdr:rowOff>
                  </to>
                </anchor>
              </controlPr>
            </control>
          </mc:Choice>
        </mc:AlternateContent>
        <mc:AlternateContent xmlns:mc="http://schemas.openxmlformats.org/markup-compatibility/2006">
          <mc:Choice Requires="x14">
            <control shapeId="2067" r:id="rId22" name="Check Box 19">
              <controlPr defaultSize="0" autoFill="0" autoLine="0" autoPict="0">
                <anchor moveWithCells="1">
                  <from>
                    <xdr:col>2</xdr:col>
                    <xdr:colOff>152400</xdr:colOff>
                    <xdr:row>10</xdr:row>
                    <xdr:rowOff>0</xdr:rowOff>
                  </from>
                  <to>
                    <xdr:col>2</xdr:col>
                    <xdr:colOff>457200</xdr:colOff>
                    <xdr:row>11</xdr:row>
                    <xdr:rowOff>38100</xdr:rowOff>
                  </to>
                </anchor>
              </controlPr>
            </control>
          </mc:Choice>
        </mc:AlternateContent>
        <mc:AlternateContent xmlns:mc="http://schemas.openxmlformats.org/markup-compatibility/2006">
          <mc:Choice Requires="x14">
            <control shapeId="2068" r:id="rId23" name="Check Box 20">
              <controlPr defaultSize="0" autoFill="0" autoLine="0" autoPict="0">
                <anchor moveWithCells="1">
                  <from>
                    <xdr:col>2</xdr:col>
                    <xdr:colOff>152400</xdr:colOff>
                    <xdr:row>10</xdr:row>
                    <xdr:rowOff>0</xdr:rowOff>
                  </from>
                  <to>
                    <xdr:col>2</xdr:col>
                    <xdr:colOff>457200</xdr:colOff>
                    <xdr:row>11</xdr:row>
                    <xdr:rowOff>38100</xdr:rowOff>
                  </to>
                </anchor>
              </controlPr>
            </control>
          </mc:Choice>
        </mc:AlternateContent>
        <mc:AlternateContent xmlns:mc="http://schemas.openxmlformats.org/markup-compatibility/2006">
          <mc:Choice Requires="x14">
            <control shapeId="2069" r:id="rId24" name="Check Box 21">
              <controlPr defaultSize="0" autoFill="0" autoLine="0" autoPict="0">
                <anchor moveWithCells="1">
                  <from>
                    <xdr:col>2</xdr:col>
                    <xdr:colOff>152400</xdr:colOff>
                    <xdr:row>10</xdr:row>
                    <xdr:rowOff>0</xdr:rowOff>
                  </from>
                  <to>
                    <xdr:col>2</xdr:col>
                    <xdr:colOff>457200</xdr:colOff>
                    <xdr:row>11</xdr:row>
                    <xdr:rowOff>38100</xdr:rowOff>
                  </to>
                </anchor>
              </controlPr>
            </control>
          </mc:Choice>
        </mc:AlternateContent>
        <mc:AlternateContent xmlns:mc="http://schemas.openxmlformats.org/markup-compatibility/2006">
          <mc:Choice Requires="x14">
            <control shapeId="2070" r:id="rId25" name="Check Box 22">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1" r:id="rId26" name="Check Box 23">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2" r:id="rId27" name="Check Box 24">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3" r:id="rId28" name="Check Box 25">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4" r:id="rId29" name="Check Box 26">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5" r:id="rId30" name="Check Box 27">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6" r:id="rId31" name="Check Box 28">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7" r:id="rId32" name="Check Box 29">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8" r:id="rId33" name="Check Box 30">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79" r:id="rId34" name="Check Box 31">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0" r:id="rId35" name="Check Box 32">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1" r:id="rId36" name="Check Box 33">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2" r:id="rId37" name="Check Box 34">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3" r:id="rId38" name="Check Box 35">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4" r:id="rId39" name="Check Box 36">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5" r:id="rId40" name="Check Box 37">
              <controlPr defaultSize="0" autoFill="0" autoLine="0" autoPict="0">
                <anchor moveWithCells="1">
                  <from>
                    <xdr:col>2</xdr:col>
                    <xdr:colOff>152400</xdr:colOff>
                    <xdr:row>13</xdr:row>
                    <xdr:rowOff>0</xdr:rowOff>
                  </from>
                  <to>
                    <xdr:col>2</xdr:col>
                    <xdr:colOff>457200</xdr:colOff>
                    <xdr:row>14</xdr:row>
                    <xdr:rowOff>38100</xdr:rowOff>
                  </to>
                </anchor>
              </controlPr>
            </control>
          </mc:Choice>
        </mc:AlternateContent>
        <mc:AlternateContent xmlns:mc="http://schemas.openxmlformats.org/markup-compatibility/2006">
          <mc:Choice Requires="x14">
            <control shapeId="2086" r:id="rId41" name="Check Box 38">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7" r:id="rId42" name="Check Box 39">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8" r:id="rId43" name="Check Box 40">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89" r:id="rId44" name="Check Box 41">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2090" r:id="rId45" name="Check Box 42">
              <controlPr defaultSize="0" autoFill="0" autoLine="0" autoPict="0">
                <anchor moveWithCells="1">
                  <from>
                    <xdr:col>2</xdr:col>
                    <xdr:colOff>152400</xdr:colOff>
                    <xdr:row>14</xdr:row>
                    <xdr:rowOff>0</xdr:rowOff>
                  </from>
                  <to>
                    <xdr:col>2</xdr:col>
                    <xdr:colOff>457200</xdr:colOff>
                    <xdr:row>15</xdr:row>
                    <xdr:rowOff>38100</xdr:rowOff>
                  </to>
                </anchor>
              </controlPr>
            </control>
          </mc:Choice>
        </mc:AlternateContent>
        <mc:AlternateContent xmlns:mc="http://schemas.openxmlformats.org/markup-compatibility/2006">
          <mc:Choice Requires="x14">
            <control shapeId="2091" r:id="rId46" name="Check Box 43">
              <controlPr defaultSize="0" autoFill="0" autoLine="0" autoPict="0">
                <anchor moveWithCells="1">
                  <from>
                    <xdr:col>2</xdr:col>
                    <xdr:colOff>152400</xdr:colOff>
                    <xdr:row>25</xdr:row>
                    <xdr:rowOff>0</xdr:rowOff>
                  </from>
                  <to>
                    <xdr:col>2</xdr:col>
                    <xdr:colOff>457200</xdr:colOff>
                    <xdr:row>26</xdr:row>
                    <xdr:rowOff>38100</xdr:rowOff>
                  </to>
                </anchor>
              </controlPr>
            </control>
          </mc:Choice>
        </mc:AlternateContent>
        <mc:AlternateContent xmlns:mc="http://schemas.openxmlformats.org/markup-compatibility/2006">
          <mc:Choice Requires="x14">
            <control shapeId="2093" r:id="rId47" name="Check Box 45">
              <controlPr defaultSize="0" autoFill="0" autoLine="0" autoPict="0">
                <anchor moveWithCells="1">
                  <from>
                    <xdr:col>2</xdr:col>
                    <xdr:colOff>152400</xdr:colOff>
                    <xdr:row>25</xdr:row>
                    <xdr:rowOff>0</xdr:rowOff>
                  </from>
                  <to>
                    <xdr:col>2</xdr:col>
                    <xdr:colOff>457200</xdr:colOff>
                    <xdr:row>26</xdr:row>
                    <xdr:rowOff>38100</xdr:rowOff>
                  </to>
                </anchor>
              </controlPr>
            </control>
          </mc:Choice>
        </mc:AlternateContent>
        <mc:AlternateContent xmlns:mc="http://schemas.openxmlformats.org/markup-compatibility/2006">
          <mc:Choice Requires="x14">
            <control shapeId="2094" r:id="rId48" name="Check Box 46">
              <controlPr defaultSize="0" autoFill="0" autoLine="0" autoPict="0">
                <anchor moveWithCells="1">
                  <from>
                    <xdr:col>2</xdr:col>
                    <xdr:colOff>152400</xdr:colOff>
                    <xdr:row>26</xdr:row>
                    <xdr:rowOff>0</xdr:rowOff>
                  </from>
                  <to>
                    <xdr:col>2</xdr:col>
                    <xdr:colOff>457200</xdr:colOff>
                    <xdr:row>27</xdr:row>
                    <xdr:rowOff>38100</xdr:rowOff>
                  </to>
                </anchor>
              </controlPr>
            </control>
          </mc:Choice>
        </mc:AlternateContent>
        <mc:AlternateContent xmlns:mc="http://schemas.openxmlformats.org/markup-compatibility/2006">
          <mc:Choice Requires="x14">
            <control shapeId="2095" r:id="rId49" name="Check Box 47">
              <controlPr defaultSize="0" autoFill="0" autoLine="0" autoPict="0">
                <anchor moveWithCells="1">
                  <from>
                    <xdr:col>2</xdr:col>
                    <xdr:colOff>152400</xdr:colOff>
                    <xdr:row>26</xdr:row>
                    <xdr:rowOff>0</xdr:rowOff>
                  </from>
                  <to>
                    <xdr:col>2</xdr:col>
                    <xdr:colOff>457200</xdr:colOff>
                    <xdr:row>27</xdr:row>
                    <xdr:rowOff>38100</xdr:rowOff>
                  </to>
                </anchor>
              </controlPr>
            </control>
          </mc:Choice>
        </mc:AlternateContent>
        <mc:AlternateContent xmlns:mc="http://schemas.openxmlformats.org/markup-compatibility/2006">
          <mc:Choice Requires="x14">
            <control shapeId="2096" r:id="rId50" name="Check Box 48">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097" r:id="rId51" name="Check Box 49">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098" r:id="rId52" name="Check Box 50">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099" r:id="rId53" name="Check Box 51">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0" r:id="rId54" name="Check Box 52">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1" r:id="rId55" name="Check Box 53">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2" r:id="rId56" name="Check Box 54">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3" r:id="rId57" name="Check Box 55">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4" r:id="rId58" name="Check Box 56">
              <controlPr defaultSize="0" autoFill="0" autoLine="0" autoPict="0">
                <anchor moveWithCells="1">
                  <from>
                    <xdr:col>2</xdr:col>
                    <xdr:colOff>152400</xdr:colOff>
                    <xdr:row>19</xdr:row>
                    <xdr:rowOff>0</xdr:rowOff>
                  </from>
                  <to>
                    <xdr:col>2</xdr:col>
                    <xdr:colOff>457200</xdr:colOff>
                    <xdr:row>20</xdr:row>
                    <xdr:rowOff>31750</xdr:rowOff>
                  </to>
                </anchor>
              </controlPr>
            </control>
          </mc:Choice>
        </mc:AlternateContent>
        <mc:AlternateContent xmlns:mc="http://schemas.openxmlformats.org/markup-compatibility/2006">
          <mc:Choice Requires="x14">
            <control shapeId="2105" r:id="rId59" name="Check Box 57">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6" r:id="rId60" name="Check Box 58">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7" r:id="rId61" name="Check Box 59">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8" r:id="rId62" name="Check Box 60">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09" r:id="rId63" name="Check Box 61">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0" r:id="rId64" name="Check Box 62">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1" r:id="rId65" name="Check Box 63">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2" r:id="rId66" name="Check Box 64">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3" r:id="rId67" name="Check Box 65">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4" r:id="rId68" name="Check Box 66">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5" r:id="rId69" name="Check Box 67">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6" r:id="rId70" name="Check Box 68">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7" r:id="rId71" name="Check Box 69">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8" r:id="rId72" name="Check Box 70">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19" r:id="rId73" name="Check Box 71">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20" r:id="rId74" name="Check Box 72">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21" r:id="rId75" name="Check Box 73">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22" r:id="rId76" name="Check Box 74">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23" r:id="rId77" name="Check Box 75">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24" r:id="rId78" name="Check Box 76">
              <controlPr defaultSize="0" autoFill="0" autoLine="0" autoPict="0">
                <anchor moveWithCells="1">
                  <from>
                    <xdr:col>2</xdr:col>
                    <xdr:colOff>152400</xdr:colOff>
                    <xdr:row>18</xdr:row>
                    <xdr:rowOff>0</xdr:rowOff>
                  </from>
                  <to>
                    <xdr:col>2</xdr:col>
                    <xdr:colOff>457200</xdr:colOff>
                    <xdr:row>19</xdr:row>
                    <xdr:rowOff>38100</xdr:rowOff>
                  </to>
                </anchor>
              </controlPr>
            </control>
          </mc:Choice>
        </mc:AlternateContent>
        <mc:AlternateContent xmlns:mc="http://schemas.openxmlformats.org/markup-compatibility/2006">
          <mc:Choice Requires="x14">
            <control shapeId="2125" r:id="rId79" name="Check Box 77">
              <controlPr defaultSize="0" autoFill="0" autoLine="0" autoPict="0">
                <anchor moveWithCells="1">
                  <from>
                    <xdr:col>2</xdr:col>
                    <xdr:colOff>152400</xdr:colOff>
                    <xdr:row>19</xdr:row>
                    <xdr:rowOff>0</xdr:rowOff>
                  </from>
                  <to>
                    <xdr:col>2</xdr:col>
                    <xdr:colOff>457200</xdr:colOff>
                    <xdr:row>20</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53"/>
  <sheetViews>
    <sheetView workbookViewId="0">
      <selection activeCell="K9" sqref="K9"/>
    </sheetView>
  </sheetViews>
  <sheetFormatPr defaultColWidth="9.1796875" defaultRowHeight="14" x14ac:dyDescent="0.3"/>
  <cols>
    <col min="1" max="1" width="9.1796875" style="5"/>
    <col min="2" max="2" width="4.7265625" style="5" customWidth="1"/>
    <col min="3" max="3" width="8" style="5" customWidth="1"/>
    <col min="4" max="4" width="52.1796875" style="5" bestFit="1" customWidth="1"/>
    <col min="5" max="16384" width="9.1796875" style="5"/>
  </cols>
  <sheetData>
    <row r="1" spans="1:8" ht="23" x14ac:dyDescent="0.5">
      <c r="A1" s="3" t="s">
        <v>0</v>
      </c>
      <c r="B1" s="3"/>
      <c r="C1" s="3"/>
      <c r="D1" s="4"/>
    </row>
    <row r="2" spans="1:8" ht="13.5" customHeight="1" x14ac:dyDescent="0.5">
      <c r="A2" s="3"/>
      <c r="B2" s="3"/>
      <c r="C2" s="3"/>
      <c r="D2" s="4"/>
    </row>
    <row r="3" spans="1:8" ht="15.5" x14ac:dyDescent="0.35">
      <c r="A3" s="11" t="s">
        <v>19</v>
      </c>
      <c r="B3" s="11"/>
      <c r="C3" s="11"/>
    </row>
    <row r="4" spans="1:8" ht="15.5" x14ac:dyDescent="0.35">
      <c r="A4" s="1"/>
      <c r="B4" s="9" t="s">
        <v>33</v>
      </c>
    </row>
    <row r="5" spans="1:8" x14ac:dyDescent="0.3">
      <c r="D5" s="5" t="s">
        <v>2</v>
      </c>
    </row>
    <row r="6" spans="1:8" x14ac:dyDescent="0.3">
      <c r="D6" s="5" t="s">
        <v>3</v>
      </c>
    </row>
    <row r="7" spans="1:8" x14ac:dyDescent="0.3">
      <c r="D7" s="5" t="s">
        <v>38</v>
      </c>
    </row>
    <row r="8" spans="1:8" x14ac:dyDescent="0.3">
      <c r="D8" s="5" t="s">
        <v>18</v>
      </c>
    </row>
    <row r="9" spans="1:8" x14ac:dyDescent="0.3">
      <c r="D9" s="5" t="s">
        <v>737</v>
      </c>
    </row>
    <row r="11" spans="1:8" x14ac:dyDescent="0.3">
      <c r="D11" s="5" t="s">
        <v>32</v>
      </c>
    </row>
    <row r="12" spans="1:8" x14ac:dyDescent="0.3">
      <c r="D12" s="5" t="s">
        <v>17</v>
      </c>
    </row>
    <row r="13" spans="1:8" x14ac:dyDescent="0.3">
      <c r="D13" s="5" t="s">
        <v>20</v>
      </c>
      <c r="H13" s="8"/>
    </row>
    <row r="14" spans="1:8" x14ac:dyDescent="0.3">
      <c r="H14" s="8"/>
    </row>
    <row r="15" spans="1:8" ht="15.5" x14ac:dyDescent="0.35">
      <c r="B15" s="9" t="s">
        <v>627</v>
      </c>
    </row>
    <row r="16" spans="1:8" ht="15.5" x14ac:dyDescent="0.35">
      <c r="B16" s="9"/>
    </row>
    <row r="17" spans="1:8" x14ac:dyDescent="0.3">
      <c r="D17" s="14" t="s">
        <v>629</v>
      </c>
    </row>
    <row r="18" spans="1:8" ht="14.5" x14ac:dyDescent="0.35">
      <c r="D18" s="5" t="s">
        <v>628</v>
      </c>
    </row>
    <row r="19" spans="1:8" s="6" customFormat="1" ht="6" customHeight="1" x14ac:dyDescent="0.3"/>
    <row r="20" spans="1:8" s="10" customFormat="1" ht="6" customHeight="1" x14ac:dyDescent="0.3"/>
    <row r="21" spans="1:8" s="6" customFormat="1" ht="6" customHeight="1" x14ac:dyDescent="0.3"/>
    <row r="22" spans="1:8" ht="15.5" x14ac:dyDescent="0.35">
      <c r="A22" s="12" t="s">
        <v>27</v>
      </c>
      <c r="B22" s="12"/>
      <c r="H22" s="8"/>
    </row>
    <row r="23" spans="1:8" x14ac:dyDescent="0.3">
      <c r="D23" s="5" t="s">
        <v>36</v>
      </c>
    </row>
    <row r="24" spans="1:8" x14ac:dyDescent="0.3">
      <c r="D24" s="5" t="s">
        <v>37</v>
      </c>
    </row>
    <row r="41" spans="5:5" x14ac:dyDescent="0.3">
      <c r="E41" s="2"/>
    </row>
    <row r="42" spans="5:5" x14ac:dyDescent="0.3">
      <c r="E42" s="7"/>
    </row>
    <row r="43" spans="5:5" x14ac:dyDescent="0.3">
      <c r="E43" s="7"/>
    </row>
    <row r="44" spans="5:5" x14ac:dyDescent="0.3">
      <c r="E44" s="7"/>
    </row>
    <row r="45" spans="5:5" x14ac:dyDescent="0.3">
      <c r="E45" s="7"/>
    </row>
    <row r="46" spans="5:5" x14ac:dyDescent="0.3">
      <c r="E46" s="7"/>
    </row>
    <row r="47" spans="5:5" x14ac:dyDescent="0.3">
      <c r="E47" s="7"/>
    </row>
    <row r="48" spans="5:5" x14ac:dyDescent="0.3">
      <c r="E48" s="8"/>
    </row>
    <row r="49" spans="5:5" x14ac:dyDescent="0.3">
      <c r="E49" s="8"/>
    </row>
    <row r="50" spans="5:5" x14ac:dyDescent="0.3">
      <c r="E50" s="8"/>
    </row>
    <row r="51" spans="5:5" x14ac:dyDescent="0.3">
      <c r="E51" s="8"/>
    </row>
    <row r="52" spans="5:5" x14ac:dyDescent="0.3">
      <c r="E52" s="8"/>
    </row>
    <row r="53" spans="5:5" x14ac:dyDescent="0.3">
      <c r="E53" s="8"/>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Check Box 1">
              <controlPr defaultSize="0" autoFill="0" autoLine="0" autoPict="0">
                <anchor moveWithCells="1">
                  <from>
                    <xdr:col>2</xdr:col>
                    <xdr:colOff>152400</xdr:colOff>
                    <xdr:row>4</xdr:row>
                    <xdr:rowOff>0</xdr:rowOff>
                  </from>
                  <to>
                    <xdr:col>2</xdr:col>
                    <xdr:colOff>457200</xdr:colOff>
                    <xdr:row>5</xdr:row>
                    <xdr:rowOff>38100</xdr:rowOff>
                  </to>
                </anchor>
              </controlPr>
            </control>
          </mc:Choice>
        </mc:AlternateContent>
        <mc:AlternateContent xmlns:mc="http://schemas.openxmlformats.org/markup-compatibility/2006">
          <mc:Choice Requires="x14">
            <control shapeId="3074" r:id="rId5" name="Check Box 2">
              <controlPr defaultSize="0" autoFill="0" autoLine="0" autoPict="0">
                <anchor moveWithCells="1">
                  <from>
                    <xdr:col>2</xdr:col>
                    <xdr:colOff>152400</xdr:colOff>
                    <xdr:row>5</xdr:row>
                    <xdr:rowOff>0</xdr:rowOff>
                  </from>
                  <to>
                    <xdr:col>2</xdr:col>
                    <xdr:colOff>457200</xdr:colOff>
                    <xdr:row>6</xdr:row>
                    <xdr:rowOff>38100</xdr:rowOff>
                  </to>
                </anchor>
              </controlPr>
            </control>
          </mc:Choice>
        </mc:AlternateContent>
        <mc:AlternateContent xmlns:mc="http://schemas.openxmlformats.org/markup-compatibility/2006">
          <mc:Choice Requires="x14">
            <control shapeId="3075" r:id="rId6" name="Check Box 3">
              <controlPr defaultSize="0" autoFill="0" autoLine="0" autoPict="0">
                <anchor moveWithCells="1">
                  <from>
                    <xdr:col>2</xdr:col>
                    <xdr:colOff>152400</xdr:colOff>
                    <xdr:row>7</xdr:row>
                    <xdr:rowOff>0</xdr:rowOff>
                  </from>
                  <to>
                    <xdr:col>2</xdr:col>
                    <xdr:colOff>457200</xdr:colOff>
                    <xdr:row>8</xdr:row>
                    <xdr:rowOff>38100</xdr:rowOff>
                  </to>
                </anchor>
              </controlPr>
            </control>
          </mc:Choice>
        </mc:AlternateContent>
        <mc:AlternateContent xmlns:mc="http://schemas.openxmlformats.org/markup-compatibility/2006">
          <mc:Choice Requires="x14">
            <control shapeId="3076" r:id="rId7" name="Check Box 4">
              <controlPr defaultSize="0" autoFill="0" autoLine="0" autoPict="0">
                <anchor moveWithCells="1">
                  <from>
                    <xdr:col>2</xdr:col>
                    <xdr:colOff>152400</xdr:colOff>
                    <xdr:row>11</xdr:row>
                    <xdr:rowOff>0</xdr:rowOff>
                  </from>
                  <to>
                    <xdr:col>2</xdr:col>
                    <xdr:colOff>457200</xdr:colOff>
                    <xdr:row>12</xdr:row>
                    <xdr:rowOff>38100</xdr:rowOff>
                  </to>
                </anchor>
              </controlPr>
            </control>
          </mc:Choice>
        </mc:AlternateContent>
        <mc:AlternateContent xmlns:mc="http://schemas.openxmlformats.org/markup-compatibility/2006">
          <mc:Choice Requires="x14">
            <control shapeId="3077" r:id="rId8" name="Check Box 5">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3078" r:id="rId9" name="Check Box 6">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79" r:id="rId10" name="Check Box 7">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80" r:id="rId11" name="Check Box 8">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81" r:id="rId12" name="Check Box 9">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82" r:id="rId13" name="Check Box 10">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83" r:id="rId14" name="Check Box 11">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84" r:id="rId15" name="Check Box 12">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85" r:id="rId16" name="Check Box 13">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86" r:id="rId17" name="Check Box 14">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87" r:id="rId18" name="Check Box 15">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3088" r:id="rId19" name="Check Box 16">
              <controlPr defaultSize="0" autoFill="0" autoLine="0" autoPict="0">
                <anchor moveWithCells="1">
                  <from>
                    <xdr:col>2</xdr:col>
                    <xdr:colOff>152400</xdr:colOff>
                    <xdr:row>11</xdr:row>
                    <xdr:rowOff>0</xdr:rowOff>
                  </from>
                  <to>
                    <xdr:col>2</xdr:col>
                    <xdr:colOff>457200</xdr:colOff>
                    <xdr:row>12</xdr:row>
                    <xdr:rowOff>38100</xdr:rowOff>
                  </to>
                </anchor>
              </controlPr>
            </control>
          </mc:Choice>
        </mc:AlternateContent>
        <mc:AlternateContent xmlns:mc="http://schemas.openxmlformats.org/markup-compatibility/2006">
          <mc:Choice Requires="x14">
            <control shapeId="3089" r:id="rId20" name="Check Box 17">
              <controlPr defaultSize="0" autoFill="0" autoLine="0" autoPict="0">
                <anchor moveWithCells="1">
                  <from>
                    <xdr:col>2</xdr:col>
                    <xdr:colOff>152400</xdr:colOff>
                    <xdr:row>11</xdr:row>
                    <xdr:rowOff>0</xdr:rowOff>
                  </from>
                  <to>
                    <xdr:col>2</xdr:col>
                    <xdr:colOff>457200</xdr:colOff>
                    <xdr:row>12</xdr:row>
                    <xdr:rowOff>38100</xdr:rowOff>
                  </to>
                </anchor>
              </controlPr>
            </control>
          </mc:Choice>
        </mc:AlternateContent>
        <mc:AlternateContent xmlns:mc="http://schemas.openxmlformats.org/markup-compatibility/2006">
          <mc:Choice Requires="x14">
            <control shapeId="3090" r:id="rId21" name="Check Box 18">
              <controlPr defaultSize="0" autoFill="0" autoLine="0" autoPict="0">
                <anchor moveWithCells="1">
                  <from>
                    <xdr:col>2</xdr:col>
                    <xdr:colOff>152400</xdr:colOff>
                    <xdr:row>11</xdr:row>
                    <xdr:rowOff>0</xdr:rowOff>
                  </from>
                  <to>
                    <xdr:col>2</xdr:col>
                    <xdr:colOff>457200</xdr:colOff>
                    <xdr:row>12</xdr:row>
                    <xdr:rowOff>38100</xdr:rowOff>
                  </to>
                </anchor>
              </controlPr>
            </control>
          </mc:Choice>
        </mc:AlternateContent>
        <mc:AlternateContent xmlns:mc="http://schemas.openxmlformats.org/markup-compatibility/2006">
          <mc:Choice Requires="x14">
            <control shapeId="3091" r:id="rId22" name="Check Box 19">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92" r:id="rId23" name="Check Box 20">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93" r:id="rId24" name="Check Box 21">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94" r:id="rId25" name="Check Box 22">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95" r:id="rId26" name="Check Box 23">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96" r:id="rId27" name="Check Box 24">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97" r:id="rId28" name="Check Box 25">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98" r:id="rId29" name="Check Box 26">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099" r:id="rId30" name="Check Box 27">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0" r:id="rId31" name="Check Box 28">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1" r:id="rId32" name="Check Box 29">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2" r:id="rId33" name="Check Box 30">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3" r:id="rId34" name="Check Box 31">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4" r:id="rId35" name="Check Box 32">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5" r:id="rId36" name="Check Box 33">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6" r:id="rId37" name="Check Box 34">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7" r:id="rId38" name="Check Box 35">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8" r:id="rId39" name="Check Box 36">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09" r:id="rId40" name="Check Box 37">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10" r:id="rId41" name="Check Box 38">
              <controlPr defaultSize="0" autoFill="0" autoLine="0" autoPict="0">
                <anchor moveWithCells="1">
                  <from>
                    <xdr:col>2</xdr:col>
                    <xdr:colOff>152400</xdr:colOff>
                    <xdr:row>23</xdr:row>
                    <xdr:rowOff>0</xdr:rowOff>
                  </from>
                  <to>
                    <xdr:col>2</xdr:col>
                    <xdr:colOff>457200</xdr:colOff>
                    <xdr:row>24</xdr:row>
                    <xdr:rowOff>38100</xdr:rowOff>
                  </to>
                </anchor>
              </controlPr>
            </control>
          </mc:Choice>
        </mc:AlternateContent>
        <mc:AlternateContent xmlns:mc="http://schemas.openxmlformats.org/markup-compatibility/2006">
          <mc:Choice Requires="x14">
            <control shapeId="3114" r:id="rId42" name="Check Box 42">
              <controlPr defaultSize="0" autoFill="0" autoLine="0" autoPict="0">
                <anchor moveWithCells="1">
                  <from>
                    <xdr:col>2</xdr:col>
                    <xdr:colOff>152400</xdr:colOff>
                    <xdr:row>4</xdr:row>
                    <xdr:rowOff>0</xdr:rowOff>
                  </from>
                  <to>
                    <xdr:col>2</xdr:col>
                    <xdr:colOff>457200</xdr:colOff>
                    <xdr:row>5</xdr:row>
                    <xdr:rowOff>38100</xdr:rowOff>
                  </to>
                </anchor>
              </controlPr>
            </control>
          </mc:Choice>
        </mc:AlternateContent>
        <mc:AlternateContent xmlns:mc="http://schemas.openxmlformats.org/markup-compatibility/2006">
          <mc:Choice Requires="x14">
            <control shapeId="3115" r:id="rId43" name="Check Box 43">
              <controlPr defaultSize="0" autoFill="0" autoLine="0" autoPict="0">
                <anchor moveWithCells="1">
                  <from>
                    <xdr:col>2</xdr:col>
                    <xdr:colOff>152400</xdr:colOff>
                    <xdr:row>5</xdr:row>
                    <xdr:rowOff>0</xdr:rowOff>
                  </from>
                  <to>
                    <xdr:col>2</xdr:col>
                    <xdr:colOff>457200</xdr:colOff>
                    <xdr:row>6</xdr:row>
                    <xdr:rowOff>38100</xdr:rowOff>
                  </to>
                </anchor>
              </controlPr>
            </control>
          </mc:Choice>
        </mc:AlternateContent>
        <mc:AlternateContent xmlns:mc="http://schemas.openxmlformats.org/markup-compatibility/2006">
          <mc:Choice Requires="x14">
            <control shapeId="3116" r:id="rId44" name="Check Box 44">
              <controlPr defaultSize="0" autoFill="0" autoLine="0" autoPict="0">
                <anchor moveWithCells="1">
                  <from>
                    <xdr:col>2</xdr:col>
                    <xdr:colOff>152400</xdr:colOff>
                    <xdr:row>7</xdr:row>
                    <xdr:rowOff>0</xdr:rowOff>
                  </from>
                  <to>
                    <xdr:col>2</xdr:col>
                    <xdr:colOff>457200</xdr:colOff>
                    <xdr:row>8</xdr:row>
                    <xdr:rowOff>38100</xdr:rowOff>
                  </to>
                </anchor>
              </controlPr>
            </control>
          </mc:Choice>
        </mc:AlternateContent>
        <mc:AlternateContent xmlns:mc="http://schemas.openxmlformats.org/markup-compatibility/2006">
          <mc:Choice Requires="x14">
            <control shapeId="3117" r:id="rId45" name="Check Box 45">
              <controlPr defaultSize="0" autoFill="0" autoLine="0" autoPict="0">
                <anchor moveWithCells="1">
                  <from>
                    <xdr:col>2</xdr:col>
                    <xdr:colOff>152400</xdr:colOff>
                    <xdr:row>11</xdr:row>
                    <xdr:rowOff>0</xdr:rowOff>
                  </from>
                  <to>
                    <xdr:col>2</xdr:col>
                    <xdr:colOff>457200</xdr:colOff>
                    <xdr:row>12</xdr:row>
                    <xdr:rowOff>38100</xdr:rowOff>
                  </to>
                </anchor>
              </controlPr>
            </control>
          </mc:Choice>
        </mc:AlternateContent>
        <mc:AlternateContent xmlns:mc="http://schemas.openxmlformats.org/markup-compatibility/2006">
          <mc:Choice Requires="x14">
            <control shapeId="3118" r:id="rId46" name="Check Box 46">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3119" r:id="rId47" name="Check Box 47">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20" r:id="rId48" name="Check Box 48">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21" r:id="rId49" name="Check Box 49">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22" r:id="rId50" name="Check Box 50">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23" r:id="rId51" name="Check Box 51">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24" r:id="rId52" name="Check Box 52">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25" r:id="rId53" name="Check Box 53">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26" r:id="rId54" name="Check Box 54">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28" r:id="rId55" name="Check Box 56">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3129" r:id="rId56" name="Check Box 57">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3130" r:id="rId57" name="Check Box 58">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3131" r:id="rId58" name="Check Box 59">
              <controlPr defaultSize="0" autoFill="0" autoLine="0" autoPict="0">
                <anchor moveWithCells="1">
                  <from>
                    <xdr:col>2</xdr:col>
                    <xdr:colOff>152400</xdr:colOff>
                    <xdr:row>12</xdr:row>
                    <xdr:rowOff>0</xdr:rowOff>
                  </from>
                  <to>
                    <xdr:col>2</xdr:col>
                    <xdr:colOff>457200</xdr:colOff>
                    <xdr:row>13</xdr:row>
                    <xdr:rowOff>38100</xdr:rowOff>
                  </to>
                </anchor>
              </controlPr>
            </control>
          </mc:Choice>
        </mc:AlternateContent>
        <mc:AlternateContent xmlns:mc="http://schemas.openxmlformats.org/markup-compatibility/2006">
          <mc:Choice Requires="x14">
            <control shapeId="3132" r:id="rId59" name="Check Box 60">
              <controlPr defaultSize="0" autoFill="0" autoLine="0" autoPict="0">
                <anchor moveWithCells="1">
                  <from>
                    <xdr:col>2</xdr:col>
                    <xdr:colOff>152400</xdr:colOff>
                    <xdr:row>10</xdr:row>
                    <xdr:rowOff>0</xdr:rowOff>
                  </from>
                  <to>
                    <xdr:col>2</xdr:col>
                    <xdr:colOff>457200</xdr:colOff>
                    <xdr:row>11</xdr:row>
                    <xdr:rowOff>38100</xdr:rowOff>
                  </to>
                </anchor>
              </controlPr>
            </control>
          </mc:Choice>
        </mc:AlternateContent>
        <mc:AlternateContent xmlns:mc="http://schemas.openxmlformats.org/markup-compatibility/2006">
          <mc:Choice Requires="x14">
            <control shapeId="3133" r:id="rId60" name="Check Box 61">
              <controlPr defaultSize="0" autoFill="0" autoLine="0" autoPict="0">
                <anchor moveWithCells="1">
                  <from>
                    <xdr:col>2</xdr:col>
                    <xdr:colOff>152400</xdr:colOff>
                    <xdr:row>10</xdr:row>
                    <xdr:rowOff>0</xdr:rowOff>
                  </from>
                  <to>
                    <xdr:col>2</xdr:col>
                    <xdr:colOff>457200</xdr:colOff>
                    <xdr:row>11</xdr:row>
                    <xdr:rowOff>38100</xdr:rowOff>
                  </to>
                </anchor>
              </controlPr>
            </control>
          </mc:Choice>
        </mc:AlternateContent>
        <mc:AlternateContent xmlns:mc="http://schemas.openxmlformats.org/markup-compatibility/2006">
          <mc:Choice Requires="x14">
            <control shapeId="3134" r:id="rId61" name="Check Box 62">
              <controlPr defaultSize="0" autoFill="0" autoLine="0" autoPict="0">
                <anchor moveWithCells="1">
                  <from>
                    <xdr:col>2</xdr:col>
                    <xdr:colOff>152400</xdr:colOff>
                    <xdr:row>10</xdr:row>
                    <xdr:rowOff>0</xdr:rowOff>
                  </from>
                  <to>
                    <xdr:col>2</xdr:col>
                    <xdr:colOff>457200</xdr:colOff>
                    <xdr:row>11</xdr:row>
                    <xdr:rowOff>38100</xdr:rowOff>
                  </to>
                </anchor>
              </controlPr>
            </control>
          </mc:Choice>
        </mc:AlternateContent>
        <mc:AlternateContent xmlns:mc="http://schemas.openxmlformats.org/markup-compatibility/2006">
          <mc:Choice Requires="x14">
            <control shapeId="3135" r:id="rId62" name="Check Box 63">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36" r:id="rId63" name="Check Box 64">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37" r:id="rId64" name="Check Box 65">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38" r:id="rId65" name="Check Box 66">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39" r:id="rId66" name="Check Box 67">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0" r:id="rId67" name="Check Box 68">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1" r:id="rId68" name="Check Box 69">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2" r:id="rId69" name="Check Box 70">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3" r:id="rId70" name="Check Box 71">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4" r:id="rId71" name="Check Box 72">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5" r:id="rId72" name="Check Box 73">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6" r:id="rId73" name="Check Box 74">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7" r:id="rId74" name="Check Box 75">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8" r:id="rId75" name="Check Box 76">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49" r:id="rId76" name="Check Box 77">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1" r:id="rId77" name="Check Box 79">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2" r:id="rId78" name="Check Box 80">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3" r:id="rId79" name="Check Box 81">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4" r:id="rId80" name="Check Box 82">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5" r:id="rId81" name="Check Box 83">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6" r:id="rId82" name="Check Box 84">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7" r:id="rId83" name="Check Box 85">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8" r:id="rId84" name="Check Box 86">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59" r:id="rId85" name="Check Box 87">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0" r:id="rId86" name="Check Box 88">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1" r:id="rId87" name="Check Box 89">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2" r:id="rId88" name="Check Box 90">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3" r:id="rId89" name="Check Box 91">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4" r:id="rId90" name="Check Box 92">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5" r:id="rId91" name="Check Box 93">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6" r:id="rId92" name="Check Box 94">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7" r:id="rId93" name="Check Box 95">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8" r:id="rId94" name="Check Box 96">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69" r:id="rId95" name="Check Box 97">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70" r:id="rId96" name="Check Box 98">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71" r:id="rId97" name="Check Box 99">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72" r:id="rId98" name="Check Box 100">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73" r:id="rId99" name="Check Box 101">
              <controlPr defaultSize="0" autoFill="0" autoLine="0" autoPict="0">
                <anchor moveWithCells="1">
                  <from>
                    <xdr:col>2</xdr:col>
                    <xdr:colOff>152400</xdr:colOff>
                    <xdr:row>22</xdr:row>
                    <xdr:rowOff>0</xdr:rowOff>
                  </from>
                  <to>
                    <xdr:col>2</xdr:col>
                    <xdr:colOff>457200</xdr:colOff>
                    <xdr:row>23</xdr:row>
                    <xdr:rowOff>38100</xdr:rowOff>
                  </to>
                </anchor>
              </controlPr>
            </control>
          </mc:Choice>
        </mc:AlternateContent>
        <mc:AlternateContent xmlns:mc="http://schemas.openxmlformats.org/markup-compatibility/2006">
          <mc:Choice Requires="x14">
            <control shapeId="3176" r:id="rId100" name="Check Box 104">
              <controlPr defaultSize="0" autoFill="0" autoLine="0" autoPict="0">
                <anchor moveWithCells="1">
                  <from>
                    <xdr:col>2</xdr:col>
                    <xdr:colOff>152400</xdr:colOff>
                    <xdr:row>7</xdr:row>
                    <xdr:rowOff>0</xdr:rowOff>
                  </from>
                  <to>
                    <xdr:col>2</xdr:col>
                    <xdr:colOff>457200</xdr:colOff>
                    <xdr:row>8</xdr:row>
                    <xdr:rowOff>38100</xdr:rowOff>
                  </to>
                </anchor>
              </controlPr>
            </control>
          </mc:Choice>
        </mc:AlternateContent>
        <mc:AlternateContent xmlns:mc="http://schemas.openxmlformats.org/markup-compatibility/2006">
          <mc:Choice Requires="x14">
            <control shapeId="3177" r:id="rId101" name="Check Box 105">
              <controlPr defaultSize="0" autoFill="0" autoLine="0" autoPict="0">
                <anchor moveWithCells="1">
                  <from>
                    <xdr:col>2</xdr:col>
                    <xdr:colOff>152400</xdr:colOff>
                    <xdr:row>8</xdr:row>
                    <xdr:rowOff>0</xdr:rowOff>
                  </from>
                  <to>
                    <xdr:col>2</xdr:col>
                    <xdr:colOff>457200</xdr:colOff>
                    <xdr:row>9</xdr:row>
                    <xdr:rowOff>38100</xdr:rowOff>
                  </to>
                </anchor>
              </controlPr>
            </control>
          </mc:Choice>
        </mc:AlternateContent>
        <mc:AlternateContent xmlns:mc="http://schemas.openxmlformats.org/markup-compatibility/2006">
          <mc:Choice Requires="x14">
            <control shapeId="3178" r:id="rId102" name="Check Box 106">
              <controlPr defaultSize="0" autoFill="0" autoLine="0" autoPict="0">
                <anchor moveWithCells="1">
                  <from>
                    <xdr:col>2</xdr:col>
                    <xdr:colOff>152400</xdr:colOff>
                    <xdr:row>7</xdr:row>
                    <xdr:rowOff>0</xdr:rowOff>
                  </from>
                  <to>
                    <xdr:col>2</xdr:col>
                    <xdr:colOff>457200</xdr:colOff>
                    <xdr:row>8</xdr:row>
                    <xdr:rowOff>38100</xdr:rowOff>
                  </to>
                </anchor>
              </controlPr>
            </control>
          </mc:Choice>
        </mc:AlternateContent>
        <mc:AlternateContent xmlns:mc="http://schemas.openxmlformats.org/markup-compatibility/2006">
          <mc:Choice Requires="x14">
            <control shapeId="3179" r:id="rId103" name="Check Box 107">
              <controlPr defaultSize="0" autoFill="0" autoLine="0" autoPict="0">
                <anchor moveWithCells="1">
                  <from>
                    <xdr:col>2</xdr:col>
                    <xdr:colOff>152400</xdr:colOff>
                    <xdr:row>8</xdr:row>
                    <xdr:rowOff>0</xdr:rowOff>
                  </from>
                  <to>
                    <xdr:col>2</xdr:col>
                    <xdr:colOff>457200</xdr:colOff>
                    <xdr:row>9</xdr:row>
                    <xdr:rowOff>38100</xdr:rowOff>
                  </to>
                </anchor>
              </controlPr>
            </control>
          </mc:Choice>
        </mc:AlternateContent>
        <mc:AlternateContent xmlns:mc="http://schemas.openxmlformats.org/markup-compatibility/2006">
          <mc:Choice Requires="x14">
            <control shapeId="3180" r:id="rId104" name="Check Box 108">
              <controlPr defaultSize="0" autoFill="0" autoLine="0" autoPict="0">
                <anchor moveWithCells="1">
                  <from>
                    <xdr:col>2</xdr:col>
                    <xdr:colOff>152400</xdr:colOff>
                    <xdr:row>6</xdr:row>
                    <xdr:rowOff>0</xdr:rowOff>
                  </from>
                  <to>
                    <xdr:col>2</xdr:col>
                    <xdr:colOff>457200</xdr:colOff>
                    <xdr:row>7</xdr:row>
                    <xdr:rowOff>38100</xdr:rowOff>
                  </to>
                </anchor>
              </controlPr>
            </control>
          </mc:Choice>
        </mc:AlternateContent>
        <mc:AlternateContent xmlns:mc="http://schemas.openxmlformats.org/markup-compatibility/2006">
          <mc:Choice Requires="x14">
            <control shapeId="3181" r:id="rId105" name="Check Box 109">
              <controlPr defaultSize="0" autoFill="0" autoLine="0" autoPict="0">
                <anchor moveWithCells="1">
                  <from>
                    <xdr:col>2</xdr:col>
                    <xdr:colOff>152400</xdr:colOff>
                    <xdr:row>6</xdr:row>
                    <xdr:rowOff>0</xdr:rowOff>
                  </from>
                  <to>
                    <xdr:col>2</xdr:col>
                    <xdr:colOff>457200</xdr:colOff>
                    <xdr:row>7</xdr:row>
                    <xdr:rowOff>38100</xdr:rowOff>
                  </to>
                </anchor>
              </controlPr>
            </control>
          </mc:Choice>
        </mc:AlternateContent>
        <mc:AlternateContent xmlns:mc="http://schemas.openxmlformats.org/markup-compatibility/2006">
          <mc:Choice Requires="x14">
            <control shapeId="3182" r:id="rId106" name="Check Box 110">
              <controlPr defaultSize="0" autoFill="0" autoLine="0" autoPict="0">
                <anchor moveWithCells="1">
                  <from>
                    <xdr:col>2</xdr:col>
                    <xdr:colOff>152400</xdr:colOff>
                    <xdr:row>6</xdr:row>
                    <xdr:rowOff>0</xdr:rowOff>
                  </from>
                  <to>
                    <xdr:col>2</xdr:col>
                    <xdr:colOff>457200</xdr:colOff>
                    <xdr:row>7</xdr:row>
                    <xdr:rowOff>38100</xdr:rowOff>
                  </to>
                </anchor>
              </controlPr>
            </control>
          </mc:Choice>
        </mc:AlternateContent>
        <mc:AlternateContent xmlns:mc="http://schemas.openxmlformats.org/markup-compatibility/2006">
          <mc:Choice Requires="x14">
            <control shapeId="3183" r:id="rId107" name="Check Box 111">
              <controlPr defaultSize="0" autoFill="0" autoLine="0" autoPict="0">
                <anchor moveWithCells="1">
                  <from>
                    <xdr:col>2</xdr:col>
                    <xdr:colOff>152400</xdr:colOff>
                    <xdr:row>6</xdr:row>
                    <xdr:rowOff>0</xdr:rowOff>
                  </from>
                  <to>
                    <xdr:col>2</xdr:col>
                    <xdr:colOff>457200</xdr:colOff>
                    <xdr:row>7</xdr:row>
                    <xdr:rowOff>38100</xdr:rowOff>
                  </to>
                </anchor>
              </controlPr>
            </control>
          </mc:Choice>
        </mc:AlternateContent>
        <mc:AlternateContent xmlns:mc="http://schemas.openxmlformats.org/markup-compatibility/2006">
          <mc:Choice Requires="x14">
            <control shapeId="3184" r:id="rId108" name="Check Box 112">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85" r:id="rId109" name="Check Box 113">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86" r:id="rId110" name="Check Box 114">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87" r:id="rId111" name="Check Box 115">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88" r:id="rId112" name="Check Box 116">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89" r:id="rId113" name="Check Box 117">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0" r:id="rId114" name="Check Box 118">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1" r:id="rId115" name="Check Box 119">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2" r:id="rId116" name="Check Box 120">
              <controlPr defaultSize="0" autoFill="0" autoLine="0" autoPict="0">
                <anchor moveWithCells="1">
                  <from>
                    <xdr:col>2</xdr:col>
                    <xdr:colOff>152400</xdr:colOff>
                    <xdr:row>17</xdr:row>
                    <xdr:rowOff>0</xdr:rowOff>
                  </from>
                  <to>
                    <xdr:col>2</xdr:col>
                    <xdr:colOff>457200</xdr:colOff>
                    <xdr:row>18</xdr:row>
                    <xdr:rowOff>38100</xdr:rowOff>
                  </to>
                </anchor>
              </controlPr>
            </control>
          </mc:Choice>
        </mc:AlternateContent>
        <mc:AlternateContent xmlns:mc="http://schemas.openxmlformats.org/markup-compatibility/2006">
          <mc:Choice Requires="x14">
            <control shapeId="3193" r:id="rId117" name="Check Box 121">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4" r:id="rId118" name="Check Box 122">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5" r:id="rId119" name="Check Box 123">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6" r:id="rId120" name="Check Box 124">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7" r:id="rId121" name="Check Box 125">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8" r:id="rId122" name="Check Box 126">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199" r:id="rId123" name="Check Box 127">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0" r:id="rId124" name="Check Box 128">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1" r:id="rId125" name="Check Box 129">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2" r:id="rId126" name="Check Box 130">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3" r:id="rId127" name="Check Box 131">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4" r:id="rId128" name="Check Box 132">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5" r:id="rId129" name="Check Box 133">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6" r:id="rId130" name="Check Box 134">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7" r:id="rId131" name="Check Box 135">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8" r:id="rId132" name="Check Box 136">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09" r:id="rId133" name="Check Box 137">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10" r:id="rId134" name="Check Box 138">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11" r:id="rId135" name="Check Box 139">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12" r:id="rId136" name="Check Box 140">
              <controlPr defaultSize="0" autoFill="0" autoLine="0" autoPict="0">
                <anchor moveWithCells="1">
                  <from>
                    <xdr:col>2</xdr:col>
                    <xdr:colOff>152400</xdr:colOff>
                    <xdr:row>16</xdr:row>
                    <xdr:rowOff>0</xdr:rowOff>
                  </from>
                  <to>
                    <xdr:col>2</xdr:col>
                    <xdr:colOff>457200</xdr:colOff>
                    <xdr:row>17</xdr:row>
                    <xdr:rowOff>38100</xdr:rowOff>
                  </to>
                </anchor>
              </controlPr>
            </control>
          </mc:Choice>
        </mc:AlternateContent>
        <mc:AlternateContent xmlns:mc="http://schemas.openxmlformats.org/markup-compatibility/2006">
          <mc:Choice Requires="x14">
            <control shapeId="3213" r:id="rId137" name="Check Box 141">
              <controlPr defaultSize="0" autoFill="0" autoLine="0" autoPict="0">
                <anchor moveWithCells="1">
                  <from>
                    <xdr:col>2</xdr:col>
                    <xdr:colOff>152400</xdr:colOff>
                    <xdr:row>17</xdr:row>
                    <xdr:rowOff>0</xdr:rowOff>
                  </from>
                  <to>
                    <xdr:col>2</xdr:col>
                    <xdr:colOff>457200</xdr:colOff>
                    <xdr:row>18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E19D4-37C4-4227-9CF0-2601C91FD110}">
  <sheetPr>
    <tabColor rgb="FFFFFF00"/>
  </sheetPr>
  <dimension ref="A1:Q93"/>
  <sheetViews>
    <sheetView showGridLines="0" topLeftCell="A25" zoomScale="145" zoomScaleNormal="145" workbookViewId="0">
      <selection activeCell="E25" sqref="E1:E1048576"/>
    </sheetView>
  </sheetViews>
  <sheetFormatPr defaultColWidth="8.7265625" defaultRowHeight="14.5" x14ac:dyDescent="0.35"/>
  <cols>
    <col min="1" max="1" width="8.7265625" style="336"/>
    <col min="2" max="2" width="29" style="337" customWidth="1"/>
    <col min="3" max="3" width="21.54296875" style="393" customWidth="1"/>
    <col min="4" max="4" width="11.54296875" style="336" hidden="1" customWidth="1"/>
    <col min="5" max="5" width="11.453125" style="394" customWidth="1"/>
    <col min="6" max="6" width="15.81640625" style="395" bestFit="1" customWidth="1"/>
    <col min="7" max="7" width="27.453125" style="396" hidden="1" customWidth="1"/>
    <col min="8" max="8" width="15.81640625" style="397" hidden="1" customWidth="1"/>
    <col min="9" max="9" width="22.81640625" style="323" hidden="1" customWidth="1"/>
    <col min="10" max="10" width="12.54296875" style="336" hidden="1" customWidth="1"/>
    <col min="11" max="11" width="8.54296875" style="336" hidden="1" customWidth="1"/>
    <col min="12" max="12" width="31.1796875" style="337" hidden="1" customWidth="1"/>
    <col min="13" max="13" width="12.54296875" style="336" hidden="1" customWidth="1"/>
    <col min="14" max="14" width="11.54296875" style="336" hidden="1" customWidth="1"/>
    <col min="15" max="15" width="16.453125" style="338" hidden="1" customWidth="1"/>
    <col min="16" max="16" width="8.54296875" style="306" hidden="1" customWidth="1"/>
    <col min="17" max="17" width="10.453125" style="307" hidden="1" customWidth="1"/>
    <col min="18" max="16384" width="8.7265625" style="307"/>
  </cols>
  <sheetData>
    <row r="1" spans="1:16" ht="19" hidden="1" thickBot="1" x14ac:dyDescent="0.5">
      <c r="A1" s="293" t="s">
        <v>230</v>
      </c>
      <c r="B1" s="294"/>
      <c r="C1" s="295"/>
      <c r="D1" s="296"/>
      <c r="E1" s="297"/>
      <c r="F1" s="298"/>
      <c r="G1" s="299"/>
      <c r="H1" s="300"/>
      <c r="I1" s="301"/>
      <c r="J1" s="302"/>
      <c r="K1" s="303" t="s">
        <v>231</v>
      </c>
      <c r="L1" s="304"/>
      <c r="M1" s="302"/>
      <c r="N1" s="302"/>
      <c r="O1" s="305" t="s">
        <v>232</v>
      </c>
    </row>
    <row r="2" spans="1:16" ht="15" hidden="1" thickBot="1" x14ac:dyDescent="0.4">
      <c r="A2" s="308" t="s">
        <v>233</v>
      </c>
      <c r="B2" s="309" t="s">
        <v>234</v>
      </c>
      <c r="C2" s="310" t="s">
        <v>235</v>
      </c>
      <c r="D2" s="308" t="s">
        <v>236</v>
      </c>
      <c r="E2" s="308" t="s">
        <v>237</v>
      </c>
      <c r="F2" s="311" t="s">
        <v>238</v>
      </c>
      <c r="G2" s="312" t="s">
        <v>239</v>
      </c>
      <c r="H2" s="313" t="s">
        <v>240</v>
      </c>
      <c r="I2" s="314" t="s">
        <v>241</v>
      </c>
      <c r="J2" s="315" t="s">
        <v>242</v>
      </c>
      <c r="K2" s="316" t="s">
        <v>233</v>
      </c>
      <c r="L2" s="316" t="s">
        <v>243</v>
      </c>
      <c r="M2" s="315" t="s">
        <v>242</v>
      </c>
      <c r="N2" s="317" t="s">
        <v>244</v>
      </c>
      <c r="O2" s="317" t="s">
        <v>245</v>
      </c>
      <c r="P2" s="318" t="s">
        <v>246</v>
      </c>
    </row>
    <row r="3" spans="1:16" ht="15" hidden="1" thickBot="1" x14ac:dyDescent="0.4">
      <c r="A3" s="319">
        <v>0</v>
      </c>
      <c r="B3" s="320" t="s">
        <v>247</v>
      </c>
      <c r="C3" s="320"/>
      <c r="D3" s="321" t="s">
        <v>248</v>
      </c>
      <c r="E3" s="321"/>
      <c r="F3" s="320"/>
      <c r="G3" s="320"/>
      <c r="H3" s="322"/>
      <c r="J3" s="324" t="s">
        <v>249</v>
      </c>
      <c r="K3" s="325">
        <v>0</v>
      </c>
      <c r="L3" s="326" t="s">
        <v>250</v>
      </c>
      <c r="M3" s="324" t="s">
        <v>249</v>
      </c>
      <c r="N3" s="327"/>
      <c r="O3" s="325"/>
    </row>
    <row r="4" spans="1:16" ht="15" hidden="1" thickBot="1" x14ac:dyDescent="0.4">
      <c r="A4" s="328">
        <v>1</v>
      </c>
      <c r="B4" s="329" t="s">
        <v>251</v>
      </c>
      <c r="C4" s="330"/>
      <c r="D4" s="331" t="s">
        <v>252</v>
      </c>
      <c r="E4" s="332" t="s">
        <v>253</v>
      </c>
      <c r="F4" s="333" t="s">
        <v>254</v>
      </c>
      <c r="G4" s="334" t="s">
        <v>255</v>
      </c>
      <c r="H4" s="335" t="s">
        <v>255</v>
      </c>
      <c r="J4" s="336" t="s">
        <v>256</v>
      </c>
      <c r="K4" s="337">
        <v>1</v>
      </c>
      <c r="L4" s="337" t="s">
        <v>257</v>
      </c>
      <c r="M4" s="336" t="s">
        <v>256</v>
      </c>
      <c r="N4" s="336" t="s">
        <v>258</v>
      </c>
      <c r="O4" s="338" t="s">
        <v>259</v>
      </c>
      <c r="P4" s="306" t="s">
        <v>87</v>
      </c>
    </row>
    <row r="5" spans="1:16" ht="15" hidden="1" thickBot="1" x14ac:dyDescent="0.4">
      <c r="A5" s="339">
        <v>1</v>
      </c>
      <c r="B5" s="340" t="s">
        <v>260</v>
      </c>
      <c r="C5" s="341"/>
      <c r="D5" s="342" t="s">
        <v>261</v>
      </c>
      <c r="E5" s="343" t="s">
        <v>262</v>
      </c>
      <c r="F5" s="344" t="s">
        <v>263</v>
      </c>
      <c r="G5" s="345" t="s">
        <v>264</v>
      </c>
      <c r="H5" s="346" t="s">
        <v>264</v>
      </c>
      <c r="J5" s="336" t="s">
        <v>265</v>
      </c>
      <c r="K5" s="337">
        <v>1</v>
      </c>
      <c r="L5" s="337" t="s">
        <v>266</v>
      </c>
      <c r="M5" s="336" t="s">
        <v>265</v>
      </c>
      <c r="N5" s="336" t="s">
        <v>267</v>
      </c>
      <c r="O5" s="338" t="s">
        <v>268</v>
      </c>
      <c r="P5" s="306" t="s">
        <v>87</v>
      </c>
    </row>
    <row r="6" spans="1:16" ht="15" hidden="1" thickBot="1" x14ac:dyDescent="0.4">
      <c r="A6" s="339">
        <v>1</v>
      </c>
      <c r="B6" s="340" t="s">
        <v>269</v>
      </c>
      <c r="C6" s="347" t="s">
        <v>270</v>
      </c>
      <c r="D6" s="342" t="s">
        <v>271</v>
      </c>
      <c r="E6" s="343" t="s">
        <v>272</v>
      </c>
      <c r="F6" s="344" t="s">
        <v>273</v>
      </c>
      <c r="G6" s="345" t="s">
        <v>274</v>
      </c>
      <c r="H6" s="346" t="s">
        <v>274</v>
      </c>
      <c r="I6" s="323" t="s">
        <v>275</v>
      </c>
      <c r="J6" s="336" t="s">
        <v>276</v>
      </c>
      <c r="K6" s="337">
        <v>1</v>
      </c>
      <c r="L6" s="337" t="s">
        <v>277</v>
      </c>
      <c r="M6" s="336" t="s">
        <v>276</v>
      </c>
      <c r="N6" s="336" t="s">
        <v>278</v>
      </c>
      <c r="O6" s="338" t="s">
        <v>279</v>
      </c>
      <c r="P6" s="306" t="s">
        <v>87</v>
      </c>
    </row>
    <row r="7" spans="1:16" ht="15" hidden="1" thickBot="1" x14ac:dyDescent="0.4">
      <c r="A7" s="339">
        <v>1</v>
      </c>
      <c r="B7" s="340" t="s">
        <v>280</v>
      </c>
      <c r="C7" s="341"/>
      <c r="D7" s="342" t="s">
        <v>281</v>
      </c>
      <c r="E7" s="343" t="s">
        <v>282</v>
      </c>
      <c r="F7" s="344" t="s">
        <v>283</v>
      </c>
      <c r="G7" s="345" t="s">
        <v>284</v>
      </c>
      <c r="H7" s="346" t="s">
        <v>284</v>
      </c>
      <c r="I7" s="323" t="s">
        <v>285</v>
      </c>
      <c r="J7" s="336" t="s">
        <v>286</v>
      </c>
      <c r="K7" s="337">
        <v>1</v>
      </c>
      <c r="L7" s="337" t="s">
        <v>287</v>
      </c>
      <c r="M7" s="336" t="s">
        <v>286</v>
      </c>
      <c r="N7" s="336" t="s">
        <v>288</v>
      </c>
      <c r="O7" s="338" t="s">
        <v>289</v>
      </c>
      <c r="P7" s="306" t="s">
        <v>87</v>
      </c>
    </row>
    <row r="8" spans="1:16" ht="15" hidden="1" thickBot="1" x14ac:dyDescent="0.4">
      <c r="A8" s="339">
        <v>1</v>
      </c>
      <c r="B8" s="340" t="s">
        <v>290</v>
      </c>
      <c r="C8" s="341"/>
      <c r="D8" s="342" t="s">
        <v>291</v>
      </c>
      <c r="E8" s="343" t="s">
        <v>292</v>
      </c>
      <c r="F8" s="344" t="s">
        <v>293</v>
      </c>
      <c r="G8" s="345" t="s">
        <v>294</v>
      </c>
      <c r="H8" s="346" t="s">
        <v>294</v>
      </c>
      <c r="J8" s="336" t="s">
        <v>295</v>
      </c>
      <c r="K8" s="337">
        <v>1</v>
      </c>
      <c r="L8" s="337" t="s">
        <v>296</v>
      </c>
      <c r="M8" s="336" t="s">
        <v>295</v>
      </c>
      <c r="N8" s="336" t="s">
        <v>297</v>
      </c>
      <c r="O8" s="338" t="s">
        <v>298</v>
      </c>
      <c r="P8" s="306" t="s">
        <v>87</v>
      </c>
    </row>
    <row r="9" spans="1:16" ht="15" hidden="1" thickBot="1" x14ac:dyDescent="0.4">
      <c r="A9" s="348">
        <v>1</v>
      </c>
      <c r="B9" s="349" t="s">
        <v>299</v>
      </c>
      <c r="C9" s="350"/>
      <c r="D9" s="351" t="s">
        <v>300</v>
      </c>
      <c r="E9" s="352" t="s">
        <v>301</v>
      </c>
      <c r="F9" s="353" t="s">
        <v>302</v>
      </c>
      <c r="G9" s="354" t="s">
        <v>303</v>
      </c>
      <c r="H9" s="355" t="s">
        <v>303</v>
      </c>
      <c r="J9" s="336" t="s">
        <v>304</v>
      </c>
      <c r="K9" s="337">
        <v>1</v>
      </c>
      <c r="L9" s="337" t="s">
        <v>305</v>
      </c>
      <c r="M9" s="336" t="s">
        <v>304</v>
      </c>
      <c r="N9" s="336" t="s">
        <v>306</v>
      </c>
      <c r="O9" s="338" t="s">
        <v>307</v>
      </c>
      <c r="P9" s="306" t="s">
        <v>87</v>
      </c>
    </row>
    <row r="10" spans="1:16" ht="15" hidden="1" thickBot="1" x14ac:dyDescent="0.4">
      <c r="A10" s="356">
        <v>1</v>
      </c>
      <c r="B10" s="357" t="s">
        <v>308</v>
      </c>
      <c r="C10" s="358" t="s">
        <v>309</v>
      </c>
      <c r="D10" s="359" t="s">
        <v>310</v>
      </c>
      <c r="E10" s="360" t="s">
        <v>311</v>
      </c>
      <c r="F10" s="361" t="s">
        <v>309</v>
      </c>
      <c r="G10" s="360" t="s">
        <v>312</v>
      </c>
      <c r="H10" s="362"/>
      <c r="I10" s="323" t="s">
        <v>313</v>
      </c>
      <c r="J10" s="336" t="s">
        <v>314</v>
      </c>
      <c r="K10" s="337">
        <v>1</v>
      </c>
      <c r="L10" s="337" t="s">
        <v>315</v>
      </c>
      <c r="M10" s="336" t="s">
        <v>314</v>
      </c>
      <c r="N10" s="336" t="s">
        <v>316</v>
      </c>
      <c r="O10" s="338" t="s">
        <v>317</v>
      </c>
      <c r="P10" s="306" t="s">
        <v>87</v>
      </c>
    </row>
    <row r="11" spans="1:16" ht="15" hidden="1" thickBot="1" x14ac:dyDescent="0.4">
      <c r="A11" s="319">
        <v>0</v>
      </c>
      <c r="B11" s="320" t="s">
        <v>318</v>
      </c>
      <c r="C11" s="320"/>
      <c r="D11" s="321" t="s">
        <v>319</v>
      </c>
      <c r="E11" s="321"/>
      <c r="F11" s="320"/>
      <c r="G11" s="320"/>
      <c r="H11" s="320"/>
      <c r="J11" s="336" t="s">
        <v>320</v>
      </c>
      <c r="K11" s="337">
        <v>1</v>
      </c>
      <c r="L11" s="337" t="s">
        <v>321</v>
      </c>
      <c r="M11" s="336" t="s">
        <v>320</v>
      </c>
      <c r="N11" s="336" t="s">
        <v>322</v>
      </c>
      <c r="O11" s="338" t="s">
        <v>323</v>
      </c>
      <c r="P11" s="306" t="s">
        <v>87</v>
      </c>
    </row>
    <row r="12" spans="1:16" ht="15" hidden="1" thickBot="1" x14ac:dyDescent="0.4">
      <c r="A12" s="328">
        <v>1</v>
      </c>
      <c r="B12" s="329" t="s">
        <v>324</v>
      </c>
      <c r="C12" s="330" t="s">
        <v>325</v>
      </c>
      <c r="D12" s="331" t="s">
        <v>326</v>
      </c>
      <c r="E12" s="332" t="s">
        <v>327</v>
      </c>
      <c r="F12" s="333" t="s">
        <v>328</v>
      </c>
      <c r="G12" s="334" t="s">
        <v>329</v>
      </c>
      <c r="H12" s="335" t="s">
        <v>329</v>
      </c>
      <c r="I12" s="323" t="s">
        <v>275</v>
      </c>
      <c r="J12" s="336" t="s">
        <v>330</v>
      </c>
      <c r="K12" s="337">
        <v>1</v>
      </c>
      <c r="L12" s="337" t="s">
        <v>331</v>
      </c>
      <c r="M12" s="336" t="s">
        <v>330</v>
      </c>
      <c r="N12" s="336" t="s">
        <v>332</v>
      </c>
      <c r="O12" s="338" t="s">
        <v>333</v>
      </c>
      <c r="P12" s="306" t="s">
        <v>87</v>
      </c>
    </row>
    <row r="13" spans="1:16" ht="15" hidden="1" thickBot="1" x14ac:dyDescent="0.4">
      <c r="A13" s="339">
        <v>1</v>
      </c>
      <c r="B13" s="340" t="s">
        <v>334</v>
      </c>
      <c r="C13" s="341"/>
      <c r="D13" s="342" t="s">
        <v>335</v>
      </c>
      <c r="E13" s="345" t="s">
        <v>336</v>
      </c>
      <c r="F13" s="344" t="s">
        <v>336</v>
      </c>
      <c r="G13" s="345" t="s">
        <v>337</v>
      </c>
      <c r="H13" s="346" t="s">
        <v>337</v>
      </c>
      <c r="J13" s="363" t="s">
        <v>319</v>
      </c>
      <c r="K13" s="363">
        <v>0</v>
      </c>
      <c r="L13" s="364" t="s">
        <v>318</v>
      </c>
      <c r="M13" s="363" t="s">
        <v>319</v>
      </c>
      <c r="N13" s="365"/>
      <c r="O13" s="363"/>
    </row>
    <row r="14" spans="1:16" ht="15" hidden="1" thickBot="1" x14ac:dyDescent="0.4">
      <c r="A14" s="339">
        <v>1</v>
      </c>
      <c r="B14" s="340" t="s">
        <v>338</v>
      </c>
      <c r="C14" s="341" t="s">
        <v>339</v>
      </c>
      <c r="D14" s="342" t="s">
        <v>340</v>
      </c>
      <c r="E14" s="345" t="s">
        <v>341</v>
      </c>
      <c r="F14" s="344" t="s">
        <v>341</v>
      </c>
      <c r="G14" s="345" t="s">
        <v>342</v>
      </c>
      <c r="H14" s="346" t="s">
        <v>342</v>
      </c>
      <c r="I14" s="323" t="s">
        <v>275</v>
      </c>
      <c r="J14" s="336" t="s">
        <v>343</v>
      </c>
      <c r="K14" s="337">
        <v>1</v>
      </c>
      <c r="L14" s="337" t="s">
        <v>344</v>
      </c>
      <c r="M14" s="336" t="s">
        <v>343</v>
      </c>
      <c r="N14" s="336" t="s">
        <v>345</v>
      </c>
      <c r="O14" s="338" t="s">
        <v>346</v>
      </c>
      <c r="P14" s="306" t="s">
        <v>87</v>
      </c>
    </row>
    <row r="15" spans="1:16" ht="15" hidden="1" thickBot="1" x14ac:dyDescent="0.4">
      <c r="A15" s="339">
        <v>1</v>
      </c>
      <c r="B15" s="340" t="s">
        <v>347</v>
      </c>
      <c r="C15" s="341"/>
      <c r="D15" s="342" t="s">
        <v>348</v>
      </c>
      <c r="E15" s="345" t="s">
        <v>349</v>
      </c>
      <c r="F15" s="344" t="s">
        <v>349</v>
      </c>
      <c r="G15" s="345" t="s">
        <v>350</v>
      </c>
      <c r="H15" s="346" t="s">
        <v>350</v>
      </c>
      <c r="J15" s="336" t="s">
        <v>326</v>
      </c>
      <c r="K15" s="337">
        <v>1</v>
      </c>
      <c r="L15" s="337" t="s">
        <v>325</v>
      </c>
      <c r="M15" s="336" t="s">
        <v>326</v>
      </c>
      <c r="N15" s="336" t="s">
        <v>328</v>
      </c>
      <c r="O15" s="338" t="s">
        <v>329</v>
      </c>
      <c r="P15" s="306" t="s">
        <v>87</v>
      </c>
    </row>
    <row r="16" spans="1:16" ht="15" hidden="1" thickBot="1" x14ac:dyDescent="0.4">
      <c r="A16" s="339">
        <v>1</v>
      </c>
      <c r="B16" s="340" t="s">
        <v>351</v>
      </c>
      <c r="C16" s="341"/>
      <c r="D16" s="342" t="s">
        <v>352</v>
      </c>
      <c r="E16" s="345" t="s">
        <v>353</v>
      </c>
      <c r="F16" s="344" t="s">
        <v>353</v>
      </c>
      <c r="G16" s="345" t="s">
        <v>354</v>
      </c>
      <c r="H16" s="346" t="s">
        <v>354</v>
      </c>
      <c r="J16" s="336" t="s">
        <v>335</v>
      </c>
      <c r="K16" s="337">
        <v>1</v>
      </c>
      <c r="L16" s="337" t="s">
        <v>334</v>
      </c>
      <c r="M16" s="336" t="s">
        <v>335</v>
      </c>
      <c r="N16" s="336" t="s">
        <v>336</v>
      </c>
      <c r="O16" s="338" t="s">
        <v>337</v>
      </c>
      <c r="P16" s="306" t="s">
        <v>87</v>
      </c>
    </row>
    <row r="17" spans="1:17" ht="15" hidden="1" thickBot="1" x14ac:dyDescent="0.4">
      <c r="A17" s="339">
        <v>1</v>
      </c>
      <c r="B17" s="340" t="s">
        <v>355</v>
      </c>
      <c r="C17" s="341" t="s">
        <v>356</v>
      </c>
      <c r="D17" s="342" t="s">
        <v>357</v>
      </c>
      <c r="E17" s="343" t="s">
        <v>358</v>
      </c>
      <c r="F17" s="344" t="s">
        <v>359</v>
      </c>
      <c r="G17" s="345" t="s">
        <v>360</v>
      </c>
      <c r="H17" s="346" t="s">
        <v>360</v>
      </c>
      <c r="I17" s="323" t="s">
        <v>275</v>
      </c>
      <c r="J17" s="336" t="s">
        <v>340</v>
      </c>
      <c r="K17" s="337">
        <v>1</v>
      </c>
      <c r="L17" s="337" t="s">
        <v>339</v>
      </c>
      <c r="M17" s="336" t="s">
        <v>340</v>
      </c>
      <c r="N17" s="336" t="s">
        <v>341</v>
      </c>
      <c r="O17" s="338" t="s">
        <v>342</v>
      </c>
      <c r="P17" s="306" t="s">
        <v>87</v>
      </c>
    </row>
    <row r="18" spans="1:17" ht="15" hidden="1" thickBot="1" x14ac:dyDescent="0.4">
      <c r="A18" s="339">
        <v>1</v>
      </c>
      <c r="B18" s="340" t="s">
        <v>361</v>
      </c>
      <c r="C18" s="341" t="s">
        <v>362</v>
      </c>
      <c r="D18" s="342" t="s">
        <v>363</v>
      </c>
      <c r="E18" s="343" t="s">
        <v>364</v>
      </c>
      <c r="F18" s="344" t="s">
        <v>365</v>
      </c>
      <c r="G18" s="345" t="s">
        <v>366</v>
      </c>
      <c r="H18" s="346" t="s">
        <v>366</v>
      </c>
      <c r="I18" s="323" t="s">
        <v>275</v>
      </c>
      <c r="J18" s="336" t="s">
        <v>348</v>
      </c>
      <c r="K18" s="337">
        <v>1</v>
      </c>
      <c r="L18" s="337" t="s">
        <v>347</v>
      </c>
      <c r="M18" s="336" t="s">
        <v>348</v>
      </c>
      <c r="N18" s="336" t="s">
        <v>349</v>
      </c>
      <c r="O18" s="338" t="s">
        <v>350</v>
      </c>
      <c r="P18" s="306" t="s">
        <v>87</v>
      </c>
    </row>
    <row r="19" spans="1:17" ht="15" hidden="1" thickBot="1" x14ac:dyDescent="0.4">
      <c r="A19" s="348">
        <v>1</v>
      </c>
      <c r="B19" s="349" t="s">
        <v>367</v>
      </c>
      <c r="C19" s="350" t="s">
        <v>368</v>
      </c>
      <c r="D19" s="351" t="s">
        <v>369</v>
      </c>
      <c r="E19" s="352" t="s">
        <v>370</v>
      </c>
      <c r="F19" s="353" t="s">
        <v>371</v>
      </c>
      <c r="G19" s="354" t="s">
        <v>372</v>
      </c>
      <c r="H19" s="355" t="s">
        <v>372</v>
      </c>
      <c r="I19" s="323" t="s">
        <v>275</v>
      </c>
      <c r="J19" s="336" t="s">
        <v>352</v>
      </c>
      <c r="K19" s="337">
        <v>1</v>
      </c>
      <c r="L19" s="337" t="s">
        <v>351</v>
      </c>
      <c r="M19" s="336" t="s">
        <v>352</v>
      </c>
      <c r="N19" s="336" t="s">
        <v>353</v>
      </c>
      <c r="O19" s="338" t="s">
        <v>354</v>
      </c>
      <c r="P19" s="306" t="s">
        <v>87</v>
      </c>
    </row>
    <row r="20" spans="1:17" ht="15" hidden="1" thickBot="1" x14ac:dyDescent="0.4">
      <c r="A20" s="366">
        <v>1</v>
      </c>
      <c r="B20" s="367" t="s">
        <v>373</v>
      </c>
      <c r="C20" s="350"/>
      <c r="D20" s="368" t="s">
        <v>374</v>
      </c>
      <c r="E20" s="369" t="s">
        <v>375</v>
      </c>
      <c r="F20" s="370" t="s">
        <v>375</v>
      </c>
      <c r="G20" s="371" t="s">
        <v>376</v>
      </c>
      <c r="H20" s="372" t="s">
        <v>377</v>
      </c>
      <c r="I20" s="323" t="s">
        <v>378</v>
      </c>
      <c r="J20" s="336" t="s">
        <v>357</v>
      </c>
      <c r="K20" s="337">
        <v>1</v>
      </c>
      <c r="L20" s="337" t="s">
        <v>356</v>
      </c>
      <c r="M20" s="336" t="s">
        <v>357</v>
      </c>
      <c r="N20" s="336" t="s">
        <v>359</v>
      </c>
      <c r="O20" s="338" t="s">
        <v>360</v>
      </c>
      <c r="P20" s="306" t="s">
        <v>87</v>
      </c>
    </row>
    <row r="21" spans="1:17" ht="15" hidden="1" thickBot="1" x14ac:dyDescent="0.4">
      <c r="A21" s="319">
        <v>0</v>
      </c>
      <c r="B21" s="320" t="s">
        <v>379</v>
      </c>
      <c r="C21" s="373" t="s">
        <v>380</v>
      </c>
      <c r="D21" s="321" t="s">
        <v>381</v>
      </c>
      <c r="E21" s="321"/>
      <c r="F21" s="320"/>
      <c r="G21" s="320"/>
      <c r="H21" s="320"/>
      <c r="I21" s="323" t="s">
        <v>380</v>
      </c>
      <c r="J21" s="336" t="s">
        <v>363</v>
      </c>
      <c r="K21" s="337">
        <v>1</v>
      </c>
      <c r="L21" s="337" t="s">
        <v>362</v>
      </c>
      <c r="M21" s="336" t="s">
        <v>363</v>
      </c>
      <c r="N21" s="336" t="s">
        <v>365</v>
      </c>
      <c r="O21" s="338" t="s">
        <v>366</v>
      </c>
      <c r="P21" s="306" t="s">
        <v>87</v>
      </c>
    </row>
    <row r="22" spans="1:17" ht="15" hidden="1" thickBot="1" x14ac:dyDescent="0.4">
      <c r="A22" s="328">
        <v>1</v>
      </c>
      <c r="B22" s="329" t="s">
        <v>382</v>
      </c>
      <c r="C22" s="374" t="s">
        <v>309</v>
      </c>
      <c r="D22" s="331" t="s">
        <v>383</v>
      </c>
      <c r="E22" s="375" t="s">
        <v>384</v>
      </c>
      <c r="F22" s="376" t="s">
        <v>309</v>
      </c>
      <c r="G22" s="375" t="s">
        <v>385</v>
      </c>
      <c r="H22" s="377" t="s">
        <v>386</v>
      </c>
      <c r="I22" s="323" t="s">
        <v>309</v>
      </c>
      <c r="J22" s="336" t="s">
        <v>387</v>
      </c>
      <c r="K22" s="337">
        <v>1</v>
      </c>
      <c r="L22" s="337" t="s">
        <v>388</v>
      </c>
      <c r="M22" s="336" t="s">
        <v>387</v>
      </c>
      <c r="N22" s="336" t="s">
        <v>389</v>
      </c>
      <c r="O22" s="338" t="s">
        <v>390</v>
      </c>
      <c r="P22" s="306" t="s">
        <v>87</v>
      </c>
    </row>
    <row r="23" spans="1:17" ht="15" hidden="1" thickBot="1" x14ac:dyDescent="0.4">
      <c r="A23" s="348">
        <v>1</v>
      </c>
      <c r="B23" s="349" t="s">
        <v>344</v>
      </c>
      <c r="C23" s="350"/>
      <c r="D23" s="351" t="s">
        <v>343</v>
      </c>
      <c r="E23" s="354" t="s">
        <v>345</v>
      </c>
      <c r="F23" s="353" t="s">
        <v>345</v>
      </c>
      <c r="G23" s="352" t="s">
        <v>391</v>
      </c>
      <c r="H23" s="355" t="s">
        <v>346</v>
      </c>
      <c r="I23" s="323" t="s">
        <v>378</v>
      </c>
      <c r="J23" s="336" t="s">
        <v>369</v>
      </c>
      <c r="K23" s="337">
        <v>1</v>
      </c>
      <c r="L23" s="337" t="s">
        <v>368</v>
      </c>
      <c r="M23" s="336" t="s">
        <v>369</v>
      </c>
      <c r="N23" s="336" t="s">
        <v>371</v>
      </c>
      <c r="O23" s="338" t="s">
        <v>372</v>
      </c>
      <c r="P23" s="306" t="s">
        <v>87</v>
      </c>
    </row>
    <row r="24" spans="1:17" ht="15" hidden="1" thickBot="1" x14ac:dyDescent="0.4">
      <c r="A24" s="366">
        <v>1</v>
      </c>
      <c r="B24" s="367" t="s">
        <v>388</v>
      </c>
      <c r="C24" s="378"/>
      <c r="D24" s="368" t="s">
        <v>387</v>
      </c>
      <c r="E24" s="369" t="s">
        <v>389</v>
      </c>
      <c r="F24" s="370" t="s">
        <v>389</v>
      </c>
      <c r="G24" s="371" t="s">
        <v>392</v>
      </c>
      <c r="H24" s="372" t="s">
        <v>390</v>
      </c>
      <c r="I24" s="323" t="s">
        <v>378</v>
      </c>
      <c r="J24" s="363" t="s">
        <v>248</v>
      </c>
      <c r="K24" s="363">
        <v>0</v>
      </c>
      <c r="L24" s="364" t="s">
        <v>247</v>
      </c>
      <c r="M24" s="363" t="s">
        <v>248</v>
      </c>
      <c r="N24" s="365"/>
      <c r="O24" s="363"/>
    </row>
    <row r="25" spans="1:17" x14ac:dyDescent="0.35">
      <c r="A25" s="379">
        <v>0</v>
      </c>
      <c r="B25" s="380" t="s">
        <v>393</v>
      </c>
      <c r="C25" s="381" t="s">
        <v>250</v>
      </c>
      <c r="D25" s="382" t="s">
        <v>249</v>
      </c>
      <c r="E25" s="382"/>
      <c r="F25" s="320"/>
      <c r="G25" s="380"/>
      <c r="H25" s="320"/>
      <c r="I25" s="323" t="s">
        <v>275</v>
      </c>
      <c r="J25" s="336" t="s">
        <v>252</v>
      </c>
      <c r="K25" s="337">
        <v>1</v>
      </c>
      <c r="L25" s="337" t="s">
        <v>251</v>
      </c>
      <c r="M25" s="336" t="s">
        <v>252</v>
      </c>
      <c r="N25" s="336" t="s">
        <v>254</v>
      </c>
      <c r="O25" s="338" t="s">
        <v>255</v>
      </c>
      <c r="P25" s="306" t="s">
        <v>87</v>
      </c>
    </row>
    <row r="26" spans="1:17" x14ac:dyDescent="0.35">
      <c r="A26" s="339">
        <v>1</v>
      </c>
      <c r="B26" s="340" t="s">
        <v>257</v>
      </c>
      <c r="C26" s="341"/>
      <c r="D26" s="342" t="s">
        <v>256</v>
      </c>
      <c r="E26" s="345" t="s">
        <v>258</v>
      </c>
      <c r="F26" s="344" t="s">
        <v>258</v>
      </c>
      <c r="G26" s="345" t="s">
        <v>259</v>
      </c>
      <c r="H26" s="346" t="s">
        <v>259</v>
      </c>
      <c r="J26" s="336" t="s">
        <v>261</v>
      </c>
      <c r="K26" s="337">
        <v>1</v>
      </c>
      <c r="L26" s="337" t="s">
        <v>394</v>
      </c>
      <c r="M26" s="336" t="s">
        <v>261</v>
      </c>
      <c r="N26" s="336" t="s">
        <v>263</v>
      </c>
      <c r="O26" s="338" t="s">
        <v>264</v>
      </c>
      <c r="P26" s="306" t="s">
        <v>87</v>
      </c>
    </row>
    <row r="27" spans="1:17" hidden="1" x14ac:dyDescent="0.35">
      <c r="A27" s="339">
        <v>1</v>
      </c>
      <c r="B27" s="340" t="s">
        <v>266</v>
      </c>
      <c r="C27" s="341"/>
      <c r="D27" s="342" t="s">
        <v>265</v>
      </c>
      <c r="E27" s="345" t="s">
        <v>267</v>
      </c>
      <c r="F27" s="344" t="s">
        <v>267</v>
      </c>
      <c r="G27" s="345" t="s">
        <v>268</v>
      </c>
      <c r="H27" s="346" t="s">
        <v>268</v>
      </c>
      <c r="J27" s="336" t="s">
        <v>271</v>
      </c>
      <c r="K27" s="337">
        <v>1</v>
      </c>
      <c r="L27" s="337" t="s">
        <v>270</v>
      </c>
      <c r="M27" s="336" t="s">
        <v>271</v>
      </c>
      <c r="N27" s="336" t="s">
        <v>273</v>
      </c>
      <c r="O27" s="338" t="s">
        <v>274</v>
      </c>
      <c r="P27" s="306" t="s">
        <v>87</v>
      </c>
    </row>
    <row r="28" spans="1:17" x14ac:dyDescent="0.35">
      <c r="A28" s="339">
        <v>1</v>
      </c>
      <c r="B28" s="340" t="s">
        <v>277</v>
      </c>
      <c r="C28" s="341"/>
      <c r="D28" s="342" t="s">
        <v>276</v>
      </c>
      <c r="E28" s="345" t="s">
        <v>278</v>
      </c>
      <c r="F28" s="344" t="s">
        <v>278</v>
      </c>
      <c r="G28" s="345" t="s">
        <v>279</v>
      </c>
      <c r="H28" s="346" t="s">
        <v>279</v>
      </c>
      <c r="J28" s="336" t="s">
        <v>374</v>
      </c>
      <c r="K28" s="337">
        <v>1</v>
      </c>
      <c r="L28" s="337" t="s">
        <v>373</v>
      </c>
      <c r="M28" s="336" t="s">
        <v>374</v>
      </c>
      <c r="N28" s="336" t="s">
        <v>375</v>
      </c>
      <c r="O28" s="338" t="s">
        <v>377</v>
      </c>
      <c r="P28" s="306" t="s">
        <v>87</v>
      </c>
    </row>
    <row r="29" spans="1:17" x14ac:dyDescent="0.35">
      <c r="A29" s="339">
        <v>1</v>
      </c>
      <c r="B29" s="340" t="s">
        <v>287</v>
      </c>
      <c r="C29" s="341"/>
      <c r="D29" s="342" t="s">
        <v>286</v>
      </c>
      <c r="E29" s="345" t="s">
        <v>288</v>
      </c>
      <c r="F29" s="344" t="s">
        <v>288</v>
      </c>
      <c r="G29" s="345" t="s">
        <v>289</v>
      </c>
      <c r="H29" s="346" t="s">
        <v>289</v>
      </c>
      <c r="J29" s="336" t="s">
        <v>281</v>
      </c>
      <c r="K29" s="337">
        <v>1</v>
      </c>
      <c r="L29" s="337" t="s">
        <v>280</v>
      </c>
      <c r="M29" s="336" t="s">
        <v>281</v>
      </c>
      <c r="N29" s="336" t="s">
        <v>283</v>
      </c>
      <c r="O29" s="338" t="s">
        <v>284</v>
      </c>
      <c r="P29" s="306" t="s">
        <v>87</v>
      </c>
    </row>
    <row r="30" spans="1:17" x14ac:dyDescent="0.35">
      <c r="A30" s="339">
        <v>1</v>
      </c>
      <c r="B30" s="340" t="s">
        <v>305</v>
      </c>
      <c r="C30" s="341"/>
      <c r="D30" s="342" t="s">
        <v>304</v>
      </c>
      <c r="E30" s="345" t="s">
        <v>306</v>
      </c>
      <c r="F30" s="344" t="s">
        <v>306</v>
      </c>
      <c r="G30" s="345" t="s">
        <v>307</v>
      </c>
      <c r="H30" s="346" t="s">
        <v>307</v>
      </c>
      <c r="J30" s="383" t="s">
        <v>395</v>
      </c>
      <c r="K30" s="384">
        <v>1</v>
      </c>
      <c r="L30" s="384" t="s">
        <v>396</v>
      </c>
      <c r="M30" s="383" t="s">
        <v>395</v>
      </c>
      <c r="N30" s="383" t="s">
        <v>397</v>
      </c>
      <c r="O30" s="383" t="s">
        <v>398</v>
      </c>
      <c r="P30" s="385" t="s">
        <v>399</v>
      </c>
      <c r="Q30" s="383" t="s">
        <v>400</v>
      </c>
    </row>
    <row r="31" spans="1:17" x14ac:dyDescent="0.35">
      <c r="A31" s="339">
        <v>1</v>
      </c>
      <c r="B31" s="340" t="s">
        <v>315</v>
      </c>
      <c r="C31" s="341"/>
      <c r="D31" s="342" t="s">
        <v>314</v>
      </c>
      <c r="E31" s="345" t="s">
        <v>316</v>
      </c>
      <c r="F31" s="344" t="s">
        <v>316</v>
      </c>
      <c r="G31" s="345" t="s">
        <v>317</v>
      </c>
      <c r="H31" s="346" t="s">
        <v>317</v>
      </c>
      <c r="J31" s="336" t="s">
        <v>291</v>
      </c>
      <c r="K31" s="337">
        <v>1</v>
      </c>
      <c r="L31" s="337" t="s">
        <v>401</v>
      </c>
      <c r="M31" s="336" t="s">
        <v>291</v>
      </c>
      <c r="N31" s="336" t="s">
        <v>293</v>
      </c>
      <c r="O31" s="338" t="s">
        <v>294</v>
      </c>
      <c r="P31" s="306" t="s">
        <v>87</v>
      </c>
    </row>
    <row r="32" spans="1:17" hidden="1" x14ac:dyDescent="0.35">
      <c r="A32" s="339">
        <v>1</v>
      </c>
      <c r="B32" s="340" t="s">
        <v>321</v>
      </c>
      <c r="C32" s="341"/>
      <c r="D32" s="342" t="s">
        <v>320</v>
      </c>
      <c r="E32" s="345" t="s">
        <v>322</v>
      </c>
      <c r="F32" s="344" t="s">
        <v>322</v>
      </c>
      <c r="G32" s="345" t="s">
        <v>323</v>
      </c>
      <c r="H32" s="346" t="s">
        <v>323</v>
      </c>
      <c r="J32" s="336" t="s">
        <v>300</v>
      </c>
      <c r="K32" s="337">
        <v>1</v>
      </c>
      <c r="L32" s="337" t="s">
        <v>299</v>
      </c>
      <c r="M32" s="336" t="s">
        <v>300</v>
      </c>
      <c r="N32" s="336" t="s">
        <v>302</v>
      </c>
      <c r="O32" s="338" t="s">
        <v>303</v>
      </c>
      <c r="P32" s="306" t="s">
        <v>87</v>
      </c>
    </row>
    <row r="33" spans="1:16" x14ac:dyDescent="0.35">
      <c r="A33" s="339">
        <v>1</v>
      </c>
      <c r="B33" s="340" t="s">
        <v>331</v>
      </c>
      <c r="C33" s="341"/>
      <c r="D33" s="342" t="s">
        <v>330</v>
      </c>
      <c r="E33" s="345" t="s">
        <v>332</v>
      </c>
      <c r="F33" s="344" t="s">
        <v>332</v>
      </c>
      <c r="G33" s="345" t="s">
        <v>333</v>
      </c>
      <c r="H33" s="346" t="s">
        <v>333</v>
      </c>
      <c r="J33" s="363" t="s">
        <v>402</v>
      </c>
      <c r="K33" s="363">
        <v>0</v>
      </c>
      <c r="L33" s="364" t="s">
        <v>403</v>
      </c>
      <c r="M33" s="363" t="s">
        <v>402</v>
      </c>
      <c r="N33" s="365"/>
      <c r="O33" s="363"/>
    </row>
    <row r="34" spans="1:16" ht="15" thickBot="1" x14ac:dyDescent="0.4">
      <c r="A34" s="366">
        <v>1</v>
      </c>
      <c r="B34" s="367" t="s">
        <v>404</v>
      </c>
      <c r="C34" s="341"/>
      <c r="D34" s="368" t="s">
        <v>405</v>
      </c>
      <c r="E34" s="369" t="s">
        <v>406</v>
      </c>
      <c r="F34" s="370" t="s">
        <v>406</v>
      </c>
      <c r="G34" s="371" t="s">
        <v>407</v>
      </c>
      <c r="H34" s="372" t="s">
        <v>408</v>
      </c>
      <c r="I34" s="323" t="s">
        <v>378</v>
      </c>
      <c r="J34" s="336" t="s">
        <v>409</v>
      </c>
      <c r="K34" s="337">
        <v>1</v>
      </c>
      <c r="L34" s="337" t="s">
        <v>410</v>
      </c>
      <c r="M34" s="336" t="s">
        <v>409</v>
      </c>
      <c r="N34" s="336" t="s">
        <v>411</v>
      </c>
      <c r="O34" s="338" t="s">
        <v>412</v>
      </c>
      <c r="P34" s="306" t="s">
        <v>87</v>
      </c>
    </row>
    <row r="35" spans="1:16" x14ac:dyDescent="0.35">
      <c r="A35" s="379">
        <v>0</v>
      </c>
      <c r="B35" s="380" t="s">
        <v>413</v>
      </c>
      <c r="C35" s="381" t="s">
        <v>414</v>
      </c>
      <c r="D35" s="382" t="s">
        <v>415</v>
      </c>
      <c r="E35" s="382"/>
      <c r="F35" s="320"/>
      <c r="G35" s="380"/>
      <c r="H35" s="320"/>
      <c r="J35" s="336" t="s">
        <v>416</v>
      </c>
      <c r="K35" s="337">
        <v>1</v>
      </c>
      <c r="L35" s="337" t="s">
        <v>417</v>
      </c>
      <c r="M35" s="336" t="s">
        <v>416</v>
      </c>
      <c r="N35" s="336" t="s">
        <v>418</v>
      </c>
      <c r="O35" s="338" t="s">
        <v>419</v>
      </c>
      <c r="P35" s="306" t="s">
        <v>87</v>
      </c>
    </row>
    <row r="36" spans="1:16" x14ac:dyDescent="0.35">
      <c r="A36" s="339">
        <v>1</v>
      </c>
      <c r="B36" s="340" t="s">
        <v>420</v>
      </c>
      <c r="C36" s="341"/>
      <c r="D36" s="342" t="s">
        <v>421</v>
      </c>
      <c r="E36" s="345" t="s">
        <v>422</v>
      </c>
      <c r="F36" s="344" t="s">
        <v>422</v>
      </c>
      <c r="G36" s="345" t="s">
        <v>423</v>
      </c>
      <c r="H36" s="346" t="s">
        <v>423</v>
      </c>
      <c r="J36" s="336" t="s">
        <v>424</v>
      </c>
      <c r="K36" s="337">
        <v>1</v>
      </c>
      <c r="L36" s="337" t="s">
        <v>425</v>
      </c>
      <c r="M36" s="336" t="s">
        <v>424</v>
      </c>
      <c r="N36" s="336" t="s">
        <v>426</v>
      </c>
      <c r="O36" s="338" t="s">
        <v>427</v>
      </c>
      <c r="P36" s="306" t="s">
        <v>87</v>
      </c>
    </row>
    <row r="37" spans="1:16" x14ac:dyDescent="0.35">
      <c r="A37" s="339">
        <v>1</v>
      </c>
      <c r="B37" s="340" t="s">
        <v>428</v>
      </c>
      <c r="C37" s="341"/>
      <c r="D37" s="342" t="s">
        <v>429</v>
      </c>
      <c r="E37" s="345" t="s">
        <v>430</v>
      </c>
      <c r="F37" s="344" t="s">
        <v>430</v>
      </c>
      <c r="G37" s="345" t="s">
        <v>431</v>
      </c>
      <c r="H37" s="346" t="s">
        <v>431</v>
      </c>
      <c r="J37" s="336" t="s">
        <v>432</v>
      </c>
      <c r="K37" s="337">
        <v>1</v>
      </c>
      <c r="L37" s="337" t="s">
        <v>433</v>
      </c>
      <c r="M37" s="336" t="s">
        <v>432</v>
      </c>
      <c r="N37" s="336" t="s">
        <v>434</v>
      </c>
      <c r="O37" s="338" t="s">
        <v>435</v>
      </c>
      <c r="P37" s="306" t="s">
        <v>87</v>
      </c>
    </row>
    <row r="38" spans="1:16" x14ac:dyDescent="0.35">
      <c r="A38" s="339">
        <v>1</v>
      </c>
      <c r="B38" s="340" t="s">
        <v>436</v>
      </c>
      <c r="C38" s="341"/>
      <c r="D38" s="342" t="s">
        <v>437</v>
      </c>
      <c r="E38" s="345" t="s">
        <v>438</v>
      </c>
      <c r="F38" s="344" t="s">
        <v>438</v>
      </c>
      <c r="G38" s="345" t="s">
        <v>439</v>
      </c>
      <c r="H38" s="346" t="s">
        <v>439</v>
      </c>
      <c r="J38" s="363" t="s">
        <v>440</v>
      </c>
      <c r="K38" s="363">
        <v>0</v>
      </c>
      <c r="L38" s="364" t="s">
        <v>441</v>
      </c>
      <c r="M38" s="363" t="s">
        <v>440</v>
      </c>
      <c r="N38" s="365"/>
      <c r="O38" s="363"/>
    </row>
    <row r="39" spans="1:16" hidden="1" x14ac:dyDescent="0.35">
      <c r="A39" s="339">
        <v>1</v>
      </c>
      <c r="B39" s="340" t="s">
        <v>442</v>
      </c>
      <c r="C39" s="341"/>
      <c r="D39" s="342" t="s">
        <v>443</v>
      </c>
      <c r="E39" s="345" t="s">
        <v>444</v>
      </c>
      <c r="F39" s="344" t="s">
        <v>444</v>
      </c>
      <c r="G39" s="345" t="s">
        <v>445</v>
      </c>
      <c r="H39" s="346" t="s">
        <v>445</v>
      </c>
      <c r="J39" s="336" t="s">
        <v>446</v>
      </c>
      <c r="K39" s="337">
        <v>1</v>
      </c>
      <c r="L39" s="337" t="s">
        <v>447</v>
      </c>
      <c r="M39" s="336" t="s">
        <v>446</v>
      </c>
      <c r="N39" s="336" t="s">
        <v>448</v>
      </c>
      <c r="O39" s="338" t="s">
        <v>449</v>
      </c>
      <c r="P39" s="306" t="s">
        <v>87</v>
      </c>
    </row>
    <row r="40" spans="1:16" x14ac:dyDescent="0.35">
      <c r="A40" s="339">
        <v>1</v>
      </c>
      <c r="B40" s="340" t="s">
        <v>296</v>
      </c>
      <c r="C40" s="341"/>
      <c r="D40" s="342" t="s">
        <v>295</v>
      </c>
      <c r="E40" s="345" t="s">
        <v>297</v>
      </c>
      <c r="F40" s="344" t="s">
        <v>297</v>
      </c>
      <c r="G40" s="343" t="s">
        <v>450</v>
      </c>
      <c r="H40" s="346" t="s">
        <v>298</v>
      </c>
      <c r="I40" s="323" t="s">
        <v>378</v>
      </c>
      <c r="J40" s="386" t="s">
        <v>415</v>
      </c>
      <c r="K40" s="363">
        <v>0</v>
      </c>
      <c r="L40" s="364" t="s">
        <v>414</v>
      </c>
      <c r="M40" s="386" t="s">
        <v>415</v>
      </c>
      <c r="N40" s="365"/>
      <c r="O40" s="363"/>
    </row>
    <row r="41" spans="1:16" ht="15" hidden="1" thickBot="1" x14ac:dyDescent="0.4">
      <c r="A41" s="366">
        <v>1</v>
      </c>
      <c r="B41" s="367" t="s">
        <v>451</v>
      </c>
      <c r="C41" s="378"/>
      <c r="D41" s="368" t="s">
        <v>452</v>
      </c>
      <c r="E41" s="371" t="s">
        <v>453</v>
      </c>
      <c r="F41" s="370" t="s">
        <v>454</v>
      </c>
      <c r="G41" s="371" t="s">
        <v>455</v>
      </c>
      <c r="H41" s="372" t="s">
        <v>456</v>
      </c>
      <c r="I41" s="323" t="s">
        <v>378</v>
      </c>
      <c r="J41" s="336" t="s">
        <v>457</v>
      </c>
      <c r="K41" s="337">
        <v>1</v>
      </c>
      <c r="L41" s="337" t="s">
        <v>458</v>
      </c>
      <c r="M41" s="336" t="s">
        <v>457</v>
      </c>
      <c r="N41" s="336" t="s">
        <v>459</v>
      </c>
      <c r="O41" s="338" t="s">
        <v>460</v>
      </c>
      <c r="P41" s="306" t="s">
        <v>87</v>
      </c>
    </row>
    <row r="42" spans="1:16" hidden="1" x14ac:dyDescent="0.35">
      <c r="A42" s="379">
        <v>0</v>
      </c>
      <c r="B42" s="380" t="s">
        <v>461</v>
      </c>
      <c r="C42" s="381"/>
      <c r="D42" s="382" t="s">
        <v>462</v>
      </c>
      <c r="E42" s="382"/>
      <c r="F42" s="320"/>
      <c r="G42" s="380"/>
      <c r="H42" s="320"/>
      <c r="J42" s="336" t="s">
        <v>405</v>
      </c>
      <c r="K42" s="337">
        <v>1</v>
      </c>
      <c r="L42" s="337" t="s">
        <v>404</v>
      </c>
      <c r="M42" s="336" t="s">
        <v>405</v>
      </c>
      <c r="N42" s="336" t="s">
        <v>406</v>
      </c>
      <c r="O42" s="338" t="s">
        <v>408</v>
      </c>
      <c r="P42" s="306" t="s">
        <v>87</v>
      </c>
    </row>
    <row r="43" spans="1:16" hidden="1" x14ac:dyDescent="0.35">
      <c r="A43" s="339">
        <v>1</v>
      </c>
      <c r="B43" s="340" t="s">
        <v>463</v>
      </c>
      <c r="C43" s="341" t="s">
        <v>464</v>
      </c>
      <c r="D43" s="342" t="s">
        <v>465</v>
      </c>
      <c r="E43" s="343" t="s">
        <v>466</v>
      </c>
      <c r="F43" s="344" t="s">
        <v>467</v>
      </c>
      <c r="G43" s="345" t="s">
        <v>468</v>
      </c>
      <c r="H43" s="346" t="s">
        <v>468</v>
      </c>
      <c r="I43" s="323" t="s">
        <v>275</v>
      </c>
      <c r="J43" s="336" t="s">
        <v>421</v>
      </c>
      <c r="K43" s="337">
        <v>1</v>
      </c>
      <c r="L43" s="337" t="s">
        <v>420</v>
      </c>
      <c r="M43" s="336" t="s">
        <v>421</v>
      </c>
      <c r="N43" s="336" t="s">
        <v>422</v>
      </c>
      <c r="O43" s="338" t="s">
        <v>423</v>
      </c>
      <c r="P43" s="306" t="s">
        <v>87</v>
      </c>
    </row>
    <row r="44" spans="1:16" hidden="1" x14ac:dyDescent="0.35">
      <c r="A44" s="339">
        <v>1</v>
      </c>
      <c r="B44" s="340" t="s">
        <v>469</v>
      </c>
      <c r="C44" s="341"/>
      <c r="D44" s="342" t="s">
        <v>470</v>
      </c>
      <c r="E44" s="343" t="s">
        <v>471</v>
      </c>
      <c r="F44" s="344" t="s">
        <v>472</v>
      </c>
      <c r="G44" s="345" t="s">
        <v>473</v>
      </c>
      <c r="H44" s="346" t="s">
        <v>473</v>
      </c>
      <c r="J44" s="336" t="s">
        <v>429</v>
      </c>
      <c r="K44" s="337">
        <v>1</v>
      </c>
      <c r="L44" s="337" t="s">
        <v>428</v>
      </c>
      <c r="M44" s="336" t="s">
        <v>429</v>
      </c>
      <c r="N44" s="336" t="s">
        <v>430</v>
      </c>
      <c r="O44" s="338" t="s">
        <v>431</v>
      </c>
      <c r="P44" s="306" t="s">
        <v>87</v>
      </c>
    </row>
    <row r="45" spans="1:16" hidden="1" x14ac:dyDescent="0.35">
      <c r="A45" s="339">
        <v>1</v>
      </c>
      <c r="B45" s="340" t="s">
        <v>474</v>
      </c>
      <c r="C45" s="341" t="s">
        <v>475</v>
      </c>
      <c r="D45" s="342" t="s">
        <v>476</v>
      </c>
      <c r="E45" s="343" t="s">
        <v>477</v>
      </c>
      <c r="F45" s="344" t="s">
        <v>478</v>
      </c>
      <c r="G45" s="345" t="s">
        <v>479</v>
      </c>
      <c r="H45" s="346" t="s">
        <v>479</v>
      </c>
      <c r="I45" s="323" t="s">
        <v>275</v>
      </c>
      <c r="J45" s="336" t="s">
        <v>437</v>
      </c>
      <c r="K45" s="337">
        <v>1</v>
      </c>
      <c r="L45" s="337" t="s">
        <v>436</v>
      </c>
      <c r="M45" s="336" t="s">
        <v>437</v>
      </c>
      <c r="N45" s="336" t="s">
        <v>438</v>
      </c>
      <c r="O45" s="338" t="s">
        <v>439</v>
      </c>
      <c r="P45" s="306" t="s">
        <v>87</v>
      </c>
    </row>
    <row r="46" spans="1:16" hidden="1" x14ac:dyDescent="0.35">
      <c r="A46" s="339">
        <v>1</v>
      </c>
      <c r="B46" s="340" t="s">
        <v>480</v>
      </c>
      <c r="C46" s="341" t="s">
        <v>481</v>
      </c>
      <c r="D46" s="342" t="s">
        <v>482</v>
      </c>
      <c r="E46" s="343" t="s">
        <v>483</v>
      </c>
      <c r="F46" s="344" t="s">
        <v>484</v>
      </c>
      <c r="G46" s="345" t="s">
        <v>485</v>
      </c>
      <c r="H46" s="346" t="s">
        <v>485</v>
      </c>
      <c r="I46" s="323" t="s">
        <v>275</v>
      </c>
      <c r="J46" s="336" t="s">
        <v>443</v>
      </c>
      <c r="K46" s="337">
        <v>1</v>
      </c>
      <c r="L46" s="337" t="s">
        <v>486</v>
      </c>
      <c r="M46" s="336" t="s">
        <v>443</v>
      </c>
      <c r="N46" s="336" t="s">
        <v>444</v>
      </c>
      <c r="O46" s="338" t="s">
        <v>445</v>
      </c>
      <c r="P46" s="306" t="s">
        <v>87</v>
      </c>
    </row>
    <row r="47" spans="1:16" hidden="1" x14ac:dyDescent="0.35">
      <c r="A47" s="339">
        <v>1</v>
      </c>
      <c r="B47" s="340" t="s">
        <v>487</v>
      </c>
      <c r="C47" s="341"/>
      <c r="D47" s="342" t="s">
        <v>488</v>
      </c>
      <c r="E47" s="343" t="s">
        <v>489</v>
      </c>
      <c r="F47" s="344" t="s">
        <v>490</v>
      </c>
      <c r="G47" s="345" t="s">
        <v>491</v>
      </c>
      <c r="H47" s="346" t="s">
        <v>491</v>
      </c>
      <c r="J47" s="336" t="s">
        <v>492</v>
      </c>
      <c r="K47" s="337">
        <v>1</v>
      </c>
      <c r="L47" s="337" t="s">
        <v>493</v>
      </c>
      <c r="M47" s="336" t="s">
        <v>492</v>
      </c>
      <c r="N47" s="336" t="s">
        <v>494</v>
      </c>
      <c r="O47" s="338" t="s">
        <v>450</v>
      </c>
      <c r="P47" s="306" t="s">
        <v>87</v>
      </c>
    </row>
    <row r="48" spans="1:16" hidden="1" x14ac:dyDescent="0.35">
      <c r="A48" s="339">
        <v>1</v>
      </c>
      <c r="B48" s="340" t="s">
        <v>495</v>
      </c>
      <c r="C48" s="341" t="s">
        <v>496</v>
      </c>
      <c r="D48" s="342" t="s">
        <v>497</v>
      </c>
      <c r="E48" s="343" t="s">
        <v>498</v>
      </c>
      <c r="F48" s="344" t="s">
        <v>499</v>
      </c>
      <c r="G48" s="345" t="s">
        <v>500</v>
      </c>
      <c r="H48" s="346" t="s">
        <v>500</v>
      </c>
      <c r="I48" s="323" t="s">
        <v>275</v>
      </c>
      <c r="J48" s="386" t="s">
        <v>462</v>
      </c>
      <c r="K48" s="363">
        <v>0</v>
      </c>
      <c r="L48" s="364" t="s">
        <v>461</v>
      </c>
      <c r="M48" s="386" t="s">
        <v>462</v>
      </c>
      <c r="N48" s="365"/>
      <c r="O48" s="363"/>
    </row>
    <row r="49" spans="1:16" hidden="1" x14ac:dyDescent="0.35">
      <c r="A49" s="339">
        <v>1</v>
      </c>
      <c r="B49" s="340" t="s">
        <v>501</v>
      </c>
      <c r="C49" s="341"/>
      <c r="D49" s="342" t="s">
        <v>502</v>
      </c>
      <c r="E49" s="343" t="s">
        <v>503</v>
      </c>
      <c r="F49" s="344" t="s">
        <v>504</v>
      </c>
      <c r="G49" s="345" t="s">
        <v>505</v>
      </c>
      <c r="H49" s="346" t="s">
        <v>505</v>
      </c>
      <c r="J49" s="336" t="s">
        <v>465</v>
      </c>
      <c r="K49" s="337">
        <v>1</v>
      </c>
      <c r="L49" s="337" t="s">
        <v>464</v>
      </c>
      <c r="M49" s="336" t="s">
        <v>465</v>
      </c>
      <c r="N49" s="336" t="s">
        <v>467</v>
      </c>
      <c r="O49" s="338" t="s">
        <v>468</v>
      </c>
      <c r="P49" s="306" t="s">
        <v>87</v>
      </c>
    </row>
    <row r="50" spans="1:16" hidden="1" x14ac:dyDescent="0.35">
      <c r="A50" s="339">
        <v>1</v>
      </c>
      <c r="B50" s="340" t="s">
        <v>506</v>
      </c>
      <c r="C50" s="341" t="s">
        <v>507</v>
      </c>
      <c r="D50" s="342" t="s">
        <v>508</v>
      </c>
      <c r="E50" s="343" t="s">
        <v>509</v>
      </c>
      <c r="F50" s="344" t="s">
        <v>510</v>
      </c>
      <c r="G50" s="345" t="s">
        <v>511</v>
      </c>
      <c r="H50" s="346" t="s">
        <v>511</v>
      </c>
      <c r="I50" s="323" t="s">
        <v>275</v>
      </c>
      <c r="J50" s="336" t="s">
        <v>470</v>
      </c>
      <c r="K50" s="337">
        <v>1</v>
      </c>
      <c r="L50" s="337" t="s">
        <v>469</v>
      </c>
      <c r="M50" s="336" t="s">
        <v>470</v>
      </c>
      <c r="N50" s="336" t="s">
        <v>472</v>
      </c>
      <c r="O50" s="338" t="s">
        <v>473</v>
      </c>
      <c r="P50" s="306" t="s">
        <v>87</v>
      </c>
    </row>
    <row r="51" spans="1:16" ht="15" hidden="1" thickBot="1" x14ac:dyDescent="0.4">
      <c r="A51" s="366">
        <v>1</v>
      </c>
      <c r="B51" s="367" t="s">
        <v>512</v>
      </c>
      <c r="C51" s="341" t="s">
        <v>513</v>
      </c>
      <c r="D51" s="368" t="s">
        <v>514</v>
      </c>
      <c r="E51" s="371" t="s">
        <v>515</v>
      </c>
      <c r="F51" s="370" t="s">
        <v>516</v>
      </c>
      <c r="G51" s="369" t="s">
        <v>517</v>
      </c>
      <c r="H51" s="372" t="s">
        <v>517</v>
      </c>
      <c r="I51" s="323" t="s">
        <v>275</v>
      </c>
      <c r="J51" s="336" t="s">
        <v>476</v>
      </c>
      <c r="K51" s="337">
        <v>1</v>
      </c>
      <c r="L51" s="337" t="s">
        <v>475</v>
      </c>
      <c r="M51" s="336" t="s">
        <v>476</v>
      </c>
      <c r="N51" s="336" t="s">
        <v>478</v>
      </c>
      <c r="O51" s="338" t="s">
        <v>479</v>
      </c>
      <c r="P51" s="306" t="s">
        <v>87</v>
      </c>
    </row>
    <row r="52" spans="1:16" hidden="1" x14ac:dyDescent="0.35">
      <c r="A52" s="319">
        <v>0</v>
      </c>
      <c r="B52" s="320" t="s">
        <v>518</v>
      </c>
      <c r="C52" s="381" t="s">
        <v>519</v>
      </c>
      <c r="D52" s="321" t="s">
        <v>520</v>
      </c>
      <c r="E52" s="321"/>
      <c r="F52" s="320"/>
      <c r="G52" s="380"/>
      <c r="H52" s="320"/>
      <c r="I52" s="323" t="s">
        <v>275</v>
      </c>
      <c r="J52" s="336" t="s">
        <v>482</v>
      </c>
      <c r="K52" s="337">
        <v>1</v>
      </c>
      <c r="L52" s="337" t="s">
        <v>481</v>
      </c>
      <c r="M52" s="336" t="s">
        <v>482</v>
      </c>
      <c r="N52" s="336" t="s">
        <v>484</v>
      </c>
      <c r="O52" s="338" t="s">
        <v>485</v>
      </c>
      <c r="P52" s="306" t="s">
        <v>87</v>
      </c>
    </row>
    <row r="53" spans="1:16" ht="15" hidden="1" thickBot="1" x14ac:dyDescent="0.4">
      <c r="A53" s="366">
        <v>1</v>
      </c>
      <c r="B53" s="367" t="s">
        <v>518</v>
      </c>
      <c r="C53" s="341" t="s">
        <v>521</v>
      </c>
      <c r="D53" s="368" t="s">
        <v>522</v>
      </c>
      <c r="E53" s="332" t="s">
        <v>523</v>
      </c>
      <c r="F53" s="370" t="s">
        <v>524</v>
      </c>
      <c r="G53" s="369" t="s">
        <v>525</v>
      </c>
      <c r="H53" s="372" t="s">
        <v>525</v>
      </c>
      <c r="I53" s="323" t="s">
        <v>275</v>
      </c>
      <c r="J53" s="336" t="s">
        <v>488</v>
      </c>
      <c r="K53" s="337">
        <v>1</v>
      </c>
      <c r="L53" s="337" t="s">
        <v>487</v>
      </c>
      <c r="M53" s="336" t="s">
        <v>488</v>
      </c>
      <c r="N53" s="336" t="s">
        <v>490</v>
      </c>
      <c r="O53" s="338" t="s">
        <v>491</v>
      </c>
      <c r="P53" s="306" t="s">
        <v>87</v>
      </c>
    </row>
    <row r="54" spans="1:16" hidden="1" x14ac:dyDescent="0.35">
      <c r="A54" s="379">
        <v>0</v>
      </c>
      <c r="B54" s="380" t="s">
        <v>526</v>
      </c>
      <c r="C54" s="381" t="s">
        <v>527</v>
      </c>
      <c r="D54" s="382" t="s">
        <v>528</v>
      </c>
      <c r="E54" s="382"/>
      <c r="F54" s="320"/>
      <c r="G54" s="380"/>
      <c r="H54" s="320"/>
      <c r="I54" s="323" t="s">
        <v>275</v>
      </c>
      <c r="J54" s="336" t="s">
        <v>529</v>
      </c>
      <c r="K54" s="337">
        <v>1</v>
      </c>
      <c r="L54" s="337" t="s">
        <v>530</v>
      </c>
      <c r="M54" s="336" t="s">
        <v>529</v>
      </c>
      <c r="N54" s="336" t="s">
        <v>531</v>
      </c>
      <c r="O54" s="338" t="s">
        <v>532</v>
      </c>
      <c r="P54" s="306" t="s">
        <v>87</v>
      </c>
    </row>
    <row r="55" spans="1:16" hidden="1" x14ac:dyDescent="0.35">
      <c r="A55" s="339">
        <v>1</v>
      </c>
      <c r="B55" s="340" t="s">
        <v>533</v>
      </c>
      <c r="C55" s="341"/>
      <c r="D55" s="342" t="s">
        <v>534</v>
      </c>
      <c r="E55" s="345" t="s">
        <v>535</v>
      </c>
      <c r="F55" s="344" t="s">
        <v>535</v>
      </c>
      <c r="G55" s="345" t="s">
        <v>536</v>
      </c>
      <c r="H55" s="346" t="s">
        <v>536</v>
      </c>
      <c r="J55" s="336" t="s">
        <v>497</v>
      </c>
      <c r="K55" s="337">
        <v>1</v>
      </c>
      <c r="L55" s="337" t="s">
        <v>496</v>
      </c>
      <c r="M55" s="336" t="s">
        <v>497</v>
      </c>
      <c r="N55" s="336" t="s">
        <v>499</v>
      </c>
      <c r="O55" s="338" t="s">
        <v>500</v>
      </c>
      <c r="P55" s="306" t="s">
        <v>87</v>
      </c>
    </row>
    <row r="56" spans="1:16" hidden="1" x14ac:dyDescent="0.35">
      <c r="A56" s="339">
        <v>1</v>
      </c>
      <c r="B56" s="340" t="s">
        <v>537</v>
      </c>
      <c r="C56" s="341"/>
      <c r="D56" s="342" t="s">
        <v>538</v>
      </c>
      <c r="E56" s="345" t="s">
        <v>539</v>
      </c>
      <c r="F56" s="344" t="s">
        <v>539</v>
      </c>
      <c r="G56" s="345" t="s">
        <v>540</v>
      </c>
      <c r="H56" s="346" t="s">
        <v>540</v>
      </c>
      <c r="J56" s="336" t="s">
        <v>502</v>
      </c>
      <c r="K56" s="337">
        <v>1</v>
      </c>
      <c r="L56" s="337" t="s">
        <v>501</v>
      </c>
      <c r="M56" s="336" t="s">
        <v>502</v>
      </c>
      <c r="N56" s="336" t="s">
        <v>504</v>
      </c>
      <c r="O56" s="338" t="s">
        <v>505</v>
      </c>
      <c r="P56" s="306" t="s">
        <v>87</v>
      </c>
    </row>
    <row r="57" spans="1:16" hidden="1" x14ac:dyDescent="0.35">
      <c r="A57" s="339">
        <v>1</v>
      </c>
      <c r="B57" s="340" t="s">
        <v>541</v>
      </c>
      <c r="C57" s="341"/>
      <c r="D57" s="342" t="s">
        <v>542</v>
      </c>
      <c r="E57" s="345" t="s">
        <v>543</v>
      </c>
      <c r="F57" s="344" t="s">
        <v>543</v>
      </c>
      <c r="G57" s="345" t="s">
        <v>544</v>
      </c>
      <c r="H57" s="346" t="s">
        <v>544</v>
      </c>
      <c r="J57" s="336" t="s">
        <v>508</v>
      </c>
      <c r="K57" s="337">
        <v>1</v>
      </c>
      <c r="L57" s="337" t="s">
        <v>507</v>
      </c>
      <c r="M57" s="336" t="s">
        <v>508</v>
      </c>
      <c r="N57" s="336" t="s">
        <v>510</v>
      </c>
      <c r="O57" s="338" t="s">
        <v>511</v>
      </c>
      <c r="P57" s="306" t="s">
        <v>87</v>
      </c>
    </row>
    <row r="58" spans="1:16" hidden="1" x14ac:dyDescent="0.35">
      <c r="A58" s="339">
        <v>1</v>
      </c>
      <c r="B58" s="340" t="s">
        <v>545</v>
      </c>
      <c r="C58" s="341"/>
      <c r="D58" s="342" t="s">
        <v>546</v>
      </c>
      <c r="E58" s="345" t="s">
        <v>547</v>
      </c>
      <c r="F58" s="344" t="s">
        <v>547</v>
      </c>
      <c r="G58" s="345" t="s">
        <v>548</v>
      </c>
      <c r="H58" s="346" t="s">
        <v>548</v>
      </c>
      <c r="J58" s="336" t="s">
        <v>452</v>
      </c>
      <c r="K58" s="337">
        <v>1</v>
      </c>
      <c r="L58" s="337" t="s">
        <v>451</v>
      </c>
      <c r="M58" s="336" t="s">
        <v>452</v>
      </c>
      <c r="N58" s="336" t="s">
        <v>454</v>
      </c>
      <c r="O58" s="338" t="s">
        <v>456</v>
      </c>
      <c r="P58" s="306" t="s">
        <v>87</v>
      </c>
    </row>
    <row r="59" spans="1:16" hidden="1" x14ac:dyDescent="0.35">
      <c r="A59" s="339">
        <v>1</v>
      </c>
      <c r="B59" s="340" t="s">
        <v>549</v>
      </c>
      <c r="C59" s="341"/>
      <c r="D59" s="342" t="s">
        <v>550</v>
      </c>
      <c r="E59" s="345" t="s">
        <v>551</v>
      </c>
      <c r="F59" s="344" t="s">
        <v>551</v>
      </c>
      <c r="G59" s="345" t="s">
        <v>552</v>
      </c>
      <c r="H59" s="346" t="s">
        <v>552</v>
      </c>
      <c r="J59" s="336" t="s">
        <v>514</v>
      </c>
      <c r="K59" s="337">
        <v>1</v>
      </c>
      <c r="L59" s="337" t="s">
        <v>513</v>
      </c>
      <c r="M59" s="336" t="s">
        <v>514</v>
      </c>
      <c r="N59" s="336" t="s">
        <v>516</v>
      </c>
      <c r="O59" s="338" t="s">
        <v>517</v>
      </c>
      <c r="P59" s="306" t="s">
        <v>87</v>
      </c>
    </row>
    <row r="60" spans="1:16" hidden="1" x14ac:dyDescent="0.35">
      <c r="A60" s="339">
        <v>1</v>
      </c>
      <c r="B60" s="340" t="s">
        <v>553</v>
      </c>
      <c r="C60" s="341"/>
      <c r="D60" s="342" t="s">
        <v>554</v>
      </c>
      <c r="E60" s="345" t="s">
        <v>555</v>
      </c>
      <c r="F60" s="344" t="s">
        <v>555</v>
      </c>
      <c r="G60" s="345" t="s">
        <v>556</v>
      </c>
      <c r="H60" s="346" t="s">
        <v>556</v>
      </c>
      <c r="J60" s="363" t="s">
        <v>528</v>
      </c>
      <c r="K60" s="363">
        <v>0</v>
      </c>
      <c r="L60" s="364" t="s">
        <v>527</v>
      </c>
      <c r="M60" s="363" t="s">
        <v>528</v>
      </c>
      <c r="N60" s="365"/>
      <c r="O60" s="363"/>
    </row>
    <row r="61" spans="1:16" hidden="1" x14ac:dyDescent="0.35">
      <c r="A61" s="339">
        <v>1</v>
      </c>
      <c r="B61" s="340" t="s">
        <v>557</v>
      </c>
      <c r="C61" s="341"/>
      <c r="D61" s="342" t="s">
        <v>558</v>
      </c>
      <c r="E61" s="345" t="s">
        <v>559</v>
      </c>
      <c r="F61" s="344" t="s">
        <v>559</v>
      </c>
      <c r="G61" s="345" t="s">
        <v>560</v>
      </c>
      <c r="H61" s="346" t="s">
        <v>560</v>
      </c>
      <c r="J61" s="336" t="s">
        <v>534</v>
      </c>
      <c r="K61" s="337">
        <v>1</v>
      </c>
      <c r="L61" s="337" t="s">
        <v>533</v>
      </c>
      <c r="M61" s="336" t="s">
        <v>534</v>
      </c>
      <c r="N61" s="336" t="s">
        <v>535</v>
      </c>
      <c r="O61" s="338" t="s">
        <v>536</v>
      </c>
      <c r="P61" s="306" t="s">
        <v>87</v>
      </c>
    </row>
    <row r="62" spans="1:16" hidden="1" x14ac:dyDescent="0.35">
      <c r="A62" s="339">
        <v>1</v>
      </c>
      <c r="B62" s="340" t="s">
        <v>561</v>
      </c>
      <c r="C62" s="341"/>
      <c r="D62" s="342" t="s">
        <v>562</v>
      </c>
      <c r="E62" s="345" t="s">
        <v>563</v>
      </c>
      <c r="F62" s="344" t="s">
        <v>563</v>
      </c>
      <c r="G62" s="345" t="s">
        <v>564</v>
      </c>
      <c r="H62" s="346" t="s">
        <v>564</v>
      </c>
      <c r="J62" s="336" t="s">
        <v>538</v>
      </c>
      <c r="K62" s="337">
        <v>1</v>
      </c>
      <c r="L62" s="337" t="s">
        <v>537</v>
      </c>
      <c r="M62" s="336" t="s">
        <v>538</v>
      </c>
      <c r="N62" s="336" t="s">
        <v>539</v>
      </c>
      <c r="O62" s="338" t="s">
        <v>540</v>
      </c>
      <c r="P62" s="306" t="s">
        <v>87</v>
      </c>
    </row>
    <row r="63" spans="1:16" hidden="1" x14ac:dyDescent="0.35">
      <c r="A63" s="339">
        <v>1</v>
      </c>
      <c r="B63" s="340" t="s">
        <v>565</v>
      </c>
      <c r="C63" s="341"/>
      <c r="D63" s="342" t="s">
        <v>566</v>
      </c>
      <c r="E63" s="345" t="s">
        <v>567</v>
      </c>
      <c r="F63" s="344" t="s">
        <v>567</v>
      </c>
      <c r="G63" s="345" t="s">
        <v>568</v>
      </c>
      <c r="H63" s="346" t="s">
        <v>568</v>
      </c>
      <c r="J63" s="336" t="s">
        <v>542</v>
      </c>
      <c r="K63" s="337">
        <v>1</v>
      </c>
      <c r="L63" s="337" t="s">
        <v>541</v>
      </c>
      <c r="M63" s="336" t="s">
        <v>542</v>
      </c>
      <c r="N63" s="336" t="s">
        <v>543</v>
      </c>
      <c r="O63" s="338" t="s">
        <v>544</v>
      </c>
      <c r="P63" s="306" t="s">
        <v>87</v>
      </c>
    </row>
    <row r="64" spans="1:16" ht="15" hidden="1" thickBot="1" x14ac:dyDescent="0.4">
      <c r="A64" s="366">
        <v>1</v>
      </c>
      <c r="B64" s="367" t="s">
        <v>569</v>
      </c>
      <c r="C64" s="341"/>
      <c r="D64" s="368" t="s">
        <v>570</v>
      </c>
      <c r="E64" s="369" t="s">
        <v>571</v>
      </c>
      <c r="F64" s="370" t="s">
        <v>571</v>
      </c>
      <c r="G64" s="369" t="s">
        <v>572</v>
      </c>
      <c r="H64" s="372" t="s">
        <v>572</v>
      </c>
      <c r="J64" s="336" t="s">
        <v>573</v>
      </c>
      <c r="K64" s="337">
        <v>1</v>
      </c>
      <c r="L64" s="337" t="s">
        <v>574</v>
      </c>
      <c r="M64" s="336" t="s">
        <v>573</v>
      </c>
      <c r="N64" s="336" t="s">
        <v>575</v>
      </c>
      <c r="O64" s="338" t="s">
        <v>576</v>
      </c>
      <c r="P64" s="306" t="s">
        <v>87</v>
      </c>
    </row>
    <row r="65" spans="1:16" hidden="1" x14ac:dyDescent="0.35">
      <c r="A65" s="379">
        <v>0</v>
      </c>
      <c r="B65" s="380" t="s">
        <v>577</v>
      </c>
      <c r="C65" s="381"/>
      <c r="D65" s="382" t="s">
        <v>578</v>
      </c>
      <c r="E65" s="382"/>
      <c r="F65" s="320"/>
      <c r="G65" s="380"/>
      <c r="H65" s="320"/>
      <c r="J65" s="336" t="s">
        <v>546</v>
      </c>
      <c r="K65" s="337">
        <v>1</v>
      </c>
      <c r="L65" s="337" t="s">
        <v>545</v>
      </c>
      <c r="M65" s="336" t="s">
        <v>546</v>
      </c>
      <c r="N65" s="336" t="s">
        <v>547</v>
      </c>
      <c r="O65" s="338" t="s">
        <v>548</v>
      </c>
      <c r="P65" s="306" t="s">
        <v>87</v>
      </c>
    </row>
    <row r="66" spans="1:16" hidden="1" x14ac:dyDescent="0.35">
      <c r="A66" s="339">
        <v>1</v>
      </c>
      <c r="B66" s="340" t="s">
        <v>579</v>
      </c>
      <c r="C66" s="341"/>
      <c r="D66" s="342" t="s">
        <v>580</v>
      </c>
      <c r="E66" s="345" t="s">
        <v>581</v>
      </c>
      <c r="F66" s="344" t="s">
        <v>581</v>
      </c>
      <c r="G66" s="345" t="s">
        <v>582</v>
      </c>
      <c r="H66" s="346" t="s">
        <v>582</v>
      </c>
      <c r="J66" s="336" t="s">
        <v>550</v>
      </c>
      <c r="K66" s="337">
        <v>1</v>
      </c>
      <c r="L66" s="337" t="s">
        <v>549</v>
      </c>
      <c r="M66" s="336" t="s">
        <v>550</v>
      </c>
      <c r="N66" s="336" t="s">
        <v>551</v>
      </c>
      <c r="O66" s="338" t="s">
        <v>552</v>
      </c>
      <c r="P66" s="306" t="s">
        <v>87</v>
      </c>
    </row>
    <row r="67" spans="1:16" hidden="1" x14ac:dyDescent="0.35">
      <c r="A67" s="339">
        <v>1</v>
      </c>
      <c r="B67" s="340" t="s">
        <v>583</v>
      </c>
      <c r="C67" s="341"/>
      <c r="D67" s="342" t="s">
        <v>584</v>
      </c>
      <c r="E67" s="345" t="s">
        <v>585</v>
      </c>
      <c r="F67" s="344" t="s">
        <v>585</v>
      </c>
      <c r="G67" s="345" t="s">
        <v>586</v>
      </c>
      <c r="H67" s="346" t="s">
        <v>586</v>
      </c>
      <c r="J67" s="336" t="s">
        <v>554</v>
      </c>
      <c r="K67" s="337">
        <v>1</v>
      </c>
      <c r="L67" s="337" t="s">
        <v>553</v>
      </c>
      <c r="M67" s="336" t="s">
        <v>554</v>
      </c>
      <c r="N67" s="336" t="s">
        <v>555</v>
      </c>
      <c r="O67" s="338" t="s">
        <v>556</v>
      </c>
      <c r="P67" s="306" t="s">
        <v>87</v>
      </c>
    </row>
    <row r="68" spans="1:16" ht="15" hidden="1" thickBot="1" x14ac:dyDescent="0.4">
      <c r="A68" s="366">
        <v>1</v>
      </c>
      <c r="B68" s="367" t="s">
        <v>587</v>
      </c>
      <c r="C68" s="341"/>
      <c r="D68" s="368" t="s">
        <v>588</v>
      </c>
      <c r="E68" s="369" t="s">
        <v>589</v>
      </c>
      <c r="F68" s="370" t="s">
        <v>589</v>
      </c>
      <c r="G68" s="369" t="s">
        <v>590</v>
      </c>
      <c r="H68" s="372" t="s">
        <v>590</v>
      </c>
      <c r="J68" s="336" t="s">
        <v>558</v>
      </c>
      <c r="K68" s="337">
        <v>1</v>
      </c>
      <c r="L68" s="337" t="s">
        <v>557</v>
      </c>
      <c r="M68" s="336" t="s">
        <v>558</v>
      </c>
      <c r="N68" s="336" t="s">
        <v>559</v>
      </c>
      <c r="O68" s="338" t="s">
        <v>560</v>
      </c>
      <c r="P68" s="306" t="s">
        <v>87</v>
      </c>
    </row>
    <row r="69" spans="1:16" hidden="1" x14ac:dyDescent="0.35">
      <c r="A69" s="379">
        <v>0</v>
      </c>
      <c r="B69" s="380" t="s">
        <v>591</v>
      </c>
      <c r="C69" s="381" t="s">
        <v>403</v>
      </c>
      <c r="D69" s="382" t="s">
        <v>592</v>
      </c>
      <c r="E69" s="382"/>
      <c r="F69" s="320"/>
      <c r="G69" s="380"/>
      <c r="H69" s="320"/>
      <c r="I69" s="323" t="s">
        <v>275</v>
      </c>
      <c r="J69" s="336" t="s">
        <v>562</v>
      </c>
      <c r="K69" s="337">
        <v>1</v>
      </c>
      <c r="L69" s="337" t="s">
        <v>561</v>
      </c>
      <c r="M69" s="336" t="s">
        <v>562</v>
      </c>
      <c r="N69" s="336" t="s">
        <v>563</v>
      </c>
      <c r="O69" s="338" t="s">
        <v>564</v>
      </c>
      <c r="P69" s="306" t="s">
        <v>87</v>
      </c>
    </row>
    <row r="70" spans="1:16" hidden="1" x14ac:dyDescent="0.35">
      <c r="A70" s="339">
        <v>1</v>
      </c>
      <c r="B70" s="340" t="s">
        <v>410</v>
      </c>
      <c r="C70" s="341"/>
      <c r="D70" s="342" t="s">
        <v>409</v>
      </c>
      <c r="E70" s="345" t="s">
        <v>411</v>
      </c>
      <c r="F70" s="344" t="s">
        <v>411</v>
      </c>
      <c r="G70" s="345" t="s">
        <v>412</v>
      </c>
      <c r="H70" s="346" t="s">
        <v>412</v>
      </c>
      <c r="J70" s="336" t="s">
        <v>566</v>
      </c>
      <c r="K70" s="337">
        <v>1</v>
      </c>
      <c r="L70" s="337" t="s">
        <v>565</v>
      </c>
      <c r="M70" s="336" t="s">
        <v>566</v>
      </c>
      <c r="N70" s="336" t="s">
        <v>567</v>
      </c>
      <c r="O70" s="338" t="s">
        <v>568</v>
      </c>
      <c r="P70" s="306" t="s">
        <v>87</v>
      </c>
    </row>
    <row r="71" spans="1:16" hidden="1" x14ac:dyDescent="0.35">
      <c r="A71" s="339">
        <v>1</v>
      </c>
      <c r="B71" s="340" t="s">
        <v>417</v>
      </c>
      <c r="C71" s="341"/>
      <c r="D71" s="342" t="s">
        <v>416</v>
      </c>
      <c r="E71" s="345" t="s">
        <v>418</v>
      </c>
      <c r="F71" s="344" t="s">
        <v>418</v>
      </c>
      <c r="G71" s="345" t="s">
        <v>419</v>
      </c>
      <c r="H71" s="346" t="s">
        <v>419</v>
      </c>
      <c r="J71" s="336" t="s">
        <v>570</v>
      </c>
      <c r="K71" s="337">
        <v>1</v>
      </c>
      <c r="L71" s="337" t="s">
        <v>569</v>
      </c>
      <c r="M71" s="336" t="s">
        <v>570</v>
      </c>
      <c r="N71" s="336" t="s">
        <v>571</v>
      </c>
      <c r="O71" s="338" t="s">
        <v>572</v>
      </c>
      <c r="P71" s="306" t="s">
        <v>87</v>
      </c>
    </row>
    <row r="72" spans="1:16" hidden="1" x14ac:dyDescent="0.35">
      <c r="A72" s="339">
        <v>1</v>
      </c>
      <c r="B72" s="340" t="s">
        <v>425</v>
      </c>
      <c r="C72" s="341"/>
      <c r="D72" s="342" t="s">
        <v>424</v>
      </c>
      <c r="E72" s="345" t="s">
        <v>426</v>
      </c>
      <c r="F72" s="344" t="s">
        <v>426</v>
      </c>
      <c r="G72" s="345" t="s">
        <v>427</v>
      </c>
      <c r="H72" s="346" t="s">
        <v>427</v>
      </c>
      <c r="J72" s="363" t="s">
        <v>578</v>
      </c>
      <c r="K72" s="363">
        <v>0</v>
      </c>
      <c r="L72" s="364" t="s">
        <v>577</v>
      </c>
      <c r="M72" s="363" t="s">
        <v>578</v>
      </c>
      <c r="N72" s="365"/>
      <c r="O72" s="363"/>
    </row>
    <row r="73" spans="1:16" ht="15" hidden="1" thickBot="1" x14ac:dyDescent="0.4">
      <c r="A73" s="366">
        <v>1</v>
      </c>
      <c r="B73" s="367" t="s">
        <v>433</v>
      </c>
      <c r="C73" s="341"/>
      <c r="D73" s="368" t="s">
        <v>593</v>
      </c>
      <c r="E73" s="369" t="s">
        <v>434</v>
      </c>
      <c r="F73" s="370" t="s">
        <v>434</v>
      </c>
      <c r="G73" s="369" t="s">
        <v>435</v>
      </c>
      <c r="H73" s="372" t="s">
        <v>435</v>
      </c>
      <c r="I73" s="387"/>
      <c r="J73" s="336" t="s">
        <v>580</v>
      </c>
      <c r="K73" s="337">
        <v>1</v>
      </c>
      <c r="L73" s="337" t="s">
        <v>579</v>
      </c>
      <c r="M73" s="336" t="s">
        <v>580</v>
      </c>
      <c r="N73" s="336" t="s">
        <v>581</v>
      </c>
      <c r="O73" s="338" t="s">
        <v>582</v>
      </c>
      <c r="P73" s="306" t="s">
        <v>87</v>
      </c>
    </row>
    <row r="74" spans="1:16" hidden="1" x14ac:dyDescent="0.35">
      <c r="A74" s="319">
        <v>0</v>
      </c>
      <c r="B74" s="320" t="s">
        <v>594</v>
      </c>
      <c r="C74" s="388" t="s">
        <v>380</v>
      </c>
      <c r="D74" s="321" t="s">
        <v>595</v>
      </c>
      <c r="E74" s="321"/>
      <c r="F74" s="320"/>
      <c r="G74" s="380"/>
      <c r="H74" s="320"/>
      <c r="I74" s="389" t="s">
        <v>380</v>
      </c>
      <c r="J74" s="336" t="s">
        <v>584</v>
      </c>
      <c r="K74" s="337">
        <v>1</v>
      </c>
      <c r="L74" s="337" t="s">
        <v>583</v>
      </c>
      <c r="M74" s="336" t="s">
        <v>584</v>
      </c>
      <c r="N74" s="336" t="s">
        <v>585</v>
      </c>
      <c r="O74" s="338" t="s">
        <v>586</v>
      </c>
      <c r="P74" s="306" t="s">
        <v>87</v>
      </c>
    </row>
    <row r="75" spans="1:16" ht="15" hidden="1" thickBot="1" x14ac:dyDescent="0.4">
      <c r="A75" s="366">
        <v>1</v>
      </c>
      <c r="B75" s="367" t="s">
        <v>574</v>
      </c>
      <c r="C75" s="341"/>
      <c r="D75" s="368" t="s">
        <v>573</v>
      </c>
      <c r="E75" s="369" t="s">
        <v>596</v>
      </c>
      <c r="F75" s="370" t="s">
        <v>575</v>
      </c>
      <c r="G75" s="371" t="s">
        <v>597</v>
      </c>
      <c r="H75" s="372" t="s">
        <v>576</v>
      </c>
      <c r="I75" s="390" t="s">
        <v>378</v>
      </c>
      <c r="J75" s="336" t="s">
        <v>588</v>
      </c>
      <c r="K75" s="337">
        <v>1</v>
      </c>
      <c r="L75" s="337" t="s">
        <v>587</v>
      </c>
      <c r="M75" s="336" t="s">
        <v>588</v>
      </c>
      <c r="N75" s="336" t="s">
        <v>589</v>
      </c>
      <c r="O75" s="338" t="s">
        <v>590</v>
      </c>
      <c r="P75" s="306" t="s">
        <v>87</v>
      </c>
    </row>
    <row r="76" spans="1:16" hidden="1" x14ac:dyDescent="0.35">
      <c r="A76" s="319">
        <v>0</v>
      </c>
      <c r="B76" s="320" t="s">
        <v>598</v>
      </c>
      <c r="C76" s="388" t="s">
        <v>380</v>
      </c>
      <c r="D76" s="321" t="s">
        <v>599</v>
      </c>
      <c r="E76" s="321"/>
      <c r="F76" s="320"/>
      <c r="G76" s="380"/>
      <c r="H76" s="320"/>
      <c r="I76" s="389" t="s">
        <v>380</v>
      </c>
      <c r="J76" s="363" t="s">
        <v>520</v>
      </c>
      <c r="K76" s="363">
        <v>0</v>
      </c>
      <c r="L76" s="364" t="s">
        <v>519</v>
      </c>
      <c r="M76" s="363" t="s">
        <v>520</v>
      </c>
      <c r="N76" s="365"/>
      <c r="O76" s="363"/>
    </row>
    <row r="77" spans="1:16" ht="15" hidden="1" thickBot="1" x14ac:dyDescent="0.4">
      <c r="A77" s="366">
        <v>1</v>
      </c>
      <c r="B77" s="367" t="s">
        <v>600</v>
      </c>
      <c r="C77" s="378" t="s">
        <v>458</v>
      </c>
      <c r="D77" s="368" t="s">
        <v>457</v>
      </c>
      <c r="E77" s="369" t="s">
        <v>459</v>
      </c>
      <c r="F77" s="370" t="s">
        <v>459</v>
      </c>
      <c r="G77" s="371" t="s">
        <v>601</v>
      </c>
      <c r="H77" s="372" t="s">
        <v>460</v>
      </c>
      <c r="I77" s="390" t="s">
        <v>602</v>
      </c>
      <c r="J77" s="336" t="s">
        <v>522</v>
      </c>
      <c r="K77" s="337">
        <v>1</v>
      </c>
      <c r="L77" s="337" t="s">
        <v>521</v>
      </c>
      <c r="M77" s="336" t="s">
        <v>522</v>
      </c>
      <c r="N77" s="336" t="s">
        <v>524</v>
      </c>
      <c r="O77" s="338" t="s">
        <v>525</v>
      </c>
      <c r="P77" s="306" t="s">
        <v>87</v>
      </c>
    </row>
    <row r="78" spans="1:16" hidden="1" x14ac:dyDescent="0.35">
      <c r="A78" s="319">
        <v>0</v>
      </c>
      <c r="B78" s="320" t="s">
        <v>603</v>
      </c>
      <c r="C78" s="388" t="s">
        <v>380</v>
      </c>
      <c r="D78" s="321" t="s">
        <v>604</v>
      </c>
      <c r="E78" s="321"/>
      <c r="F78" s="320"/>
      <c r="G78" s="380"/>
      <c r="H78" s="320"/>
      <c r="I78" s="389" t="s">
        <v>380</v>
      </c>
      <c r="J78" s="363" t="s">
        <v>381</v>
      </c>
      <c r="K78" s="363">
        <v>0</v>
      </c>
      <c r="L78" s="364" t="s">
        <v>605</v>
      </c>
      <c r="M78" s="363" t="s">
        <v>381</v>
      </c>
      <c r="N78" s="365"/>
      <c r="O78" s="363"/>
    </row>
    <row r="79" spans="1:16" ht="15" hidden="1" thickBot="1" x14ac:dyDescent="0.4">
      <c r="A79" s="366">
        <v>1</v>
      </c>
      <c r="B79" s="367" t="s">
        <v>606</v>
      </c>
      <c r="C79" s="341"/>
      <c r="D79" s="368" t="s">
        <v>529</v>
      </c>
      <c r="E79" s="369" t="s">
        <v>607</v>
      </c>
      <c r="F79" s="370" t="s">
        <v>531</v>
      </c>
      <c r="G79" s="371" t="s">
        <v>608</v>
      </c>
      <c r="H79" s="372" t="s">
        <v>532</v>
      </c>
      <c r="I79" s="390" t="s">
        <v>378</v>
      </c>
      <c r="J79" s="336" t="s">
        <v>609</v>
      </c>
      <c r="K79" s="337">
        <v>1</v>
      </c>
      <c r="L79" s="337" t="s">
        <v>610</v>
      </c>
      <c r="M79" s="336" t="s">
        <v>609</v>
      </c>
      <c r="N79" s="336" t="s">
        <v>611</v>
      </c>
      <c r="O79" s="338" t="s">
        <v>612</v>
      </c>
      <c r="P79" s="306" t="s">
        <v>87</v>
      </c>
    </row>
    <row r="80" spans="1:16" hidden="1" x14ac:dyDescent="0.35">
      <c r="A80" s="319">
        <v>0</v>
      </c>
      <c r="B80" s="320" t="s">
        <v>613</v>
      </c>
      <c r="C80" s="388" t="s">
        <v>380</v>
      </c>
      <c r="D80" s="321" t="s">
        <v>614</v>
      </c>
      <c r="E80" s="321"/>
      <c r="F80" s="320"/>
      <c r="G80" s="380"/>
      <c r="H80" s="320"/>
      <c r="I80" s="389" t="s">
        <v>380</v>
      </c>
      <c r="J80" s="336" t="s">
        <v>615</v>
      </c>
      <c r="K80" s="337">
        <v>1</v>
      </c>
      <c r="L80" s="337" t="s">
        <v>616</v>
      </c>
      <c r="M80" s="336" t="s">
        <v>615</v>
      </c>
      <c r="N80" s="336" t="s">
        <v>617</v>
      </c>
      <c r="O80" s="338" t="s">
        <v>618</v>
      </c>
      <c r="P80" s="306" t="s">
        <v>87</v>
      </c>
    </row>
    <row r="81" spans="1:16" ht="15" hidden="1" thickBot="1" x14ac:dyDescent="0.4">
      <c r="A81" s="366">
        <v>1</v>
      </c>
      <c r="B81" s="367" t="s">
        <v>619</v>
      </c>
      <c r="C81" s="341"/>
      <c r="D81" s="368" t="s">
        <v>492</v>
      </c>
      <c r="E81" s="369" t="s">
        <v>494</v>
      </c>
      <c r="F81" s="370" t="s">
        <v>494</v>
      </c>
      <c r="G81" s="371" t="s">
        <v>620</v>
      </c>
      <c r="H81" s="372" t="s">
        <v>450</v>
      </c>
      <c r="I81" s="390" t="s">
        <v>378</v>
      </c>
      <c r="P81" s="338"/>
    </row>
    <row r="82" spans="1:16" hidden="1" x14ac:dyDescent="0.35">
      <c r="A82" s="379">
        <v>0</v>
      </c>
      <c r="B82" s="380" t="s">
        <v>605</v>
      </c>
      <c r="C82" s="381"/>
      <c r="D82" s="382" t="s">
        <v>621</v>
      </c>
      <c r="E82" s="382"/>
      <c r="F82" s="320"/>
      <c r="G82" s="380"/>
      <c r="H82" s="320"/>
      <c r="I82" s="390"/>
      <c r="P82" s="338"/>
    </row>
    <row r="83" spans="1:16" hidden="1" x14ac:dyDescent="0.35">
      <c r="A83" s="339">
        <v>1</v>
      </c>
      <c r="B83" s="340" t="s">
        <v>616</v>
      </c>
      <c r="C83" s="341"/>
      <c r="D83" s="342" t="s">
        <v>615</v>
      </c>
      <c r="E83" s="345" t="s">
        <v>617</v>
      </c>
      <c r="F83" s="344" t="s">
        <v>617</v>
      </c>
      <c r="G83" s="345" t="s">
        <v>618</v>
      </c>
      <c r="H83" s="346" t="s">
        <v>618</v>
      </c>
      <c r="P83" s="338"/>
    </row>
    <row r="84" spans="1:16" ht="15" hidden="1" thickBot="1" x14ac:dyDescent="0.4">
      <c r="A84" s="366">
        <v>1</v>
      </c>
      <c r="B84" s="367" t="s">
        <v>610</v>
      </c>
      <c r="C84" s="341"/>
      <c r="D84" s="368" t="s">
        <v>609</v>
      </c>
      <c r="E84" s="369" t="s">
        <v>611</v>
      </c>
      <c r="F84" s="370" t="s">
        <v>611</v>
      </c>
      <c r="G84" s="369" t="s">
        <v>612</v>
      </c>
      <c r="H84" s="372" t="s">
        <v>612</v>
      </c>
      <c r="P84" s="338"/>
    </row>
    <row r="85" spans="1:16" hidden="1" x14ac:dyDescent="0.35">
      <c r="A85" s="319">
        <v>0</v>
      </c>
      <c r="B85" s="320" t="s">
        <v>441</v>
      </c>
      <c r="C85" s="381"/>
      <c r="D85" s="321" t="s">
        <v>440</v>
      </c>
      <c r="E85" s="321"/>
      <c r="F85" s="320"/>
      <c r="G85" s="380"/>
      <c r="H85" s="320"/>
      <c r="P85" s="338"/>
    </row>
    <row r="86" spans="1:16" ht="15" hidden="1" thickBot="1" x14ac:dyDescent="0.4">
      <c r="A86" s="356">
        <v>1</v>
      </c>
      <c r="B86" s="357" t="s">
        <v>447</v>
      </c>
      <c r="C86" s="341"/>
      <c r="D86" s="359" t="s">
        <v>446</v>
      </c>
      <c r="E86" s="391" t="s">
        <v>448</v>
      </c>
      <c r="F86" s="392" t="s">
        <v>448</v>
      </c>
      <c r="G86" s="391" t="s">
        <v>449</v>
      </c>
      <c r="H86" s="362" t="s">
        <v>449</v>
      </c>
      <c r="P86" s="338"/>
    </row>
    <row r="87" spans="1:16" x14ac:dyDescent="0.35">
      <c r="P87" s="338"/>
    </row>
    <row r="88" spans="1:16" x14ac:dyDescent="0.35">
      <c r="P88" s="338"/>
    </row>
    <row r="89" spans="1:16" x14ac:dyDescent="0.35">
      <c r="P89" s="338"/>
    </row>
    <row r="90" spans="1:16" x14ac:dyDescent="0.35">
      <c r="P90" s="338"/>
    </row>
    <row r="91" spans="1:16" x14ac:dyDescent="0.35">
      <c r="P91" s="338"/>
    </row>
    <row r="92" spans="1:16" x14ac:dyDescent="0.35">
      <c r="P92" s="338"/>
    </row>
    <row r="93" spans="1:16" x14ac:dyDescent="0.35">
      <c r="P93" s="338"/>
    </row>
  </sheetData>
  <sheetProtection algorithmName="SHA-512" hashValue="Ua/LW7BJM3X8Fgwz2cf0JbbkVMQ+QlWYVUczuLNkuPEaawuwIwBlhAiOKxR9WFYGOVcwZpv5KWY2m3D7Nguj9g==" saltValue="v8LeE3dOWXhDn21dEr0wzQ=="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D6CBB-EF3F-48F1-9D76-01AC09F2CA35}">
  <sheetPr>
    <tabColor rgb="FFFFFF00"/>
  </sheetPr>
  <dimension ref="J2:J3"/>
  <sheetViews>
    <sheetView workbookViewId="0">
      <selection activeCell="I10" sqref="I10"/>
    </sheetView>
  </sheetViews>
  <sheetFormatPr defaultRowHeight="14.5" x14ac:dyDescent="0.35"/>
  <sheetData>
    <row r="2" spans="10:10" x14ac:dyDescent="0.35">
      <c r="J2" t="s">
        <v>58</v>
      </c>
    </row>
    <row r="3" spans="10:10" x14ac:dyDescent="0.35">
      <c r="J3" s="20" t="s">
        <v>57</v>
      </c>
    </row>
  </sheetData>
  <hyperlinks>
    <hyperlink ref="J3" r:id="rId1" xr:uid="{4CD7DAB5-ED81-4DAA-9ED8-2FBB1DA7A480}"/>
  </hyperlinks>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E7F39-AFFF-4266-8F70-2103769B1896}">
  <sheetPr>
    <tabColor rgb="FFFFFF00"/>
    <pageSetUpPr fitToPage="1"/>
  </sheetPr>
  <dimension ref="A1:T117"/>
  <sheetViews>
    <sheetView zoomScaleNormal="100" workbookViewId="0">
      <selection activeCell="H33" sqref="H33"/>
    </sheetView>
  </sheetViews>
  <sheetFormatPr defaultColWidth="9.1796875" defaultRowHeight="13" x14ac:dyDescent="0.3"/>
  <cols>
    <col min="1" max="1" width="2.7265625" style="23" customWidth="1"/>
    <col min="2" max="2" width="29.7265625" style="23" bestFit="1" customWidth="1"/>
    <col min="3" max="9" width="13.54296875" style="23" customWidth="1"/>
    <col min="10" max="10" width="14.453125" style="30" customWidth="1"/>
    <col min="11" max="11" width="12.1796875" style="23" customWidth="1"/>
    <col min="12" max="12" width="9.26953125" style="23" customWidth="1"/>
    <col min="13" max="13" width="8.7265625" style="23" bestFit="1" customWidth="1"/>
    <col min="14" max="14" width="10.453125" style="23" customWidth="1"/>
    <col min="15" max="15" width="8" style="23" customWidth="1"/>
    <col min="16" max="16" width="25.54296875" style="23" bestFit="1" customWidth="1"/>
    <col min="17" max="19" width="12.1796875" style="23" customWidth="1"/>
    <col min="20" max="16384" width="9.1796875" style="23"/>
  </cols>
  <sheetData>
    <row r="1" spans="1:15" ht="15.5" x14ac:dyDescent="0.35">
      <c r="A1" s="22" t="s">
        <v>59</v>
      </c>
      <c r="H1" s="24"/>
      <c r="I1" s="463" t="s">
        <v>60</v>
      </c>
      <c r="J1" s="463"/>
      <c r="K1" s="463"/>
      <c r="L1" s="463"/>
      <c r="M1" s="463"/>
      <c r="N1" s="463"/>
      <c r="O1" s="25"/>
    </row>
    <row r="2" spans="1:15" ht="15.5" x14ac:dyDescent="0.35">
      <c r="A2" s="22"/>
      <c r="C2" s="26" t="s">
        <v>61</v>
      </c>
      <c r="D2" s="26" t="s">
        <v>62</v>
      </c>
      <c r="F2" s="27" t="s">
        <v>63</v>
      </c>
      <c r="G2" s="28">
        <f>+C15</f>
        <v>18150</v>
      </c>
      <c r="H2" s="29"/>
      <c r="I2" s="463"/>
      <c r="J2" s="463"/>
      <c r="K2" s="463"/>
      <c r="L2" s="463"/>
      <c r="M2" s="463"/>
      <c r="N2" s="463"/>
      <c r="O2" s="25"/>
    </row>
    <row r="3" spans="1:15" ht="15.5" x14ac:dyDescent="0.35">
      <c r="A3" s="22"/>
      <c r="C3" s="28">
        <v>250</v>
      </c>
      <c r="D3" s="28">
        <f>+C12</f>
        <v>6</v>
      </c>
      <c r="F3" s="27" t="s">
        <v>64</v>
      </c>
      <c r="G3" s="28">
        <f>+C16</f>
        <v>41100.000000000007</v>
      </c>
      <c r="H3" s="29"/>
      <c r="I3" s="463"/>
      <c r="J3" s="463"/>
      <c r="K3" s="463"/>
      <c r="L3" s="463"/>
      <c r="M3" s="463"/>
      <c r="N3" s="463"/>
      <c r="O3" s="25"/>
    </row>
    <row r="4" spans="1:15" ht="16" thickBot="1" x14ac:dyDescent="0.4">
      <c r="A4" s="22"/>
      <c r="F4" s="27" t="s">
        <v>65</v>
      </c>
      <c r="G4" s="28">
        <f>+C26</f>
        <v>2337068.6500000004</v>
      </c>
    </row>
    <row r="5" spans="1:15" ht="16" thickBot="1" x14ac:dyDescent="0.4">
      <c r="A5" s="22"/>
      <c r="D5" s="26" t="s">
        <v>66</v>
      </c>
      <c r="F5" s="31" t="s">
        <v>67</v>
      </c>
      <c r="G5" s="32">
        <f>+C32</f>
        <v>770.98218856000005</v>
      </c>
      <c r="I5" s="33" t="s">
        <v>68</v>
      </c>
      <c r="K5" s="34" t="s">
        <v>69</v>
      </c>
      <c r="L5" s="464">
        <f>+C38</f>
        <v>-2397.0896321885602</v>
      </c>
      <c r="M5" s="464"/>
      <c r="N5" s="465"/>
      <c r="O5" s="35"/>
    </row>
    <row r="6" spans="1:15" ht="16" thickBot="1" x14ac:dyDescent="0.4">
      <c r="A6" s="22"/>
      <c r="D6" s="28">
        <f>+C12*D16</f>
        <v>0.30000000000000004</v>
      </c>
      <c r="F6" s="27" t="s">
        <v>70</v>
      </c>
      <c r="G6" s="28">
        <f>+SUM(G2:G5)</f>
        <v>2397089.6321885604</v>
      </c>
      <c r="I6" s="36">
        <f>+G6/C23</f>
        <v>3324.6735536595847</v>
      </c>
      <c r="K6" s="34" t="s">
        <v>71</v>
      </c>
      <c r="L6" s="466" t="str">
        <f>+C39</f>
        <v>+ 6 years</v>
      </c>
      <c r="M6" s="466"/>
      <c r="N6" s="467"/>
      <c r="O6" s="37"/>
    </row>
    <row r="7" spans="1:15" ht="6" customHeight="1" x14ac:dyDescent="0.35">
      <c r="A7" s="22"/>
      <c r="D7" s="28"/>
      <c r="F7" s="27"/>
      <c r="G7" s="28"/>
      <c r="I7" s="38"/>
    </row>
    <row r="8" spans="1:15" ht="3" customHeight="1" x14ac:dyDescent="0.35">
      <c r="A8" s="39"/>
      <c r="B8" s="40"/>
      <c r="C8" s="40"/>
      <c r="D8" s="41"/>
      <c r="E8" s="40"/>
      <c r="F8" s="42"/>
      <c r="G8" s="41"/>
      <c r="H8" s="40"/>
      <c r="I8" s="43"/>
      <c r="J8" s="44"/>
      <c r="K8" s="40"/>
      <c r="L8" s="40"/>
      <c r="M8" s="40"/>
      <c r="N8" s="40"/>
      <c r="O8" s="40"/>
    </row>
    <row r="9" spans="1:15" s="45" customFormat="1" ht="6" customHeight="1" x14ac:dyDescent="0.35">
      <c r="A9" s="22"/>
      <c r="D9" s="46"/>
      <c r="F9" s="47"/>
      <c r="G9" s="46"/>
      <c r="I9" s="48"/>
      <c r="J9" s="49"/>
    </row>
    <row r="10" spans="1:15" ht="16" thickBot="1" x14ac:dyDescent="0.4">
      <c r="A10" s="22" t="s">
        <v>72</v>
      </c>
      <c r="K10" s="468" t="s">
        <v>73</v>
      </c>
      <c r="L10" s="468"/>
      <c r="M10" s="30"/>
    </row>
    <row r="11" spans="1:15" s="45" customFormat="1" ht="13.9" customHeight="1" thickBot="1" x14ac:dyDescent="0.35">
      <c r="A11" s="50"/>
      <c r="B11" s="51"/>
      <c r="C11" s="52" t="s">
        <v>74</v>
      </c>
      <c r="E11" s="53" t="s">
        <v>75</v>
      </c>
      <c r="F11" s="54"/>
      <c r="G11" s="54"/>
      <c r="H11" s="55"/>
      <c r="K11" s="469" t="s">
        <v>76</v>
      </c>
      <c r="L11" s="469"/>
      <c r="M11" s="56"/>
    </row>
    <row r="12" spans="1:15" s="45" customFormat="1" thickBot="1" x14ac:dyDescent="0.3">
      <c r="A12" s="50"/>
      <c r="B12" s="57" t="s">
        <v>77</v>
      </c>
      <c r="C12" s="58">
        <v>6</v>
      </c>
      <c r="E12" s="59" t="s">
        <v>78</v>
      </c>
      <c r="F12" s="60" t="s">
        <v>79</v>
      </c>
      <c r="G12" s="60" t="s">
        <v>80</v>
      </c>
      <c r="H12" s="61" t="s">
        <v>81</v>
      </c>
      <c r="K12" s="462" t="s">
        <v>82</v>
      </c>
      <c r="L12" s="462"/>
      <c r="M12" s="62"/>
    </row>
    <row r="13" spans="1:15" s="45" customFormat="1" thickBot="1" x14ac:dyDescent="0.3">
      <c r="A13" s="50"/>
      <c r="B13" s="57" t="s">
        <v>83</v>
      </c>
      <c r="C13" s="63" t="s">
        <v>84</v>
      </c>
      <c r="E13" s="64" t="s">
        <v>85</v>
      </c>
      <c r="F13" s="65">
        <f>E55</f>
        <v>11100</v>
      </c>
      <c r="G13" s="65">
        <f>G55</f>
        <v>17250</v>
      </c>
      <c r="H13" s="66">
        <f>I55</f>
        <v>18150</v>
      </c>
      <c r="K13" s="471" t="s">
        <v>86</v>
      </c>
      <c r="L13" s="471"/>
      <c r="M13" s="67"/>
    </row>
    <row r="14" spans="1:15" s="45" customFormat="1" thickBot="1" x14ac:dyDescent="0.3">
      <c r="A14" s="50"/>
      <c r="B14" s="68"/>
      <c r="C14" s="69" t="s">
        <v>87</v>
      </c>
      <c r="K14" s="472" t="s">
        <v>88</v>
      </c>
      <c r="L14" s="472"/>
      <c r="M14" s="70"/>
    </row>
    <row r="15" spans="1:15" s="45" customFormat="1" thickBot="1" x14ac:dyDescent="0.3">
      <c r="A15" s="50"/>
      <c r="B15" s="71" t="s">
        <v>89</v>
      </c>
      <c r="C15" s="72">
        <f>H13</f>
        <v>18150</v>
      </c>
      <c r="K15" s="473" t="s">
        <v>90</v>
      </c>
      <c r="L15" s="473"/>
      <c r="M15" s="73"/>
    </row>
    <row r="16" spans="1:15" s="45" customFormat="1" ht="13.5" thickBot="1" x14ac:dyDescent="0.35">
      <c r="A16" s="50"/>
      <c r="B16" s="74" t="s">
        <v>91</v>
      </c>
      <c r="C16" s="75">
        <f>+C12*D16*F16</f>
        <v>41100.000000000007</v>
      </c>
      <c r="D16" s="76">
        <v>0.05</v>
      </c>
      <c r="F16" s="77">
        <v>137000</v>
      </c>
      <c r="G16" s="78" t="s">
        <v>92</v>
      </c>
      <c r="I16" s="79">
        <f>C16/1.12</f>
        <v>36696.428571428572</v>
      </c>
      <c r="J16" s="49"/>
    </row>
    <row r="17" spans="1:16" s="45" customFormat="1" x14ac:dyDescent="0.3">
      <c r="A17" s="50"/>
      <c r="B17" s="74"/>
      <c r="C17" s="80"/>
      <c r="D17" s="81" t="s">
        <v>93</v>
      </c>
      <c r="F17" s="78"/>
      <c r="J17" s="49"/>
    </row>
    <row r="18" spans="1:16" ht="13.5" thickBot="1" x14ac:dyDescent="0.35">
      <c r="A18" s="50"/>
      <c r="B18" s="82" t="s">
        <v>94</v>
      </c>
      <c r="C18" s="83" t="s">
        <v>95</v>
      </c>
      <c r="D18" s="83" t="s">
        <v>96</v>
      </c>
      <c r="E18" s="83" t="s">
        <v>97</v>
      </c>
      <c r="F18" s="83" t="s">
        <v>98</v>
      </c>
      <c r="G18" s="83" t="s">
        <v>99</v>
      </c>
      <c r="H18" s="83" t="s">
        <v>100</v>
      </c>
      <c r="I18" s="30"/>
    </row>
    <row r="19" spans="1:16" ht="13.5" customHeight="1" thickBot="1" x14ac:dyDescent="0.35">
      <c r="A19" s="50"/>
      <c r="B19" s="71" t="s">
        <v>101</v>
      </c>
      <c r="C19" s="84"/>
      <c r="D19" s="85"/>
      <c r="E19" s="86"/>
      <c r="F19" s="87"/>
      <c r="G19" s="87"/>
      <c r="H19" s="88"/>
      <c r="I19" s="30"/>
      <c r="J19" s="23"/>
    </row>
    <row r="20" spans="1:16" ht="13.5" customHeight="1" x14ac:dyDescent="0.3">
      <c r="A20" s="50"/>
      <c r="B20" s="71"/>
      <c r="C20" s="89" t="s">
        <v>102</v>
      </c>
      <c r="D20" s="90"/>
      <c r="E20" s="90"/>
      <c r="F20" s="90"/>
      <c r="G20" s="90"/>
      <c r="I20" s="30"/>
      <c r="J20" s="23"/>
      <c r="N20" s="27" t="s">
        <v>103</v>
      </c>
      <c r="O20" s="27"/>
    </row>
    <row r="21" spans="1:16" ht="13.5" thickBot="1" x14ac:dyDescent="0.35">
      <c r="A21" s="50"/>
      <c r="B21" s="71"/>
      <c r="C21" s="91"/>
      <c r="D21" s="91"/>
      <c r="E21" s="91"/>
      <c r="F21" s="91"/>
      <c r="G21" s="91"/>
      <c r="H21" s="91"/>
      <c r="I21" s="92" t="s">
        <v>104</v>
      </c>
      <c r="K21" s="30"/>
      <c r="M21" s="30" t="s">
        <v>105</v>
      </c>
      <c r="N21" s="30" t="s">
        <v>106</v>
      </c>
      <c r="O21" s="30" t="s">
        <v>107</v>
      </c>
      <c r="P21" s="93" t="s">
        <v>108</v>
      </c>
    </row>
    <row r="22" spans="1:16" ht="13.5" customHeight="1" thickBot="1" x14ac:dyDescent="0.4">
      <c r="A22" s="50"/>
      <c r="B22" s="71" t="s">
        <v>109</v>
      </c>
      <c r="C22" s="94">
        <f>+F19/C23</f>
        <v>0</v>
      </c>
      <c r="D22" s="91"/>
      <c r="E22" s="95" t="s">
        <v>110</v>
      </c>
      <c r="F22" s="96"/>
      <c r="G22" s="97"/>
      <c r="H22" s="97"/>
      <c r="I22" s="55"/>
      <c r="K22" s="30"/>
      <c r="L22" s="68" t="s">
        <v>111</v>
      </c>
      <c r="M22" s="98">
        <f>+D80</f>
        <v>353434.19999999995</v>
      </c>
      <c r="N22" s="98">
        <f>+E80</f>
        <v>3100.3</v>
      </c>
      <c r="O22" s="99">
        <f>+F80</f>
        <v>2.1293269230769232</v>
      </c>
      <c r="P22" s="100" t="s">
        <v>112</v>
      </c>
    </row>
    <row r="23" spans="1:16" ht="15" thickBot="1" x14ac:dyDescent="0.4">
      <c r="A23" s="50"/>
      <c r="B23" s="71" t="s">
        <v>61</v>
      </c>
      <c r="C23" s="58">
        <v>721</v>
      </c>
      <c r="D23" s="91"/>
      <c r="E23" s="101" t="s">
        <v>113</v>
      </c>
      <c r="F23" s="102" t="s">
        <v>114</v>
      </c>
      <c r="G23" s="102" t="s">
        <v>115</v>
      </c>
      <c r="H23" s="102" t="s">
        <v>116</v>
      </c>
      <c r="I23" s="103" t="s">
        <v>117</v>
      </c>
      <c r="K23" s="30"/>
      <c r="L23" s="68" t="s">
        <v>118</v>
      </c>
      <c r="M23" s="98">
        <f t="shared" ref="M23:O30" si="0">+D81</f>
        <v>152852</v>
      </c>
      <c r="N23" s="98">
        <f t="shared" si="0"/>
        <v>3821.3</v>
      </c>
      <c r="O23" s="99">
        <f t="shared" si="0"/>
        <v>2.6245192307692311</v>
      </c>
      <c r="P23" s="100" t="s">
        <v>119</v>
      </c>
    </row>
    <row r="24" spans="1:16" ht="15" thickBot="1" x14ac:dyDescent="0.4">
      <c r="A24" s="50"/>
      <c r="B24" s="68"/>
      <c r="C24" s="104">
        <f>C26/1.12</f>
        <v>2086668.4375000002</v>
      </c>
      <c r="D24" s="91"/>
      <c r="E24" s="105" t="s">
        <v>85</v>
      </c>
      <c r="F24" s="106">
        <f>G89</f>
        <v>1331539</v>
      </c>
      <c r="G24" s="106">
        <f>J89</f>
        <v>2200270</v>
      </c>
      <c r="H24" s="106">
        <f>N89</f>
        <v>3112261</v>
      </c>
      <c r="I24" s="107">
        <f>R89</f>
        <v>4860427</v>
      </c>
      <c r="K24" s="30"/>
      <c r="L24" s="68" t="s">
        <v>120</v>
      </c>
      <c r="M24" s="98">
        <f t="shared" si="0"/>
        <v>142758</v>
      </c>
      <c r="N24" s="98">
        <f t="shared" si="0"/>
        <v>2379.3000000000002</v>
      </c>
      <c r="O24" s="99">
        <f t="shared" si="0"/>
        <v>1.6341346153846155</v>
      </c>
      <c r="P24" s="100" t="s">
        <v>121</v>
      </c>
    </row>
    <row r="25" spans="1:16" ht="15" thickBot="1" x14ac:dyDescent="0.4">
      <c r="A25" s="50"/>
      <c r="B25" s="71"/>
      <c r="C25" s="91"/>
      <c r="D25" s="108" t="str">
        <f>IF(E25="% ERROR",SUM(F25:I25),"")</f>
        <v/>
      </c>
      <c r="E25" s="109">
        <f>IF(SUM(F25:I25)&lt;&gt;1,"% ERROR",SUM(F25:I25))</f>
        <v>1</v>
      </c>
      <c r="F25" s="110">
        <v>0</v>
      </c>
      <c r="G25" s="111">
        <v>0.85</v>
      </c>
      <c r="H25" s="111">
        <v>0.15</v>
      </c>
      <c r="I25" s="112">
        <v>0</v>
      </c>
      <c r="K25" s="30"/>
      <c r="L25" s="68" t="s">
        <v>122</v>
      </c>
      <c r="M25" s="98">
        <f t="shared" si="0"/>
        <v>239372</v>
      </c>
      <c r="N25" s="98">
        <f t="shared" si="0"/>
        <v>5984.3</v>
      </c>
      <c r="O25" s="99">
        <f t="shared" si="0"/>
        <v>4.110096153846154</v>
      </c>
      <c r="P25" s="100" t="s">
        <v>123</v>
      </c>
    </row>
    <row r="26" spans="1:16" ht="15" thickBot="1" x14ac:dyDescent="0.4">
      <c r="A26" s="50"/>
      <c r="B26" s="71" t="s">
        <v>124</v>
      </c>
      <c r="C26" s="75">
        <f>+D96</f>
        <v>2337068.6500000004</v>
      </c>
      <c r="D26" s="91"/>
      <c r="E26" s="91"/>
      <c r="F26" s="113" t="s">
        <v>125</v>
      </c>
      <c r="G26" s="91"/>
      <c r="H26" s="91"/>
      <c r="K26" s="30"/>
      <c r="L26" s="68" t="s">
        <v>126</v>
      </c>
      <c r="M26" s="98">
        <f t="shared" si="0"/>
        <v>288219.75</v>
      </c>
      <c r="N26" s="98">
        <f t="shared" si="0"/>
        <v>4434.1499999999996</v>
      </c>
      <c r="O26" s="99">
        <f t="shared" si="0"/>
        <v>3.045432692307692</v>
      </c>
      <c r="P26" s="100" t="s">
        <v>127</v>
      </c>
    </row>
    <row r="27" spans="1:16" ht="15" thickBot="1" x14ac:dyDescent="0.4">
      <c r="A27" s="50"/>
      <c r="B27" s="114" t="s">
        <v>128</v>
      </c>
      <c r="C27" s="94">
        <f>+C26/C23</f>
        <v>3241.4266990291267</v>
      </c>
      <c r="D27" s="91"/>
      <c r="E27" s="91"/>
      <c r="F27" s="91"/>
      <c r="G27" s="91"/>
      <c r="H27" s="91"/>
      <c r="K27" s="30"/>
      <c r="L27" s="68" t="s">
        <v>129</v>
      </c>
      <c r="M27" s="98">
        <f t="shared" si="0"/>
        <v>181692</v>
      </c>
      <c r="N27" s="98">
        <f t="shared" si="0"/>
        <v>4542.3</v>
      </c>
      <c r="O27" s="99">
        <f t="shared" si="0"/>
        <v>3.1197115384615386</v>
      </c>
      <c r="P27" s="100" t="s">
        <v>130</v>
      </c>
    </row>
    <row r="28" spans="1:16" ht="14.5" x14ac:dyDescent="0.35">
      <c r="A28" s="50"/>
      <c r="B28" s="115" t="s">
        <v>131</v>
      </c>
      <c r="C28" s="116">
        <f>+C22/C29</f>
        <v>0</v>
      </c>
      <c r="D28" s="91"/>
      <c r="E28" s="117" t="s">
        <v>132</v>
      </c>
      <c r="F28" s="118"/>
      <c r="G28" s="119"/>
      <c r="K28" s="30"/>
      <c r="L28" s="68" t="s">
        <v>133</v>
      </c>
      <c r="M28" s="98">
        <f t="shared" si="0"/>
        <v>883585.5</v>
      </c>
      <c r="N28" s="98">
        <f t="shared" si="0"/>
        <v>7750.75</v>
      </c>
      <c r="O28" s="99">
        <f t="shared" si="0"/>
        <v>5.3233173076923075</v>
      </c>
      <c r="P28" s="100" t="s">
        <v>134</v>
      </c>
    </row>
    <row r="29" spans="1:16" ht="15" thickBot="1" x14ac:dyDescent="0.4">
      <c r="A29" s="50"/>
      <c r="B29" s="120" t="s">
        <v>135</v>
      </c>
      <c r="C29" s="121">
        <f>+C30/C23</f>
        <v>46.49232277392511</v>
      </c>
      <c r="D29" s="91"/>
      <c r="E29" s="122" t="s">
        <v>136</v>
      </c>
      <c r="F29" s="123" t="s">
        <v>137</v>
      </c>
      <c r="G29" s="124" t="s">
        <v>138</v>
      </c>
      <c r="K29" s="30"/>
      <c r="L29" s="68" t="s">
        <v>139</v>
      </c>
      <c r="M29" s="98">
        <f t="shared" si="0"/>
        <v>4309.2</v>
      </c>
      <c r="N29" s="98">
        <f t="shared" si="0"/>
        <v>37.799999999999997</v>
      </c>
      <c r="O29" s="99">
        <f t="shared" si="0"/>
        <v>2.596153846153846E-2</v>
      </c>
      <c r="P29" s="100" t="s">
        <v>121</v>
      </c>
    </row>
    <row r="30" spans="1:16" ht="15" thickBot="1" x14ac:dyDescent="0.4">
      <c r="A30" s="50"/>
      <c r="B30" s="71" t="s">
        <v>140</v>
      </c>
      <c r="C30" s="58">
        <v>33520.964720000004</v>
      </c>
      <c r="D30" s="91"/>
      <c r="E30" s="125">
        <f>+$C$30*E29</f>
        <v>502.81447080000004</v>
      </c>
      <c r="F30" s="126">
        <f>+$C$30*F29</f>
        <v>670.41929440000013</v>
      </c>
      <c r="G30" s="127">
        <f>+$C$30*G29</f>
        <v>770.98218856000005</v>
      </c>
      <c r="J30" s="128"/>
      <c r="K30" s="128"/>
      <c r="L30" s="129" t="s">
        <v>141</v>
      </c>
      <c r="M30" s="130">
        <f t="shared" si="0"/>
        <v>90846</v>
      </c>
      <c r="N30" s="130">
        <f t="shared" si="0"/>
        <v>2271.15</v>
      </c>
      <c r="O30" s="131">
        <f t="shared" si="0"/>
        <v>1.5598557692307693</v>
      </c>
    </row>
    <row r="31" spans="1:16" ht="15" thickBot="1" x14ac:dyDescent="0.4">
      <c r="A31" s="50"/>
      <c r="B31" s="71"/>
      <c r="C31" s="94"/>
      <c r="D31" s="91"/>
      <c r="E31" s="132"/>
      <c r="F31" s="133"/>
      <c r="G31" s="133"/>
      <c r="H31" s="80"/>
      <c r="K31" s="100" t="s">
        <v>142</v>
      </c>
      <c r="M31" s="98">
        <f>+D89</f>
        <v>2337068.6500000004</v>
      </c>
      <c r="N31" s="98">
        <f>+E89</f>
        <v>34321.35</v>
      </c>
      <c r="O31" s="99">
        <f>+F89</f>
        <v>23.572355769230768</v>
      </c>
    </row>
    <row r="32" spans="1:16" ht="13.5" thickBot="1" x14ac:dyDescent="0.35">
      <c r="A32" s="50"/>
      <c r="B32" s="71" t="s">
        <v>67</v>
      </c>
      <c r="C32" s="134">
        <f>G30</f>
        <v>770.98218856000005</v>
      </c>
      <c r="D32" s="91"/>
      <c r="E32" s="113" t="s">
        <v>143</v>
      </c>
    </row>
    <row r="33" spans="1:15" x14ac:dyDescent="0.3">
      <c r="B33" s="135"/>
      <c r="C33" s="136"/>
      <c r="D33" s="91"/>
      <c r="E33" s="113" t="s">
        <v>144</v>
      </c>
      <c r="F33" s="91"/>
      <c r="G33" s="91"/>
    </row>
    <row r="34" spans="1:15" x14ac:dyDescent="0.3">
      <c r="C34" s="98">
        <f>C32+C15</f>
        <v>18920.982188559999</v>
      </c>
      <c r="D34" s="91"/>
      <c r="E34" s="91"/>
      <c r="F34" s="91"/>
      <c r="G34" s="91"/>
      <c r="H34" s="91"/>
    </row>
    <row r="35" spans="1:15" ht="15.5" x14ac:dyDescent="0.35">
      <c r="A35" s="22" t="s">
        <v>145</v>
      </c>
      <c r="C35" s="91">
        <f>C34/1.12</f>
        <v>16893.734096928569</v>
      </c>
      <c r="D35" s="91"/>
      <c r="E35" s="474" t="s">
        <v>60</v>
      </c>
      <c r="F35" s="474"/>
      <c r="G35" s="474"/>
      <c r="H35" s="474"/>
      <c r="I35" s="474"/>
      <c r="J35" s="474"/>
      <c r="K35" s="474"/>
      <c r="L35" s="474"/>
      <c r="M35" s="474"/>
      <c r="N35" s="474"/>
      <c r="O35" s="137"/>
    </row>
    <row r="36" spans="1:15" x14ac:dyDescent="0.3">
      <c r="B36" s="71"/>
      <c r="C36" s="115"/>
      <c r="D36" s="91"/>
      <c r="E36" s="474"/>
      <c r="F36" s="474"/>
      <c r="G36" s="474"/>
      <c r="H36" s="474"/>
      <c r="I36" s="474"/>
      <c r="J36" s="474"/>
      <c r="K36" s="474"/>
      <c r="L36" s="474"/>
      <c r="M36" s="474"/>
      <c r="N36" s="474"/>
      <c r="O36" s="137"/>
    </row>
    <row r="37" spans="1:15" ht="14.5" thickBot="1" x14ac:dyDescent="0.35">
      <c r="B37" s="138" t="s">
        <v>146</v>
      </c>
      <c r="C37" s="115"/>
      <c r="D37" s="91"/>
      <c r="E37" s="474"/>
      <c r="F37" s="474"/>
      <c r="G37" s="474"/>
      <c r="H37" s="474"/>
      <c r="I37" s="474"/>
      <c r="J37" s="474"/>
      <c r="K37" s="474"/>
      <c r="L37" s="474"/>
      <c r="M37" s="474"/>
      <c r="N37" s="474"/>
      <c r="O37" s="137"/>
    </row>
    <row r="38" spans="1:15" ht="13.5" thickBot="1" x14ac:dyDescent="0.35">
      <c r="B38" s="34" t="s">
        <v>147</v>
      </c>
      <c r="C38" s="139">
        <f>J103</f>
        <v>-2397.0896321885602</v>
      </c>
      <c r="D38" s="91"/>
      <c r="E38" s="474"/>
      <c r="F38" s="474"/>
      <c r="G38" s="474"/>
      <c r="H38" s="474"/>
      <c r="I38" s="474"/>
      <c r="J38" s="474"/>
      <c r="K38" s="474"/>
      <c r="L38" s="474"/>
      <c r="M38" s="474"/>
      <c r="N38" s="474"/>
      <c r="O38" s="137"/>
    </row>
    <row r="39" spans="1:15" ht="13.5" thickBot="1" x14ac:dyDescent="0.35">
      <c r="B39" s="34" t="s">
        <v>148</v>
      </c>
      <c r="C39" s="140" t="str">
        <f>J106</f>
        <v>+ 6 years</v>
      </c>
      <c r="D39" s="91"/>
      <c r="E39" s="474"/>
      <c r="F39" s="474"/>
      <c r="G39" s="474"/>
      <c r="H39" s="474"/>
      <c r="I39" s="474"/>
      <c r="J39" s="474"/>
      <c r="K39" s="474"/>
      <c r="L39" s="474"/>
      <c r="M39" s="474"/>
      <c r="N39" s="474"/>
      <c r="O39" s="137"/>
    </row>
    <row r="40" spans="1:15" ht="6" customHeight="1" x14ac:dyDescent="0.35">
      <c r="A40" s="22"/>
      <c r="D40" s="28"/>
      <c r="F40" s="27"/>
      <c r="G40" s="28"/>
      <c r="I40" s="38"/>
    </row>
    <row r="41" spans="1:15" ht="3" customHeight="1" x14ac:dyDescent="0.35">
      <c r="A41" s="39"/>
      <c r="B41" s="40"/>
      <c r="C41" s="40"/>
      <c r="D41" s="41"/>
      <c r="E41" s="40"/>
      <c r="F41" s="42"/>
      <c r="G41" s="41"/>
      <c r="H41" s="40"/>
      <c r="I41" s="43"/>
      <c r="J41" s="44"/>
      <c r="K41" s="40"/>
      <c r="L41" s="40"/>
      <c r="M41" s="40"/>
      <c r="N41" s="40"/>
      <c r="O41" s="40"/>
    </row>
    <row r="42" spans="1:15" s="45" customFormat="1" ht="6" customHeight="1" x14ac:dyDescent="0.35">
      <c r="A42" s="22"/>
      <c r="D42" s="46"/>
      <c r="F42" s="47"/>
      <c r="G42" s="46"/>
      <c r="I42" s="48"/>
      <c r="J42" s="49"/>
    </row>
    <row r="43" spans="1:15" ht="18" x14ac:dyDescent="0.4">
      <c r="A43" s="141" t="s">
        <v>149</v>
      </c>
      <c r="D43" s="45"/>
      <c r="G43" s="45"/>
      <c r="J43" s="45"/>
    </row>
    <row r="44" spans="1:15" ht="15.5" x14ac:dyDescent="0.35">
      <c r="A44" s="142" t="s">
        <v>150</v>
      </c>
      <c r="D44" s="45"/>
      <c r="G44" s="45"/>
      <c r="J44" s="45"/>
    </row>
    <row r="45" spans="1:15" thickBot="1" x14ac:dyDescent="0.3">
      <c r="D45" s="45"/>
      <c r="G45" s="45"/>
      <c r="J45" s="45"/>
    </row>
    <row r="46" spans="1:15" ht="15.5" x14ac:dyDescent="0.35">
      <c r="B46" s="143"/>
      <c r="C46" s="144"/>
      <c r="D46" s="475" t="s">
        <v>79</v>
      </c>
      <c r="E46" s="476"/>
      <c r="F46" s="475" t="s">
        <v>80</v>
      </c>
      <c r="G46" s="476"/>
      <c r="H46" s="475" t="s">
        <v>81</v>
      </c>
      <c r="I46" s="476"/>
      <c r="J46" s="23"/>
    </row>
    <row r="47" spans="1:15" ht="12.5" x14ac:dyDescent="0.25">
      <c r="B47" s="145" t="s">
        <v>77</v>
      </c>
      <c r="C47" s="146">
        <f>C12</f>
        <v>6</v>
      </c>
      <c r="D47" s="147"/>
      <c r="E47" s="148"/>
      <c r="F47" s="147"/>
      <c r="G47" s="148"/>
      <c r="H47" s="147"/>
      <c r="I47" s="148"/>
      <c r="J47" s="23"/>
    </row>
    <row r="48" spans="1:15" ht="12.5" x14ac:dyDescent="0.25">
      <c r="B48" s="145" t="s">
        <v>83</v>
      </c>
      <c r="C48" s="149" t="str">
        <f>C13</f>
        <v>N</v>
      </c>
      <c r="D48" s="150" t="s">
        <v>151</v>
      </c>
      <c r="E48" s="151"/>
      <c r="F48" s="150" t="s">
        <v>151</v>
      </c>
      <c r="G48" s="151"/>
      <c r="H48" s="150" t="s">
        <v>151</v>
      </c>
      <c r="I48" s="152"/>
      <c r="J48" s="23"/>
    </row>
    <row r="49" spans="1:19" ht="12.5" x14ac:dyDescent="0.25">
      <c r="B49" s="153" t="s">
        <v>152</v>
      </c>
      <c r="C49" s="154"/>
      <c r="D49" s="155">
        <v>250</v>
      </c>
      <c r="E49" s="156">
        <f>D49*$C$47</f>
        <v>1500</v>
      </c>
      <c r="F49" s="155">
        <v>350</v>
      </c>
      <c r="G49" s="156">
        <f>F49*$C$47</f>
        <v>2100</v>
      </c>
      <c r="H49" s="155">
        <v>350</v>
      </c>
      <c r="I49" s="156">
        <f>H49*$C$47</f>
        <v>2100</v>
      </c>
      <c r="J49" s="23"/>
    </row>
    <row r="50" spans="1:19" ht="12.5" x14ac:dyDescent="0.25">
      <c r="B50" s="153" t="s">
        <v>153</v>
      </c>
      <c r="C50" s="157"/>
      <c r="D50" s="158">
        <v>50</v>
      </c>
      <c r="E50" s="156">
        <f>D50*$C$47</f>
        <v>300</v>
      </c>
      <c r="F50" s="158">
        <v>75</v>
      </c>
      <c r="G50" s="156">
        <f>F50*$C$47</f>
        <v>450</v>
      </c>
      <c r="H50" s="158">
        <v>75</v>
      </c>
      <c r="I50" s="156">
        <f>H50*$C$47</f>
        <v>450</v>
      </c>
      <c r="J50" s="23"/>
    </row>
    <row r="51" spans="1:19" ht="12.5" x14ac:dyDescent="0.25">
      <c r="B51" s="153" t="s">
        <v>154</v>
      </c>
      <c r="C51" s="157"/>
      <c r="D51" s="158">
        <v>350</v>
      </c>
      <c r="E51" s="159">
        <f>IF($C$48="N",D51*$C$47,D51*$C$47*1.2)</f>
        <v>2100</v>
      </c>
      <c r="F51" s="158">
        <v>450</v>
      </c>
      <c r="G51" s="159">
        <f>IF($C$48="N",F51*$C$47,F51*$C$47*1.2)</f>
        <v>2700</v>
      </c>
      <c r="H51" s="158">
        <v>450</v>
      </c>
      <c r="I51" s="159">
        <f>IF($C$48="N",H51*$C$47,H51*$C$47*1.2)</f>
        <v>2700</v>
      </c>
      <c r="J51" s="23"/>
    </row>
    <row r="52" spans="1:19" ht="12.5" x14ac:dyDescent="0.25">
      <c r="B52" s="153" t="s">
        <v>155</v>
      </c>
      <c r="C52" s="157"/>
      <c r="D52" s="158">
        <v>350</v>
      </c>
      <c r="E52" s="159">
        <f>IF($C$48="N",D52*$C$47,D52*$C$47*1.5)</f>
        <v>2100</v>
      </c>
      <c r="F52" s="158">
        <v>500</v>
      </c>
      <c r="G52" s="159">
        <f>IF($C$48="N",F52*$C$47,F52*$C$47*1.5)</f>
        <v>3000</v>
      </c>
      <c r="H52" s="158">
        <v>400</v>
      </c>
      <c r="I52" s="159">
        <f>IF($C$48="N",H52*$C$47,H52*$C$47*1.5)</f>
        <v>2400</v>
      </c>
      <c r="J52" s="23"/>
    </row>
    <row r="53" spans="1:19" ht="12.5" x14ac:dyDescent="0.25">
      <c r="B53" s="153" t="s">
        <v>156</v>
      </c>
      <c r="C53" s="157"/>
      <c r="D53" s="158">
        <v>350</v>
      </c>
      <c r="E53" s="156">
        <f>D53*$C$47</f>
        <v>2100</v>
      </c>
      <c r="F53" s="158">
        <v>500</v>
      </c>
      <c r="G53" s="156">
        <f>F53*$C$47</f>
        <v>3000</v>
      </c>
      <c r="H53" s="158">
        <v>750</v>
      </c>
      <c r="I53" s="156">
        <f>H53*$C$47</f>
        <v>4500</v>
      </c>
      <c r="J53" s="23"/>
    </row>
    <row r="54" spans="1:19" ht="12.5" x14ac:dyDescent="0.25">
      <c r="B54" s="153" t="s">
        <v>157</v>
      </c>
      <c r="C54" s="157"/>
      <c r="D54" s="158">
        <v>500</v>
      </c>
      <c r="E54" s="156">
        <f>D54*$C$47</f>
        <v>3000</v>
      </c>
      <c r="F54" s="158">
        <v>1000</v>
      </c>
      <c r="G54" s="156">
        <f>F54*$C$47</f>
        <v>6000</v>
      </c>
      <c r="H54" s="158">
        <v>1000</v>
      </c>
      <c r="I54" s="156">
        <f>H54*$C$47</f>
        <v>6000</v>
      </c>
      <c r="J54" s="23"/>
    </row>
    <row r="55" spans="1:19" ht="13.5" thickBot="1" x14ac:dyDescent="0.35">
      <c r="B55" s="160"/>
      <c r="C55" s="161" t="s">
        <v>158</v>
      </c>
      <c r="D55" s="162"/>
      <c r="E55" s="163">
        <f>SUM(E49:E54)</f>
        <v>11100</v>
      </c>
      <c r="F55" s="162"/>
      <c r="G55" s="163">
        <f>SUM(G49:G54)</f>
        <v>17250</v>
      </c>
      <c r="H55" s="162"/>
      <c r="I55" s="163">
        <f>SUM(I49:I54)</f>
        <v>18150</v>
      </c>
      <c r="J55" s="164"/>
    </row>
    <row r="56" spans="1:19" s="164" customFormat="1" x14ac:dyDescent="0.3">
      <c r="B56" s="165"/>
      <c r="C56" s="166"/>
      <c r="D56" s="167"/>
      <c r="E56" s="168"/>
      <c r="F56" s="167"/>
      <c r="G56" s="168"/>
      <c r="H56" s="167"/>
      <c r="I56" s="168"/>
    </row>
    <row r="57" spans="1:19" x14ac:dyDescent="0.3">
      <c r="B57" s="169" t="s">
        <v>159</v>
      </c>
      <c r="C57" s="170"/>
      <c r="D57" s="171"/>
      <c r="E57" s="171"/>
      <c r="F57" s="172"/>
      <c r="G57" s="171"/>
      <c r="H57" s="171"/>
      <c r="I57" s="172"/>
      <c r="J57" s="171"/>
      <c r="K57" s="173"/>
      <c r="L57" s="174"/>
      <c r="M57" s="174"/>
      <c r="N57" s="173"/>
      <c r="O57" s="173"/>
      <c r="Q57" s="173"/>
      <c r="S57" s="173"/>
    </row>
    <row r="58" spans="1:19" x14ac:dyDescent="0.3">
      <c r="B58" s="169" t="s">
        <v>160</v>
      </c>
      <c r="C58" s="170"/>
      <c r="D58" s="171"/>
      <c r="E58" s="171"/>
      <c r="F58" s="172"/>
      <c r="G58" s="171"/>
      <c r="H58" s="171"/>
      <c r="I58" s="172"/>
      <c r="J58" s="171"/>
      <c r="K58" s="173"/>
      <c r="L58" s="174"/>
      <c r="M58" s="174"/>
      <c r="N58" s="173"/>
      <c r="O58" s="173"/>
      <c r="Q58" s="173"/>
      <c r="S58" s="173"/>
    </row>
    <row r="60" spans="1:19" ht="16" thickBot="1" x14ac:dyDescent="0.4">
      <c r="A60" s="175" t="s">
        <v>161</v>
      </c>
      <c r="B60" s="176"/>
    </row>
    <row r="61" spans="1:19" ht="13.5" thickBot="1" x14ac:dyDescent="0.35">
      <c r="B61" s="135" t="s">
        <v>162</v>
      </c>
      <c r="C61" s="177">
        <f>C23</f>
        <v>721</v>
      </c>
    </row>
    <row r="62" spans="1:19" x14ac:dyDescent="0.3">
      <c r="B62" s="178"/>
      <c r="E62" s="135"/>
      <c r="F62" s="179"/>
    </row>
    <row r="63" spans="1:19" s="100" customFormat="1" ht="13.5" thickBot="1" x14ac:dyDescent="0.35">
      <c r="B63" s="180" t="s">
        <v>163</v>
      </c>
      <c r="C63" s="30"/>
      <c r="D63" s="30"/>
      <c r="F63" s="30"/>
      <c r="G63" s="30"/>
      <c r="H63" s="30"/>
      <c r="J63" s="30"/>
    </row>
    <row r="64" spans="1:19" s="100" customFormat="1" ht="12.5" x14ac:dyDescent="0.25">
      <c r="C64" s="83" t="s">
        <v>114</v>
      </c>
      <c r="D64" s="83" t="s">
        <v>115</v>
      </c>
      <c r="E64" s="83" t="s">
        <v>116</v>
      </c>
      <c r="F64" s="83" t="s">
        <v>117</v>
      </c>
      <c r="G64" s="181"/>
      <c r="H64" s="182" t="s">
        <v>164</v>
      </c>
      <c r="I64" s="183"/>
      <c r="J64" s="184" t="s">
        <v>114</v>
      </c>
      <c r="K64" s="185" t="s">
        <v>115</v>
      </c>
      <c r="L64" s="185" t="s">
        <v>116</v>
      </c>
      <c r="M64" s="186" t="s">
        <v>117</v>
      </c>
    </row>
    <row r="65" spans="2:20" s="100" customFormat="1" ht="12.5" x14ac:dyDescent="0.25">
      <c r="B65" s="71" t="s">
        <v>111</v>
      </c>
      <c r="C65" s="187">
        <v>2</v>
      </c>
      <c r="D65" s="187">
        <v>4</v>
      </c>
      <c r="E65" s="187">
        <v>6</v>
      </c>
      <c r="F65" s="188">
        <v>8</v>
      </c>
      <c r="G65" s="100" t="s">
        <v>165</v>
      </c>
      <c r="H65" s="188">
        <v>114</v>
      </c>
      <c r="I65" s="181"/>
      <c r="J65" s="189">
        <v>4</v>
      </c>
      <c r="K65" s="190">
        <v>9</v>
      </c>
      <c r="L65" s="190">
        <v>16</v>
      </c>
      <c r="M65" s="191">
        <v>25</v>
      </c>
      <c r="N65" s="52"/>
      <c r="O65" s="52"/>
    </row>
    <row r="66" spans="2:20" s="100" customFormat="1" ht="12.5" x14ac:dyDescent="0.25">
      <c r="B66" s="192" t="s">
        <v>118</v>
      </c>
      <c r="C66" s="187">
        <v>4</v>
      </c>
      <c r="D66" s="187">
        <v>5</v>
      </c>
      <c r="E66" s="187">
        <v>7</v>
      </c>
      <c r="F66" s="188">
        <v>15</v>
      </c>
      <c r="G66" s="100" t="s">
        <v>165</v>
      </c>
      <c r="H66" s="188">
        <v>40</v>
      </c>
      <c r="I66" s="181"/>
      <c r="J66" s="189">
        <v>6</v>
      </c>
      <c r="K66" s="190">
        <v>10</v>
      </c>
      <c r="L66" s="190">
        <v>15</v>
      </c>
      <c r="M66" s="191">
        <v>40</v>
      </c>
      <c r="N66" s="52"/>
      <c r="O66" s="52"/>
    </row>
    <row r="67" spans="2:20" s="100" customFormat="1" ht="12.5" x14ac:dyDescent="0.25">
      <c r="B67" s="71" t="s">
        <v>166</v>
      </c>
      <c r="C67" s="187">
        <v>2</v>
      </c>
      <c r="D67" s="187">
        <v>3</v>
      </c>
      <c r="E67" s="187">
        <v>5</v>
      </c>
      <c r="F67" s="188">
        <v>10</v>
      </c>
      <c r="G67" s="100" t="s">
        <v>165</v>
      </c>
      <c r="H67" s="188">
        <v>60</v>
      </c>
      <c r="I67" s="181"/>
      <c r="J67" s="189">
        <v>6</v>
      </c>
      <c r="K67" s="190">
        <v>9</v>
      </c>
      <c r="L67" s="190">
        <v>15</v>
      </c>
      <c r="M67" s="191">
        <v>45</v>
      </c>
      <c r="N67" s="52"/>
      <c r="O67" s="52"/>
    </row>
    <row r="68" spans="2:20" s="100" customFormat="1" ht="12.5" x14ac:dyDescent="0.25">
      <c r="B68" s="192" t="s">
        <v>122</v>
      </c>
      <c r="C68" s="188">
        <v>6</v>
      </c>
      <c r="D68" s="188">
        <v>8</v>
      </c>
      <c r="E68" s="188">
        <v>10</v>
      </c>
      <c r="F68" s="188">
        <v>17</v>
      </c>
      <c r="G68" s="100" t="s">
        <v>165</v>
      </c>
      <c r="H68" s="188">
        <v>40</v>
      </c>
      <c r="I68" s="181"/>
      <c r="J68" s="189">
        <v>6</v>
      </c>
      <c r="K68" s="190">
        <v>10</v>
      </c>
      <c r="L68" s="190">
        <v>15</v>
      </c>
      <c r="M68" s="191">
        <v>25</v>
      </c>
      <c r="N68" s="52"/>
      <c r="O68" s="52"/>
    </row>
    <row r="69" spans="2:20" s="100" customFormat="1" ht="12.5" x14ac:dyDescent="0.25">
      <c r="B69" s="192" t="s">
        <v>126</v>
      </c>
      <c r="C69" s="187">
        <v>5</v>
      </c>
      <c r="D69" s="187">
        <v>6</v>
      </c>
      <c r="E69" s="187">
        <v>7</v>
      </c>
      <c r="F69" s="188">
        <v>15</v>
      </c>
      <c r="G69" s="100" t="s">
        <v>165</v>
      </c>
      <c r="H69" s="188">
        <v>65</v>
      </c>
      <c r="I69" s="181"/>
      <c r="J69" s="189">
        <v>6</v>
      </c>
      <c r="K69" s="190">
        <v>10</v>
      </c>
      <c r="L69" s="190">
        <v>15</v>
      </c>
      <c r="M69" s="191">
        <v>40</v>
      </c>
      <c r="N69" s="52"/>
      <c r="O69" s="52"/>
    </row>
    <row r="70" spans="2:20" s="100" customFormat="1" ht="12.5" x14ac:dyDescent="0.25">
      <c r="B70" s="192" t="s">
        <v>129</v>
      </c>
      <c r="C70" s="187">
        <v>3</v>
      </c>
      <c r="D70" s="187">
        <v>6</v>
      </c>
      <c r="E70" s="187">
        <v>8</v>
      </c>
      <c r="F70" s="188">
        <v>10</v>
      </c>
      <c r="G70" s="100" t="s">
        <v>165</v>
      </c>
      <c r="H70" s="188">
        <v>40</v>
      </c>
      <c r="I70" s="181"/>
      <c r="J70" s="189">
        <v>4</v>
      </c>
      <c r="K70" s="190">
        <v>8</v>
      </c>
      <c r="L70" s="190">
        <v>12</v>
      </c>
      <c r="M70" s="191">
        <v>25</v>
      </c>
      <c r="N70" s="52"/>
      <c r="O70" s="52"/>
    </row>
    <row r="71" spans="2:20" s="100" customFormat="1" ht="12.5" x14ac:dyDescent="0.25">
      <c r="B71" s="71" t="s">
        <v>133</v>
      </c>
      <c r="C71" s="188">
        <v>5</v>
      </c>
      <c r="D71" s="188">
        <v>10</v>
      </c>
      <c r="E71" s="188">
        <v>15</v>
      </c>
      <c r="F71" s="188">
        <v>20</v>
      </c>
      <c r="G71" s="100" t="s">
        <v>165</v>
      </c>
      <c r="H71" s="188">
        <v>114</v>
      </c>
      <c r="I71" s="181"/>
      <c r="J71" s="189">
        <v>5</v>
      </c>
      <c r="K71" s="190">
        <v>15</v>
      </c>
      <c r="L71" s="190">
        <v>25</v>
      </c>
      <c r="M71" s="191">
        <v>50</v>
      </c>
      <c r="N71" s="52"/>
      <c r="O71" s="52"/>
    </row>
    <row r="72" spans="2:20" s="100" customFormat="1" ht="12.5" x14ac:dyDescent="0.25">
      <c r="B72" s="71" t="s">
        <v>167</v>
      </c>
      <c r="C72" s="188">
        <v>4</v>
      </c>
      <c r="D72" s="188">
        <v>6</v>
      </c>
      <c r="E72" s="188">
        <v>8</v>
      </c>
      <c r="F72" s="188">
        <v>15</v>
      </c>
      <c r="G72" s="100" t="s">
        <v>165</v>
      </c>
      <c r="H72" s="188">
        <v>114</v>
      </c>
      <c r="I72" s="181"/>
      <c r="J72" s="189">
        <v>4</v>
      </c>
      <c r="K72" s="190">
        <v>8</v>
      </c>
      <c r="L72" s="190">
        <v>12</v>
      </c>
      <c r="M72" s="191">
        <v>25</v>
      </c>
      <c r="N72" s="52"/>
      <c r="O72" s="52"/>
    </row>
    <row r="73" spans="2:20" s="100" customFormat="1" thickBot="1" x14ac:dyDescent="0.3">
      <c r="B73" s="193" t="s">
        <v>168</v>
      </c>
      <c r="C73" s="188">
        <v>2</v>
      </c>
      <c r="D73" s="188">
        <v>3</v>
      </c>
      <c r="E73" s="188">
        <v>4</v>
      </c>
      <c r="F73" s="188">
        <v>7</v>
      </c>
      <c r="G73" s="100" t="s">
        <v>165</v>
      </c>
      <c r="H73" s="188">
        <v>40</v>
      </c>
      <c r="I73" s="181"/>
      <c r="J73" s="194">
        <v>2</v>
      </c>
      <c r="K73" s="195">
        <v>4</v>
      </c>
      <c r="L73" s="195">
        <v>6</v>
      </c>
      <c r="M73" s="196">
        <v>8</v>
      </c>
    </row>
    <row r="74" spans="2:20" s="100" customFormat="1" ht="13.5" thickBot="1" x14ac:dyDescent="0.35">
      <c r="J74" s="30"/>
    </row>
    <row r="75" spans="2:20" s="100" customFormat="1" x14ac:dyDescent="0.3">
      <c r="B75" s="93" t="s">
        <v>169</v>
      </c>
      <c r="C75" s="197" t="s">
        <v>114</v>
      </c>
      <c r="D75" s="198" t="s">
        <v>115</v>
      </c>
      <c r="E75" s="198" t="s">
        <v>116</v>
      </c>
      <c r="F75" s="199" t="s">
        <v>117</v>
      </c>
      <c r="G75" s="200"/>
      <c r="H75" s="200"/>
      <c r="I75" s="200"/>
      <c r="K75" s="30"/>
      <c r="N75" s="30"/>
      <c r="O75" s="30"/>
      <c r="Q75" s="30"/>
      <c r="S75" s="30"/>
    </row>
    <row r="76" spans="2:20" s="100" customFormat="1" ht="13.5" thickBot="1" x14ac:dyDescent="0.35">
      <c r="C76" s="201">
        <f>+F25</f>
        <v>0</v>
      </c>
      <c r="D76" s="202">
        <f>+G25</f>
        <v>0.85</v>
      </c>
      <c r="E76" s="202">
        <f>+H25</f>
        <v>0.15</v>
      </c>
      <c r="F76" s="203">
        <f>+I25</f>
        <v>0</v>
      </c>
      <c r="G76" s="200"/>
      <c r="H76" s="200"/>
      <c r="I76" s="200"/>
      <c r="K76" s="30"/>
      <c r="N76" s="30"/>
      <c r="O76" s="30"/>
      <c r="Q76" s="30"/>
      <c r="S76" s="30"/>
    </row>
    <row r="77" spans="2:20" s="100" customFormat="1" ht="13.5" thickBot="1" x14ac:dyDescent="0.35">
      <c r="G77" s="200"/>
      <c r="H77" s="200"/>
      <c r="I77" s="200"/>
      <c r="K77" s="30"/>
      <c r="N77" s="30"/>
      <c r="O77" s="30"/>
      <c r="Q77" s="30"/>
      <c r="S77" s="30"/>
    </row>
    <row r="78" spans="2:20" s="93" customFormat="1" ht="13.5" thickTop="1" x14ac:dyDescent="0.3">
      <c r="B78" s="204" t="s">
        <v>170</v>
      </c>
      <c r="C78" s="205" t="s">
        <v>171</v>
      </c>
      <c r="D78" s="206"/>
      <c r="E78" s="206"/>
      <c r="F78" s="207"/>
      <c r="G78" s="479" t="s">
        <v>114</v>
      </c>
      <c r="H78" s="479"/>
      <c r="I78" s="208"/>
      <c r="J78" s="480" t="s">
        <v>115</v>
      </c>
      <c r="K78" s="479"/>
      <c r="L78" s="208"/>
      <c r="M78" s="208"/>
      <c r="N78" s="480" t="s">
        <v>116</v>
      </c>
      <c r="O78" s="479"/>
      <c r="P78" s="479"/>
      <c r="Q78" s="208"/>
      <c r="R78" s="480" t="s">
        <v>117</v>
      </c>
      <c r="S78" s="479"/>
      <c r="T78" s="208"/>
    </row>
    <row r="79" spans="2:20" s="100" customFormat="1" x14ac:dyDescent="0.3">
      <c r="C79" s="209" t="s">
        <v>172</v>
      </c>
      <c r="D79" s="128" t="s">
        <v>105</v>
      </c>
      <c r="E79" s="210" t="s">
        <v>173</v>
      </c>
      <c r="F79" s="211" t="s">
        <v>107</v>
      </c>
      <c r="G79" s="212" t="s">
        <v>105</v>
      </c>
      <c r="H79" s="213" t="s">
        <v>173</v>
      </c>
      <c r="I79" s="213" t="s">
        <v>107</v>
      </c>
      <c r="J79" s="214" t="s">
        <v>105</v>
      </c>
      <c r="K79" s="213" t="s">
        <v>173</v>
      </c>
      <c r="L79" s="213" t="s">
        <v>107</v>
      </c>
      <c r="M79" s="213"/>
      <c r="N79" s="214" t="s">
        <v>105</v>
      </c>
      <c r="O79" s="212"/>
      <c r="P79" s="213" t="s">
        <v>173</v>
      </c>
      <c r="Q79" s="213" t="s">
        <v>107</v>
      </c>
      <c r="R79" s="214" t="s">
        <v>105</v>
      </c>
      <c r="S79" s="213" t="s">
        <v>173</v>
      </c>
      <c r="T79" s="213" t="s">
        <v>107</v>
      </c>
    </row>
    <row r="80" spans="2:20" s="52" customFormat="1" ht="12.5" x14ac:dyDescent="0.25">
      <c r="B80" s="68" t="s">
        <v>111</v>
      </c>
      <c r="C80" s="215" t="s">
        <v>174</v>
      </c>
      <c r="D80" s="80">
        <f>+G80*$C$76+J80*$D$76+N80*$E$76+R80*$F$76</f>
        <v>353434.19999999995</v>
      </c>
      <c r="E80" s="216">
        <f t="shared" ref="E80:E88" si="1">+H80*$C$76+K80*$D$76+P80*$E$76+S80*$F$76</f>
        <v>3100.3</v>
      </c>
      <c r="F80" s="217">
        <f>+E80/(35*52*0.8)</f>
        <v>2.1293269230769232</v>
      </c>
      <c r="G80" s="80">
        <f>$H65*C65*$C$61</f>
        <v>164388</v>
      </c>
      <c r="H80" s="218">
        <f t="shared" ref="H80:H86" si="2">+C65*$C$61</f>
        <v>1442</v>
      </c>
      <c r="I80" s="219">
        <f>+H80/(35*52*0.8)</f>
        <v>0.99038461538461542</v>
      </c>
      <c r="J80" s="220">
        <f t="shared" ref="J80:J86" si="3">$H65*D65*$C$61</f>
        <v>328776</v>
      </c>
      <c r="K80" s="218">
        <f t="shared" ref="K80:K86" si="4">+D65*$C$61</f>
        <v>2884</v>
      </c>
      <c r="L80" s="219">
        <f>+K80/(35*52*0.8)</f>
        <v>1.9807692307692308</v>
      </c>
      <c r="M80" s="219"/>
      <c r="N80" s="220">
        <f t="shared" ref="N80:N86" si="5">$H65*E65*$C$61</f>
        <v>493164</v>
      </c>
      <c r="O80" s="80"/>
      <c r="P80" s="218">
        <f t="shared" ref="P80:P86" si="6">+E65*$C$61</f>
        <v>4326</v>
      </c>
      <c r="Q80" s="219">
        <f>+P80/(35*52*0.8)</f>
        <v>2.9711538461538463</v>
      </c>
      <c r="R80" s="220">
        <f t="shared" ref="R80:R86" si="7">$H65*F65*$C$61</f>
        <v>657552</v>
      </c>
      <c r="S80" s="218">
        <f t="shared" ref="S80:S86" si="8">+F65*$C$61</f>
        <v>5768</v>
      </c>
      <c r="T80" s="219">
        <f>+S80/(35*52*0.8)</f>
        <v>3.9615384615384617</v>
      </c>
    </row>
    <row r="81" spans="1:20" s="52" customFormat="1" ht="12.5" x14ac:dyDescent="0.25">
      <c r="A81" s="52">
        <v>1</v>
      </c>
      <c r="B81" s="221" t="s">
        <v>118</v>
      </c>
      <c r="C81" s="222" t="s">
        <v>175</v>
      </c>
      <c r="D81" s="80">
        <f t="shared" ref="D81:D88" si="9">+G81*$C$76+J81*$D$76+N81*$E$76+R81*$F$76</f>
        <v>152852</v>
      </c>
      <c r="E81" s="216">
        <f t="shared" si="1"/>
        <v>3821.3</v>
      </c>
      <c r="F81" s="223">
        <f t="shared" ref="F81:F88" si="10">+E81/(35*52*0.8)</f>
        <v>2.6245192307692311</v>
      </c>
      <c r="G81" s="80">
        <f t="shared" ref="G81:G86" si="11">$H66*C66*$C$61</f>
        <v>115360</v>
      </c>
      <c r="H81" s="218">
        <f t="shared" si="2"/>
        <v>2884</v>
      </c>
      <c r="I81" s="219">
        <f t="shared" ref="I81:I86" si="12">+H81/(35*52*0.8)</f>
        <v>1.9807692307692308</v>
      </c>
      <c r="J81" s="220">
        <f t="shared" si="3"/>
        <v>144200</v>
      </c>
      <c r="K81" s="218">
        <f t="shared" si="4"/>
        <v>3605</v>
      </c>
      <c r="L81" s="219">
        <f t="shared" ref="L81:L86" si="13">+K81/(35*52*0.8)</f>
        <v>2.4759615384615383</v>
      </c>
      <c r="M81" s="219"/>
      <c r="N81" s="220">
        <f t="shared" si="5"/>
        <v>201880</v>
      </c>
      <c r="O81" s="80"/>
      <c r="P81" s="218">
        <f t="shared" si="6"/>
        <v>5047</v>
      </c>
      <c r="Q81" s="219">
        <f t="shared" ref="Q81:Q86" si="14">+P81/(35*52*0.8)</f>
        <v>3.4663461538461537</v>
      </c>
      <c r="R81" s="220">
        <f t="shared" si="7"/>
        <v>432600</v>
      </c>
      <c r="S81" s="218">
        <f t="shared" si="8"/>
        <v>10815</v>
      </c>
      <c r="T81" s="219">
        <f t="shared" ref="T81:T86" si="15">+S81/(35*52*0.8)</f>
        <v>7.427884615384615</v>
      </c>
    </row>
    <row r="82" spans="1:20" s="52" customFormat="1" ht="12.5" x14ac:dyDescent="0.25">
      <c r="B82" s="68" t="s">
        <v>120</v>
      </c>
      <c r="C82" s="224" t="s">
        <v>176</v>
      </c>
      <c r="D82" s="80">
        <f t="shared" si="9"/>
        <v>142758</v>
      </c>
      <c r="E82" s="216">
        <f t="shared" si="1"/>
        <v>2379.3000000000002</v>
      </c>
      <c r="F82" s="217">
        <f t="shared" si="10"/>
        <v>1.6341346153846155</v>
      </c>
      <c r="G82" s="80">
        <f>$H67*C67*$C$61</f>
        <v>86520</v>
      </c>
      <c r="H82" s="218">
        <f>+C67*$C$61</f>
        <v>1442</v>
      </c>
      <c r="I82" s="219">
        <f t="shared" si="12"/>
        <v>0.99038461538461542</v>
      </c>
      <c r="J82" s="220">
        <f>$H67*D67*$C$61</f>
        <v>129780</v>
      </c>
      <c r="K82" s="218">
        <f>+D67*$C$61</f>
        <v>2163</v>
      </c>
      <c r="L82" s="219">
        <f t="shared" si="13"/>
        <v>1.4855769230769231</v>
      </c>
      <c r="M82" s="219"/>
      <c r="N82" s="220">
        <f>$H67*E67*$C$61</f>
        <v>216300</v>
      </c>
      <c r="O82" s="80"/>
      <c r="P82" s="218">
        <f>+E67*$C$61</f>
        <v>3605</v>
      </c>
      <c r="Q82" s="219">
        <f t="shared" si="14"/>
        <v>2.4759615384615383</v>
      </c>
      <c r="R82" s="220">
        <f>$H67*F67*$C$61</f>
        <v>432600</v>
      </c>
      <c r="S82" s="218">
        <f>+F67*$C$61</f>
        <v>7210</v>
      </c>
      <c r="T82" s="219">
        <f t="shared" si="15"/>
        <v>4.9519230769230766</v>
      </c>
    </row>
    <row r="83" spans="1:20" s="52" customFormat="1" ht="12.5" x14ac:dyDescent="0.25">
      <c r="A83" s="52">
        <v>4</v>
      </c>
      <c r="B83" s="221" t="s">
        <v>122</v>
      </c>
      <c r="C83" s="222" t="s">
        <v>175</v>
      </c>
      <c r="D83" s="80">
        <f t="shared" si="9"/>
        <v>239372</v>
      </c>
      <c r="E83" s="216">
        <f t="shared" si="1"/>
        <v>5984.3</v>
      </c>
      <c r="F83" s="223">
        <f t="shared" si="10"/>
        <v>4.110096153846154</v>
      </c>
      <c r="G83" s="80">
        <f t="shared" si="11"/>
        <v>173040</v>
      </c>
      <c r="H83" s="218">
        <f t="shared" si="2"/>
        <v>4326</v>
      </c>
      <c r="I83" s="219">
        <f t="shared" si="12"/>
        <v>2.9711538461538463</v>
      </c>
      <c r="J83" s="220">
        <f t="shared" si="3"/>
        <v>230720</v>
      </c>
      <c r="K83" s="218">
        <f t="shared" si="4"/>
        <v>5768</v>
      </c>
      <c r="L83" s="219">
        <f t="shared" si="13"/>
        <v>3.9615384615384617</v>
      </c>
      <c r="M83" s="219"/>
      <c r="N83" s="220">
        <f t="shared" si="5"/>
        <v>288400</v>
      </c>
      <c r="O83" s="80"/>
      <c r="P83" s="218">
        <f t="shared" si="6"/>
        <v>7210</v>
      </c>
      <c r="Q83" s="219">
        <f t="shared" si="14"/>
        <v>4.9519230769230766</v>
      </c>
      <c r="R83" s="220">
        <f t="shared" si="7"/>
        <v>490280</v>
      </c>
      <c r="S83" s="218">
        <f t="shared" si="8"/>
        <v>12257</v>
      </c>
      <c r="T83" s="219">
        <f t="shared" si="15"/>
        <v>8.4182692307692299</v>
      </c>
    </row>
    <row r="84" spans="1:20" s="52" customFormat="1" ht="12.5" x14ac:dyDescent="0.25">
      <c r="A84" s="52">
        <v>2</v>
      </c>
      <c r="B84" s="221" t="s">
        <v>126</v>
      </c>
      <c r="C84" s="222" t="s">
        <v>175</v>
      </c>
      <c r="D84" s="80">
        <f t="shared" si="9"/>
        <v>288219.75</v>
      </c>
      <c r="E84" s="216">
        <f t="shared" si="1"/>
        <v>4434.1499999999996</v>
      </c>
      <c r="F84" s="223">
        <f t="shared" si="10"/>
        <v>3.045432692307692</v>
      </c>
      <c r="G84" s="80">
        <f t="shared" si="11"/>
        <v>234325</v>
      </c>
      <c r="H84" s="218">
        <f t="shared" si="2"/>
        <v>3605</v>
      </c>
      <c r="I84" s="219">
        <f t="shared" si="12"/>
        <v>2.4759615384615383</v>
      </c>
      <c r="J84" s="220">
        <f t="shared" si="3"/>
        <v>281190</v>
      </c>
      <c r="K84" s="218">
        <f t="shared" si="4"/>
        <v>4326</v>
      </c>
      <c r="L84" s="219">
        <f t="shared" si="13"/>
        <v>2.9711538461538463</v>
      </c>
      <c r="M84" s="219"/>
      <c r="N84" s="220">
        <f t="shared" si="5"/>
        <v>328055</v>
      </c>
      <c r="O84" s="80"/>
      <c r="P84" s="218">
        <f t="shared" si="6"/>
        <v>5047</v>
      </c>
      <c r="Q84" s="219">
        <f t="shared" si="14"/>
        <v>3.4663461538461537</v>
      </c>
      <c r="R84" s="220">
        <f t="shared" si="7"/>
        <v>702975</v>
      </c>
      <c r="S84" s="218">
        <f t="shared" si="8"/>
        <v>10815</v>
      </c>
      <c r="T84" s="219">
        <f t="shared" si="15"/>
        <v>7.427884615384615</v>
      </c>
    </row>
    <row r="85" spans="1:20" s="52" customFormat="1" ht="12.5" x14ac:dyDescent="0.25">
      <c r="A85" s="52">
        <v>1</v>
      </c>
      <c r="B85" s="221" t="s">
        <v>129</v>
      </c>
      <c r="C85" s="222" t="s">
        <v>175</v>
      </c>
      <c r="D85" s="80">
        <f t="shared" si="9"/>
        <v>181692</v>
      </c>
      <c r="E85" s="216">
        <f t="shared" si="1"/>
        <v>4542.3</v>
      </c>
      <c r="F85" s="223">
        <f t="shared" si="10"/>
        <v>3.1197115384615386</v>
      </c>
      <c r="G85" s="80">
        <f t="shared" si="11"/>
        <v>86520</v>
      </c>
      <c r="H85" s="218">
        <f t="shared" si="2"/>
        <v>2163</v>
      </c>
      <c r="I85" s="219">
        <f t="shared" si="12"/>
        <v>1.4855769230769231</v>
      </c>
      <c r="J85" s="220">
        <f t="shared" si="3"/>
        <v>173040</v>
      </c>
      <c r="K85" s="218">
        <f t="shared" si="4"/>
        <v>4326</v>
      </c>
      <c r="L85" s="219">
        <f t="shared" si="13"/>
        <v>2.9711538461538463</v>
      </c>
      <c r="M85" s="219"/>
      <c r="N85" s="220">
        <f t="shared" si="5"/>
        <v>230720</v>
      </c>
      <c r="O85" s="80"/>
      <c r="P85" s="218">
        <f t="shared" si="6"/>
        <v>5768</v>
      </c>
      <c r="Q85" s="219">
        <f t="shared" si="14"/>
        <v>3.9615384615384617</v>
      </c>
      <c r="R85" s="220">
        <f t="shared" si="7"/>
        <v>288400</v>
      </c>
      <c r="S85" s="218">
        <f t="shared" si="8"/>
        <v>7210</v>
      </c>
      <c r="T85" s="219">
        <f t="shared" si="15"/>
        <v>4.9519230769230766</v>
      </c>
    </row>
    <row r="86" spans="1:20" s="52" customFormat="1" ht="12.5" x14ac:dyDescent="0.25">
      <c r="B86" s="68" t="s">
        <v>133</v>
      </c>
      <c r="C86" s="215" t="s">
        <v>174</v>
      </c>
      <c r="D86" s="80">
        <f t="shared" si="9"/>
        <v>883585.5</v>
      </c>
      <c r="E86" s="216">
        <f t="shared" si="1"/>
        <v>7750.75</v>
      </c>
      <c r="F86" s="217">
        <f t="shared" si="10"/>
        <v>5.3233173076923075</v>
      </c>
      <c r="G86" s="80">
        <f t="shared" si="11"/>
        <v>410970</v>
      </c>
      <c r="H86" s="218">
        <f t="shared" si="2"/>
        <v>3605</v>
      </c>
      <c r="I86" s="219">
        <f t="shared" si="12"/>
        <v>2.4759615384615383</v>
      </c>
      <c r="J86" s="220">
        <f t="shared" si="3"/>
        <v>821940</v>
      </c>
      <c r="K86" s="218">
        <f t="shared" si="4"/>
        <v>7210</v>
      </c>
      <c r="L86" s="219">
        <f t="shared" si="13"/>
        <v>4.9519230769230766</v>
      </c>
      <c r="M86" s="219"/>
      <c r="N86" s="220">
        <f t="shared" si="5"/>
        <v>1232910</v>
      </c>
      <c r="O86" s="80"/>
      <c r="P86" s="218">
        <f t="shared" si="6"/>
        <v>10815</v>
      </c>
      <c r="Q86" s="219">
        <f t="shared" si="14"/>
        <v>7.427884615384615</v>
      </c>
      <c r="R86" s="220">
        <f t="shared" si="7"/>
        <v>1643880</v>
      </c>
      <c r="S86" s="218">
        <f t="shared" si="8"/>
        <v>14420</v>
      </c>
      <c r="T86" s="219">
        <f t="shared" si="15"/>
        <v>9.9038461538461533</v>
      </c>
    </row>
    <row r="87" spans="1:20" s="52" customFormat="1" ht="12.5" x14ac:dyDescent="0.25">
      <c r="A87" s="52">
        <v>1</v>
      </c>
      <c r="B87" s="68" t="s">
        <v>139</v>
      </c>
      <c r="C87" s="224" t="s">
        <v>176</v>
      </c>
      <c r="D87" s="80">
        <f t="shared" si="9"/>
        <v>4309.2</v>
      </c>
      <c r="E87" s="216">
        <f t="shared" si="1"/>
        <v>37.799999999999997</v>
      </c>
      <c r="F87" s="217">
        <f t="shared" si="10"/>
        <v>2.596153846153846E-2</v>
      </c>
      <c r="G87" s="80">
        <f>$H72*C72*$C$47</f>
        <v>2736</v>
      </c>
      <c r="H87" s="218">
        <f>+C72*$C$47</f>
        <v>24</v>
      </c>
      <c r="I87" s="219">
        <f>+H87/(35*52*0.8)</f>
        <v>1.6483516483516484E-2</v>
      </c>
      <c r="J87" s="220">
        <f>$H72*D72*$C$47</f>
        <v>4104</v>
      </c>
      <c r="K87" s="218">
        <f>+D72*$C$47</f>
        <v>36</v>
      </c>
      <c r="L87" s="219">
        <f>+K87/(35*52*0.8)</f>
        <v>2.4725274725274724E-2</v>
      </c>
      <c r="M87" s="219"/>
      <c r="N87" s="220">
        <f>$H72*E72*$C$47</f>
        <v>5472</v>
      </c>
      <c r="O87" s="80"/>
      <c r="P87" s="218">
        <f>+E72*$C$47</f>
        <v>48</v>
      </c>
      <c r="Q87" s="219">
        <f>+P87/(35*52*0.8)</f>
        <v>3.2967032967032968E-2</v>
      </c>
      <c r="R87" s="220">
        <f>$H72*F72*$C$47</f>
        <v>10260</v>
      </c>
      <c r="S87" s="218">
        <f>+F72*$C$47</f>
        <v>90</v>
      </c>
      <c r="T87" s="219">
        <f>+S87/(35*52*0.8)</f>
        <v>6.1813186813186816E-2</v>
      </c>
    </row>
    <row r="88" spans="1:20" s="52" customFormat="1" ht="12.5" x14ac:dyDescent="0.25">
      <c r="A88" s="52">
        <v>0</v>
      </c>
      <c r="B88" s="74" t="s">
        <v>141</v>
      </c>
      <c r="C88" s="225" t="s">
        <v>175</v>
      </c>
      <c r="D88" s="226">
        <f t="shared" si="9"/>
        <v>90846</v>
      </c>
      <c r="E88" s="227">
        <f t="shared" si="1"/>
        <v>2271.15</v>
      </c>
      <c r="F88" s="228">
        <f t="shared" si="10"/>
        <v>1.5598557692307693</v>
      </c>
      <c r="G88" s="80">
        <f>$H73*C73*$C$61</f>
        <v>57680</v>
      </c>
      <c r="H88" s="218">
        <f>+C73*$C$61</f>
        <v>1442</v>
      </c>
      <c r="I88" s="219">
        <f>+H88/(35*52*0.8)</f>
        <v>0.99038461538461542</v>
      </c>
      <c r="J88" s="220">
        <f>$H73*D73*$C$61</f>
        <v>86520</v>
      </c>
      <c r="K88" s="218">
        <f>+D73*$C$61</f>
        <v>2163</v>
      </c>
      <c r="L88" s="219">
        <f>+K88/(35*52*0.8)</f>
        <v>1.4855769230769231</v>
      </c>
      <c r="M88" s="219"/>
      <c r="N88" s="220">
        <f>$H73*E73*$C$61</f>
        <v>115360</v>
      </c>
      <c r="O88" s="80"/>
      <c r="P88" s="218">
        <f>+E73*$C$61</f>
        <v>2884</v>
      </c>
      <c r="Q88" s="219">
        <f>+P88/(35*52*0.8)</f>
        <v>1.9807692307692308</v>
      </c>
      <c r="R88" s="220">
        <f>$H73*F73*$C$61</f>
        <v>201880</v>
      </c>
      <c r="S88" s="218">
        <f>+F73*$C$61</f>
        <v>5047</v>
      </c>
      <c r="T88" s="219">
        <f>+S88/(35*52*0.8)</f>
        <v>3.4663461538461537</v>
      </c>
    </row>
    <row r="89" spans="1:20" s="100" customFormat="1" ht="13.5" thickBot="1" x14ac:dyDescent="0.35">
      <c r="A89" s="100">
        <f>SUM(A80:A88)</f>
        <v>9</v>
      </c>
      <c r="B89" s="27" t="s">
        <v>177</v>
      </c>
      <c r="C89" s="229"/>
      <c r="D89" s="230">
        <f>SUM(D80:D88)</f>
        <v>2337068.6500000004</v>
      </c>
      <c r="E89" s="230">
        <f>SUM(E80:E88)</f>
        <v>34321.35</v>
      </c>
      <c r="F89" s="231">
        <f>+SUM(F80:F88)</f>
        <v>23.572355769230768</v>
      </c>
      <c r="G89" s="232">
        <f>SUM(G80:G88)</f>
        <v>1331539</v>
      </c>
      <c r="H89" s="233"/>
      <c r="I89" s="219">
        <f>+SUM(I80:I88)</f>
        <v>14.37706043956044</v>
      </c>
      <c r="J89" s="234">
        <f>SUM(J80:J88)</f>
        <v>2200270</v>
      </c>
      <c r="K89" s="233"/>
      <c r="L89" s="219">
        <f>+SUM(L80:L88)</f>
        <v>22.30837912087912</v>
      </c>
      <c r="M89" s="219"/>
      <c r="N89" s="234">
        <f>SUM(N80:N88)</f>
        <v>3112261</v>
      </c>
      <c r="O89" s="232"/>
      <c r="P89" s="233"/>
      <c r="Q89" s="219">
        <f>+SUM(Q80:Q88)</f>
        <v>30.734890109890109</v>
      </c>
      <c r="R89" s="234">
        <f>SUM(R80:R88)</f>
        <v>4860427</v>
      </c>
      <c r="S89" s="233"/>
      <c r="T89" s="219">
        <f>+SUM(T80:T88)</f>
        <v>50.571428571428577</v>
      </c>
    </row>
    <row r="90" spans="1:20" ht="13.5" thickTop="1" x14ac:dyDescent="0.3"/>
    <row r="91" spans="1:20" ht="13.5" thickBot="1" x14ac:dyDescent="0.35">
      <c r="B91" s="93" t="s">
        <v>178</v>
      </c>
      <c r="C91" s="470" t="s">
        <v>60</v>
      </c>
      <c r="D91" s="470"/>
      <c r="E91" s="470"/>
      <c r="F91" s="470"/>
      <c r="H91" s="463" t="s">
        <v>60</v>
      </c>
      <c r="I91" s="463"/>
      <c r="J91" s="463"/>
      <c r="K91" s="463"/>
      <c r="L91" s="463"/>
      <c r="M91" s="463"/>
      <c r="N91" s="463"/>
      <c r="O91" s="25"/>
    </row>
    <row r="92" spans="1:20" ht="13.5" thickTop="1" x14ac:dyDescent="0.3">
      <c r="B92" s="235"/>
      <c r="C92" s="236" t="s">
        <v>172</v>
      </c>
      <c r="D92" s="237" t="s">
        <v>105</v>
      </c>
      <c r="E92" s="238" t="s">
        <v>173</v>
      </c>
      <c r="F92" s="239" t="s">
        <v>107</v>
      </c>
      <c r="H92" s="463"/>
      <c r="I92" s="463"/>
      <c r="J92" s="463"/>
      <c r="K92" s="463"/>
      <c r="L92" s="463"/>
      <c r="M92" s="463"/>
      <c r="N92" s="463"/>
      <c r="O92" s="25"/>
    </row>
    <row r="93" spans="1:20" ht="12.5" x14ac:dyDescent="0.25">
      <c r="B93" s="164"/>
      <c r="C93" s="240" t="s">
        <v>174</v>
      </c>
      <c r="D93" s="241">
        <f>+D80+D86</f>
        <v>1237019.7</v>
      </c>
      <c r="E93" s="241">
        <f>+E80+E86</f>
        <v>10851.05</v>
      </c>
      <c r="F93" s="242">
        <f>+F80+F86</f>
        <v>7.4526442307692307</v>
      </c>
      <c r="G93" s="243">
        <f>D93/1.12/F93/1000</f>
        <v>148.19999999999996</v>
      </c>
      <c r="H93" s="463"/>
      <c r="I93" s="463"/>
      <c r="J93" s="463"/>
      <c r="K93" s="463"/>
      <c r="L93" s="463"/>
      <c r="M93" s="463"/>
      <c r="N93" s="463"/>
      <c r="O93" s="25"/>
    </row>
    <row r="94" spans="1:20" ht="12.5" x14ac:dyDescent="0.25">
      <c r="C94" s="244" t="s">
        <v>176</v>
      </c>
      <c r="D94" s="133">
        <f>+D82+D87</f>
        <v>147067.20000000001</v>
      </c>
      <c r="E94" s="133">
        <f>+E82+E87</f>
        <v>2417.1000000000004</v>
      </c>
      <c r="F94" s="245">
        <f>+F82+F87</f>
        <v>1.6600961538461538</v>
      </c>
      <c r="G94" s="243">
        <f>D94/1.12/F94/1000</f>
        <v>79.097827975673326</v>
      </c>
      <c r="H94" s="463"/>
      <c r="I94" s="463"/>
      <c r="J94" s="463"/>
      <c r="K94" s="463"/>
      <c r="L94" s="463"/>
      <c r="M94" s="463"/>
      <c r="N94" s="463"/>
      <c r="O94" s="25"/>
    </row>
    <row r="95" spans="1:20" ht="12.5" x14ac:dyDescent="0.25">
      <c r="C95" s="246" t="s">
        <v>175</v>
      </c>
      <c r="D95" s="247">
        <f>+D89-(D93+D94)</f>
        <v>952981.75000000047</v>
      </c>
      <c r="E95" s="247">
        <f>+E89-(E93+E94)</f>
        <v>21053.199999999997</v>
      </c>
      <c r="F95" s="248">
        <f>+F89-(F93+F94)</f>
        <v>14.459615384615383</v>
      </c>
      <c r="G95" s="243">
        <f>D95/1.12/F95/1000</f>
        <v>58.845034246575381</v>
      </c>
      <c r="H95" s="463"/>
      <c r="I95" s="463"/>
      <c r="J95" s="463"/>
      <c r="K95" s="463"/>
      <c r="L95" s="463"/>
      <c r="M95" s="463"/>
      <c r="N95" s="463"/>
      <c r="O95" s="25"/>
    </row>
    <row r="96" spans="1:20" ht="13.5" thickBot="1" x14ac:dyDescent="0.35">
      <c r="C96" s="249" t="s">
        <v>70</v>
      </c>
      <c r="D96" s="250">
        <f>+D89</f>
        <v>2337068.6500000004</v>
      </c>
      <c r="E96" s="250">
        <f>+E89</f>
        <v>34321.35</v>
      </c>
      <c r="F96" s="251">
        <f>+F89</f>
        <v>23.572355769230768</v>
      </c>
      <c r="H96" s="463"/>
      <c r="I96" s="463"/>
      <c r="J96" s="463"/>
      <c r="K96" s="463"/>
      <c r="L96" s="463"/>
      <c r="M96" s="463"/>
      <c r="N96" s="463"/>
      <c r="O96" s="25"/>
    </row>
    <row r="97" spans="1:15" ht="13.5" thickTop="1" x14ac:dyDescent="0.3">
      <c r="D97" s="243">
        <f>D96/1.12</f>
        <v>2086668.4375000002</v>
      </c>
    </row>
    <row r="98" spans="1:15" ht="15.5" x14ac:dyDescent="0.35">
      <c r="A98" s="142" t="s">
        <v>179</v>
      </c>
      <c r="B98" s="22"/>
    </row>
    <row r="99" spans="1:15" ht="13.5" thickBot="1" x14ac:dyDescent="0.35">
      <c r="C99" s="30" t="s">
        <v>95</v>
      </c>
      <c r="D99" s="30" t="s">
        <v>96</v>
      </c>
      <c r="E99" s="30" t="s">
        <v>97</v>
      </c>
      <c r="F99" s="30" t="s">
        <v>98</v>
      </c>
      <c r="G99" s="30" t="s">
        <v>99</v>
      </c>
      <c r="H99" s="30" t="s">
        <v>100</v>
      </c>
      <c r="J99" s="30" t="s">
        <v>180</v>
      </c>
    </row>
    <row r="100" spans="1:15" ht="16" thickBot="1" x14ac:dyDescent="0.4">
      <c r="B100" s="176" t="s">
        <v>181</v>
      </c>
      <c r="J100" s="252">
        <v>8.7999999999999995E-2</v>
      </c>
    </row>
    <row r="101" spans="1:15" ht="13.5" thickBot="1" x14ac:dyDescent="0.35">
      <c r="B101" s="93" t="s">
        <v>182</v>
      </c>
      <c r="C101" s="253">
        <f>+C19</f>
        <v>0</v>
      </c>
      <c r="D101" s="254">
        <f>D19</f>
        <v>0</v>
      </c>
      <c r="E101" s="254">
        <f>E19</f>
        <v>0</v>
      </c>
      <c r="F101" s="254">
        <f>F19</f>
        <v>0</v>
      </c>
      <c r="G101" s="254">
        <f>G19</f>
        <v>0</v>
      </c>
      <c r="H101" s="255">
        <f>H19</f>
        <v>0</v>
      </c>
    </row>
    <row r="102" spans="1:15" x14ac:dyDescent="0.3">
      <c r="J102" s="256" t="s">
        <v>183</v>
      </c>
    </row>
    <row r="103" spans="1:15" s="93" customFormat="1" ht="16" thickBot="1" x14ac:dyDescent="0.4">
      <c r="B103" s="176" t="s">
        <v>184</v>
      </c>
      <c r="C103" s="23"/>
      <c r="D103" s="23"/>
      <c r="E103" s="23"/>
      <c r="F103" s="23"/>
      <c r="G103" s="23"/>
      <c r="H103" s="23"/>
      <c r="J103" s="257">
        <f>SUM(C109:H109)/1000</f>
        <v>-2397.0896321885602</v>
      </c>
    </row>
    <row r="104" spans="1:15" ht="15" thickBot="1" x14ac:dyDescent="0.4">
      <c r="B104" s="23" t="s">
        <v>185</v>
      </c>
      <c r="C104" s="258">
        <f>C26</f>
        <v>2337068.6500000004</v>
      </c>
      <c r="D104" s="259"/>
      <c r="E104" s="260"/>
      <c r="F104" s="260"/>
      <c r="G104" s="260"/>
      <c r="H104" s="261"/>
      <c r="J104" s="262"/>
    </row>
    <row r="105" spans="1:15" ht="14.5" x14ac:dyDescent="0.35">
      <c r="B105" s="100" t="s">
        <v>186</v>
      </c>
      <c r="C105" s="263">
        <f>(C32+C15+C16)</f>
        <v>60020.98218856001</v>
      </c>
      <c r="D105" s="264"/>
      <c r="E105" s="265"/>
      <c r="F105" s="265"/>
      <c r="G105" s="265"/>
      <c r="H105" s="266"/>
      <c r="J105" s="256" t="s">
        <v>187</v>
      </c>
    </row>
    <row r="106" spans="1:15" ht="13.5" thickBot="1" x14ac:dyDescent="0.35">
      <c r="B106" s="93" t="s">
        <v>188</v>
      </c>
      <c r="C106" s="267">
        <f t="shared" ref="C106:H106" si="16">SUM(C104:C105)</f>
        <v>2397089.6321885604</v>
      </c>
      <c r="D106" s="268">
        <f t="shared" si="16"/>
        <v>0</v>
      </c>
      <c r="E106" s="268">
        <f t="shared" si="16"/>
        <v>0</v>
      </c>
      <c r="F106" s="268">
        <f t="shared" si="16"/>
        <v>0</v>
      </c>
      <c r="G106" s="268">
        <f t="shared" si="16"/>
        <v>0</v>
      </c>
      <c r="H106" s="269">
        <f t="shared" si="16"/>
        <v>0</v>
      </c>
      <c r="J106" s="270" t="str">
        <f>IF(H111="n/m","+ 6 years",IF(C110&gt;=0,C106/C101,COUNTIF(C110:H110,"&lt;0")+INDEX(C111:H111,COUNTIF(C110:H110,"&lt;0")+1)))</f>
        <v>+ 6 years</v>
      </c>
    </row>
    <row r="107" spans="1:15" ht="13.5" thickBot="1" x14ac:dyDescent="0.35">
      <c r="B107" s="93"/>
      <c r="C107" s="232"/>
      <c r="D107" s="232"/>
      <c r="E107" s="232"/>
      <c r="F107" s="232"/>
      <c r="G107" s="232"/>
      <c r="H107" s="232"/>
      <c r="J107" s="271"/>
    </row>
    <row r="108" spans="1:15" s="93" customFormat="1" x14ac:dyDescent="0.3">
      <c r="B108" s="27" t="s">
        <v>189</v>
      </c>
      <c r="C108" s="272">
        <v>0</v>
      </c>
      <c r="D108" s="273">
        <v>1</v>
      </c>
      <c r="E108" s="273">
        <v>2</v>
      </c>
      <c r="F108" s="273">
        <v>3</v>
      </c>
      <c r="G108" s="273">
        <v>4</v>
      </c>
      <c r="H108" s="274">
        <v>5</v>
      </c>
      <c r="I108" s="477" t="s">
        <v>60</v>
      </c>
      <c r="J108" s="478"/>
      <c r="K108" s="478"/>
      <c r="L108" s="478"/>
      <c r="M108" s="478"/>
      <c r="N108" s="478"/>
      <c r="O108" s="275"/>
    </row>
    <row r="109" spans="1:15" s="93" customFormat="1" ht="14.5" x14ac:dyDescent="0.35">
      <c r="B109" s="71" t="s">
        <v>190</v>
      </c>
      <c r="C109" s="276">
        <f t="shared" ref="C109:H109" si="17">C101-C106</f>
        <v>-2397089.6321885604</v>
      </c>
      <c r="D109" s="277">
        <f t="shared" si="17"/>
        <v>0</v>
      </c>
      <c r="E109" s="277">
        <f t="shared" si="17"/>
        <v>0</v>
      </c>
      <c r="F109" s="277">
        <f t="shared" si="17"/>
        <v>0</v>
      </c>
      <c r="G109" s="277">
        <f t="shared" si="17"/>
        <v>0</v>
      </c>
      <c r="H109" s="278">
        <f t="shared" si="17"/>
        <v>0</v>
      </c>
      <c r="I109" s="477"/>
      <c r="J109" s="478"/>
      <c r="K109" s="478"/>
      <c r="L109" s="478"/>
      <c r="M109" s="478"/>
      <c r="N109" s="478"/>
      <c r="O109" s="275"/>
    </row>
    <row r="110" spans="1:15" s="93" customFormat="1" ht="14.5" x14ac:dyDescent="0.35">
      <c r="B110" s="71" t="s">
        <v>191</v>
      </c>
      <c r="C110" s="276">
        <f>+C109</f>
        <v>-2397089.6321885604</v>
      </c>
      <c r="D110" s="277">
        <f>+D109+C109</f>
        <v>-2397089.6321885604</v>
      </c>
      <c r="E110" s="277">
        <f>C109+E109+D109</f>
        <v>-2397089.6321885604</v>
      </c>
      <c r="F110" s="277">
        <f>C109+D109+F109+E109</f>
        <v>-2397089.6321885604</v>
      </c>
      <c r="G110" s="277">
        <f>C109+D109+E109+G109+F109</f>
        <v>-2397089.6321885604</v>
      </c>
      <c r="H110" s="278">
        <f>C109+D109+E109+F109+H109+G109</f>
        <v>-2397089.6321885604</v>
      </c>
      <c r="I110" s="477"/>
      <c r="J110" s="478"/>
      <c r="K110" s="478"/>
      <c r="L110" s="478"/>
      <c r="M110" s="478"/>
      <c r="N110" s="478"/>
      <c r="O110" s="275"/>
    </row>
    <row r="111" spans="1:15" thickBot="1" x14ac:dyDescent="0.3">
      <c r="B111" s="71" t="s">
        <v>192</v>
      </c>
      <c r="C111" s="279"/>
      <c r="D111" s="280" t="str">
        <f>IF(D110&lt;0,"n/m",ABS(C110)/D109)</f>
        <v>n/m</v>
      </c>
      <c r="E111" s="280" t="str">
        <f>IF(E110&lt;0,"n/m",ABS(D110)/E109)</f>
        <v>n/m</v>
      </c>
      <c r="F111" s="280" t="str">
        <f>IF(F110&lt;0,"n/m",ABS(E110)/F109)</f>
        <v>n/m</v>
      </c>
      <c r="G111" s="280" t="str">
        <f>IF(G110&lt;0,"n/m",ABS(F110)/G109)</f>
        <v>n/m</v>
      </c>
      <c r="H111" s="281" t="str">
        <f>IF(H110&lt;0,"n/m",ABS(G110)/H109)</f>
        <v>n/m</v>
      </c>
      <c r="I111" s="477"/>
      <c r="J111" s="478"/>
      <c r="K111" s="478"/>
      <c r="L111" s="478"/>
      <c r="M111" s="478"/>
      <c r="N111" s="478"/>
      <c r="O111" s="275"/>
    </row>
    <row r="115" spans="3:3" x14ac:dyDescent="0.3">
      <c r="C115" s="282">
        <f>+C105/1.12</f>
        <v>53590.162668357145</v>
      </c>
    </row>
    <row r="117" spans="3:3" x14ac:dyDescent="0.3">
      <c r="C117" s="23">
        <f>2100/1.12</f>
        <v>1874.9999999999998</v>
      </c>
    </row>
  </sheetData>
  <mergeCells count="20">
    <mergeCell ref="I108:N111"/>
    <mergeCell ref="G78:H78"/>
    <mergeCell ref="J78:K78"/>
    <mergeCell ref="N78:P78"/>
    <mergeCell ref="R78:S78"/>
    <mergeCell ref="C91:F91"/>
    <mergeCell ref="H91:N96"/>
    <mergeCell ref="K13:L13"/>
    <mergeCell ref="K14:L14"/>
    <mergeCell ref="K15:L15"/>
    <mergeCell ref="E35:N39"/>
    <mergeCell ref="D46:E46"/>
    <mergeCell ref="F46:G46"/>
    <mergeCell ref="H46:I46"/>
    <mergeCell ref="K12:L12"/>
    <mergeCell ref="I1:N3"/>
    <mergeCell ref="L5:N5"/>
    <mergeCell ref="L6:N6"/>
    <mergeCell ref="K10:L10"/>
    <mergeCell ref="K11:L11"/>
  </mergeCells>
  <conditionalFormatting sqref="E25">
    <cfRule type="cellIs" dxfId="0" priority="1" operator="equal">
      <formula>"% ERROR"</formula>
    </cfRule>
  </conditionalFormatting>
  <pageMargins left="0.38" right="0.4" top="0.87" bottom="0.69" header="0.5" footer="0.5"/>
  <pageSetup scale="81" orientation="landscape" r:id="rId1"/>
  <headerFooter alignWithMargins="0"/>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A7A30-131A-44D3-9596-51ABFEE2FC36}">
  <sheetPr>
    <tabColor rgb="FFFFFF00"/>
  </sheetPr>
  <dimension ref="C2:AB3"/>
  <sheetViews>
    <sheetView workbookViewId="0">
      <selection activeCell="N33" sqref="N33"/>
    </sheetView>
  </sheetViews>
  <sheetFormatPr defaultRowHeight="14.5" x14ac:dyDescent="0.35"/>
  <sheetData>
    <row r="2" spans="3:28" x14ac:dyDescent="0.35">
      <c r="C2" s="481" t="s">
        <v>219</v>
      </c>
      <c r="D2" s="481"/>
      <c r="E2" s="481"/>
      <c r="F2" s="481"/>
      <c r="G2" s="481"/>
      <c r="H2" s="481"/>
      <c r="W2" s="481" t="s">
        <v>220</v>
      </c>
      <c r="X2" s="481"/>
      <c r="Y2" s="481"/>
      <c r="Z2" s="481"/>
      <c r="AA2" s="481"/>
      <c r="AB2" s="481"/>
    </row>
    <row r="3" spans="3:28" x14ac:dyDescent="0.35">
      <c r="C3" s="481"/>
      <c r="D3" s="481"/>
      <c r="E3" s="481"/>
      <c r="F3" s="481"/>
      <c r="G3" s="481"/>
      <c r="H3" s="481"/>
      <c r="W3" s="481"/>
      <c r="X3" s="481"/>
      <c r="Y3" s="481"/>
      <c r="Z3" s="481"/>
      <c r="AA3" s="481"/>
      <c r="AB3" s="481"/>
    </row>
  </sheetData>
  <mergeCells count="2">
    <mergeCell ref="C2:H3"/>
    <mergeCell ref="W2:AB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EA169-DCCD-4C60-8AF0-D06C2599BA57}">
  <sheetPr>
    <tabColor rgb="FFFFFF00"/>
  </sheetPr>
  <dimension ref="A1:T205"/>
  <sheetViews>
    <sheetView workbookViewId="0">
      <pane xSplit="2" ySplit="2" topLeftCell="C3" activePane="bottomRight" state="frozen"/>
      <selection pane="topRight" activeCell="C1" sqref="C1"/>
      <selection pane="bottomLeft" activeCell="A3" sqref="A3"/>
      <selection pane="bottomRight" activeCell="J2" sqref="J2"/>
    </sheetView>
  </sheetViews>
  <sheetFormatPr defaultColWidth="11.453125" defaultRowHeight="14.5" x14ac:dyDescent="0.35"/>
  <cols>
    <col min="1" max="1" width="19.7265625" bestFit="1" customWidth="1"/>
    <col min="2" max="2" width="60.81640625" style="421" customWidth="1"/>
    <col min="3" max="3" width="15.453125" customWidth="1"/>
    <col min="6" max="6" width="11.81640625" customWidth="1"/>
    <col min="7" max="8" width="11.453125" customWidth="1"/>
    <col min="9" max="9" width="12.54296875" bestFit="1" customWidth="1"/>
    <col min="10" max="11" width="13.26953125" customWidth="1"/>
    <col min="12" max="12" width="9.81640625" bestFit="1" customWidth="1"/>
    <col min="15" max="15" width="10.453125" customWidth="1"/>
    <col min="16" max="16" width="14" customWidth="1"/>
    <col min="17" max="17" width="10" customWidth="1"/>
  </cols>
  <sheetData>
    <row r="1" spans="1:20" ht="15" thickBot="1" x14ac:dyDescent="0.4">
      <c r="A1" s="398"/>
      <c r="B1" s="399"/>
      <c r="G1" s="482" t="s">
        <v>630</v>
      </c>
      <c r="H1" s="483"/>
      <c r="I1" s="483"/>
      <c r="J1" s="483"/>
      <c r="K1" s="483"/>
      <c r="L1" s="484"/>
      <c r="M1" s="400"/>
      <c r="N1" s="401"/>
      <c r="O1" s="401"/>
      <c r="P1" s="401"/>
      <c r="Q1" s="402"/>
      <c r="R1" s="400"/>
      <c r="S1" s="402"/>
    </row>
    <row r="2" spans="1:20" s="416" customFormat="1" ht="58.5" thickBot="1" x14ac:dyDescent="0.4">
      <c r="A2" s="403" t="s">
        <v>631</v>
      </c>
      <c r="B2" s="404" t="s">
        <v>632</v>
      </c>
      <c r="C2" s="405" t="s">
        <v>633</v>
      </c>
      <c r="D2" s="406" t="s">
        <v>634</v>
      </c>
      <c r="E2" s="405" t="s">
        <v>635</v>
      </c>
      <c r="F2" s="407" t="s">
        <v>636</v>
      </c>
      <c r="G2" s="408" t="s">
        <v>637</v>
      </c>
      <c r="H2" s="409" t="s">
        <v>638</v>
      </c>
      <c r="I2" s="409" t="s">
        <v>630</v>
      </c>
      <c r="J2" s="409" t="s">
        <v>639</v>
      </c>
      <c r="K2" s="409" t="s">
        <v>640</v>
      </c>
      <c r="L2" s="410" t="s">
        <v>641</v>
      </c>
      <c r="M2" s="411" t="s">
        <v>642</v>
      </c>
      <c r="N2" s="412" t="s">
        <v>643</v>
      </c>
      <c r="O2" s="412" t="s">
        <v>644</v>
      </c>
      <c r="P2" s="412" t="s">
        <v>645</v>
      </c>
      <c r="Q2" s="413" t="s">
        <v>646</v>
      </c>
      <c r="R2" s="414" t="s">
        <v>647</v>
      </c>
      <c r="S2" s="415" t="s">
        <v>648</v>
      </c>
    </row>
    <row r="3" spans="1:20" s="422" customFormat="1" x14ac:dyDescent="0.35">
      <c r="A3" s="417" t="s">
        <v>649</v>
      </c>
      <c r="B3" s="418" t="s">
        <v>650</v>
      </c>
      <c r="C3" s="419"/>
      <c r="D3" s="418" t="s">
        <v>651</v>
      </c>
      <c r="E3" s="419"/>
      <c r="F3" s="418"/>
      <c r="G3" s="419"/>
      <c r="H3" s="420"/>
      <c r="I3" s="420"/>
      <c r="J3" s="420"/>
      <c r="K3" s="420"/>
      <c r="L3" s="418"/>
      <c r="M3" s="419"/>
      <c r="N3" s="420"/>
      <c r="O3" s="420"/>
      <c r="P3" s="420"/>
      <c r="Q3" s="418"/>
      <c r="R3" s="419"/>
      <c r="S3" s="418"/>
      <c r="T3" s="421"/>
    </row>
    <row r="4" spans="1:20" s="422" customFormat="1" ht="43.5" x14ac:dyDescent="0.35">
      <c r="A4" s="423" t="s">
        <v>649</v>
      </c>
      <c r="B4" s="424" t="s">
        <v>652</v>
      </c>
      <c r="C4" s="425"/>
      <c r="D4" s="424" t="s">
        <v>651</v>
      </c>
      <c r="E4" s="426"/>
      <c r="F4" s="427"/>
      <c r="G4" s="426" t="s">
        <v>653</v>
      </c>
      <c r="H4" s="428"/>
      <c r="I4" s="428" t="s">
        <v>653</v>
      </c>
      <c r="J4" s="428" t="s">
        <v>653</v>
      </c>
      <c r="K4" s="428" t="s">
        <v>653</v>
      </c>
      <c r="L4" s="427" t="s">
        <v>653</v>
      </c>
      <c r="M4" s="426"/>
      <c r="N4" s="428"/>
      <c r="O4" s="428"/>
      <c r="P4" s="428"/>
      <c r="Q4" s="427"/>
      <c r="R4" s="426"/>
      <c r="S4" s="427"/>
      <c r="T4" s="421"/>
    </row>
    <row r="5" spans="1:20" s="422" customFormat="1" ht="29" x14ac:dyDescent="0.35">
      <c r="A5" s="423" t="s">
        <v>654</v>
      </c>
      <c r="B5" s="424" t="s">
        <v>655</v>
      </c>
      <c r="C5" s="426"/>
      <c r="D5" s="427" t="s">
        <v>653</v>
      </c>
      <c r="E5" s="426"/>
      <c r="F5" s="427"/>
      <c r="G5" s="426" t="s">
        <v>656</v>
      </c>
      <c r="H5" s="428"/>
      <c r="I5" s="428" t="s">
        <v>657</v>
      </c>
      <c r="J5" s="428" t="s">
        <v>657</v>
      </c>
      <c r="K5" s="428" t="s">
        <v>657</v>
      </c>
      <c r="L5" s="427" t="s">
        <v>657</v>
      </c>
      <c r="M5" s="426"/>
      <c r="N5" s="428"/>
      <c r="O5" s="428"/>
      <c r="P5" s="428"/>
      <c r="Q5" s="427"/>
      <c r="R5" s="426"/>
      <c r="S5" s="427"/>
      <c r="T5" s="421"/>
    </row>
    <row r="6" spans="1:20" s="422" customFormat="1" x14ac:dyDescent="0.35">
      <c r="A6" s="423" t="s">
        <v>654</v>
      </c>
      <c r="B6" s="424" t="s">
        <v>658</v>
      </c>
      <c r="C6" s="426" t="s">
        <v>659</v>
      </c>
      <c r="D6" s="427" t="s">
        <v>651</v>
      </c>
      <c r="E6" s="426"/>
      <c r="F6" s="427"/>
      <c r="G6" s="426" t="s">
        <v>659</v>
      </c>
      <c r="H6" s="428"/>
      <c r="I6" s="428"/>
      <c r="J6" s="428"/>
      <c r="K6" s="428"/>
      <c r="L6" s="427"/>
      <c r="M6" s="426"/>
      <c r="N6" s="428"/>
      <c r="O6" s="428"/>
      <c r="P6" s="428"/>
      <c r="Q6" s="427"/>
      <c r="R6" s="426"/>
      <c r="S6" s="427"/>
      <c r="T6" s="421"/>
    </row>
    <row r="7" spans="1:20" x14ac:dyDescent="0.35">
      <c r="A7" s="423" t="s">
        <v>660</v>
      </c>
      <c r="B7" s="427" t="s">
        <v>661</v>
      </c>
      <c r="C7" s="426"/>
      <c r="D7" s="427" t="s">
        <v>656</v>
      </c>
      <c r="E7" s="426"/>
      <c r="F7" s="427"/>
      <c r="G7" s="426"/>
      <c r="H7" s="428"/>
      <c r="I7" s="428"/>
      <c r="J7" s="428"/>
      <c r="K7" s="428"/>
      <c r="L7" s="427"/>
      <c r="M7" s="426"/>
      <c r="N7" s="428"/>
      <c r="O7" s="428"/>
      <c r="P7" s="428"/>
      <c r="Q7" s="427"/>
      <c r="R7" s="426"/>
      <c r="S7" s="427"/>
      <c r="T7" s="421"/>
    </row>
    <row r="8" spans="1:20" s="422" customFormat="1" ht="44" thickBot="1" x14ac:dyDescent="0.4">
      <c r="A8" s="429" t="s">
        <v>660</v>
      </c>
      <c r="B8" s="430" t="s">
        <v>662</v>
      </c>
      <c r="C8" s="431" t="s">
        <v>653</v>
      </c>
      <c r="D8" s="430" t="s">
        <v>651</v>
      </c>
      <c r="E8" s="431" t="s">
        <v>653</v>
      </c>
      <c r="F8" s="430"/>
      <c r="G8" s="431" t="s">
        <v>653</v>
      </c>
      <c r="H8" s="432"/>
      <c r="I8" s="432" t="s">
        <v>653</v>
      </c>
      <c r="J8" s="432" t="s">
        <v>653</v>
      </c>
      <c r="K8" s="432" t="s">
        <v>653</v>
      </c>
      <c r="L8" s="430" t="s">
        <v>653</v>
      </c>
      <c r="M8" s="431"/>
      <c r="N8" s="432"/>
      <c r="O8" s="432" t="s">
        <v>653</v>
      </c>
      <c r="P8" s="432" t="s">
        <v>653</v>
      </c>
      <c r="Q8" s="430" t="s">
        <v>653</v>
      </c>
      <c r="R8" s="431" t="s">
        <v>653</v>
      </c>
      <c r="S8" s="430" t="s">
        <v>653</v>
      </c>
      <c r="T8" s="421"/>
    </row>
    <row r="9" spans="1:20" x14ac:dyDescent="0.35">
      <c r="A9" s="433" t="s">
        <v>663</v>
      </c>
      <c r="B9" s="418" t="s">
        <v>664</v>
      </c>
      <c r="C9" s="419"/>
      <c r="D9" s="418"/>
      <c r="E9" s="419"/>
      <c r="F9" s="418"/>
      <c r="G9" s="419" t="s">
        <v>665</v>
      </c>
      <c r="H9" s="420"/>
      <c r="I9" s="420" t="s">
        <v>656</v>
      </c>
      <c r="J9" s="420" t="s">
        <v>657</v>
      </c>
      <c r="K9" s="420" t="s">
        <v>657</v>
      </c>
      <c r="L9" s="418" t="s">
        <v>657</v>
      </c>
      <c r="M9" s="419" t="s">
        <v>659</v>
      </c>
      <c r="N9" s="420" t="s">
        <v>659</v>
      </c>
      <c r="O9" s="420" t="s">
        <v>653</v>
      </c>
      <c r="P9" s="420" t="s">
        <v>659</v>
      </c>
      <c r="Q9" s="418" t="s">
        <v>653</v>
      </c>
      <c r="R9" s="419" t="s">
        <v>653</v>
      </c>
      <c r="S9" s="418" t="s">
        <v>653</v>
      </c>
      <c r="T9" s="421"/>
    </row>
    <row r="10" spans="1:20" s="422" customFormat="1" x14ac:dyDescent="0.35">
      <c r="A10" s="434" t="s">
        <v>663</v>
      </c>
      <c r="B10" s="427" t="s">
        <v>666</v>
      </c>
      <c r="C10" s="426"/>
      <c r="D10" s="427" t="s">
        <v>656</v>
      </c>
      <c r="E10" s="426"/>
      <c r="F10" s="427"/>
      <c r="G10" s="426" t="s">
        <v>653</v>
      </c>
      <c r="H10" s="428"/>
      <c r="I10" s="428" t="s">
        <v>657</v>
      </c>
      <c r="J10" s="428" t="s">
        <v>653</v>
      </c>
      <c r="K10" s="428" t="s">
        <v>657</v>
      </c>
      <c r="L10" s="427" t="s">
        <v>657</v>
      </c>
      <c r="M10" s="426"/>
      <c r="N10" s="428"/>
      <c r="O10" s="428"/>
      <c r="P10" s="428"/>
      <c r="Q10" s="427"/>
      <c r="R10" s="426"/>
      <c r="S10" s="427"/>
      <c r="T10" s="421"/>
    </row>
    <row r="11" spans="1:20" s="422" customFormat="1" x14ac:dyDescent="0.35">
      <c r="A11" s="434" t="s">
        <v>663</v>
      </c>
      <c r="B11" s="427" t="s">
        <v>667</v>
      </c>
      <c r="C11" s="426"/>
      <c r="D11" s="427" t="s">
        <v>651</v>
      </c>
      <c r="E11" s="426"/>
      <c r="F11" s="427"/>
      <c r="G11" s="426"/>
      <c r="H11" s="428"/>
      <c r="I11" s="428" t="s">
        <v>657</v>
      </c>
      <c r="J11" s="428"/>
      <c r="K11" s="428" t="s">
        <v>657</v>
      </c>
      <c r="L11" s="427" t="s">
        <v>657</v>
      </c>
      <c r="M11" s="426"/>
      <c r="N11" s="428"/>
      <c r="O11" s="428"/>
      <c r="P11" s="428"/>
      <c r="Q11" s="427"/>
      <c r="R11" s="426"/>
      <c r="S11" s="427"/>
      <c r="T11" s="421"/>
    </row>
    <row r="12" spans="1:20" s="422" customFormat="1" x14ac:dyDescent="0.35">
      <c r="A12" s="434" t="s">
        <v>663</v>
      </c>
      <c r="B12" s="427" t="s">
        <v>668</v>
      </c>
      <c r="C12" s="426"/>
      <c r="D12" s="427" t="s">
        <v>656</v>
      </c>
      <c r="E12" s="426"/>
      <c r="F12" s="427"/>
      <c r="G12" s="426"/>
      <c r="H12" s="428"/>
      <c r="I12" s="428" t="s">
        <v>657</v>
      </c>
      <c r="J12" s="428"/>
      <c r="K12" s="428" t="s">
        <v>657</v>
      </c>
      <c r="L12" s="427" t="s">
        <v>657</v>
      </c>
      <c r="M12" s="426"/>
      <c r="N12" s="428"/>
      <c r="O12" s="428"/>
      <c r="P12" s="428"/>
      <c r="Q12" s="427" t="s">
        <v>659</v>
      </c>
      <c r="R12" s="426"/>
      <c r="S12" s="427"/>
      <c r="T12" s="421"/>
    </row>
    <row r="13" spans="1:20" s="422" customFormat="1" x14ac:dyDescent="0.35">
      <c r="A13" s="434" t="s">
        <v>663</v>
      </c>
      <c r="B13" s="427" t="s">
        <v>669</v>
      </c>
      <c r="C13" s="426"/>
      <c r="D13" s="427" t="s">
        <v>651</v>
      </c>
      <c r="E13" s="426"/>
      <c r="F13" s="427"/>
      <c r="G13" s="426"/>
      <c r="H13" s="428"/>
      <c r="I13" s="428" t="s">
        <v>657</v>
      </c>
      <c r="J13" s="428"/>
      <c r="K13" s="428" t="s">
        <v>657</v>
      </c>
      <c r="L13" s="427" t="s">
        <v>657</v>
      </c>
      <c r="M13" s="426"/>
      <c r="N13" s="428"/>
      <c r="O13" s="428" t="s">
        <v>659</v>
      </c>
      <c r="P13" s="428"/>
      <c r="Q13" s="427"/>
      <c r="R13" s="426"/>
      <c r="S13" s="427"/>
      <c r="T13" s="421"/>
    </row>
    <row r="14" spans="1:20" s="422" customFormat="1" ht="29" x14ac:dyDescent="0.35">
      <c r="A14" s="434" t="s">
        <v>663</v>
      </c>
      <c r="B14" s="427" t="s">
        <v>670</v>
      </c>
      <c r="C14" s="426"/>
      <c r="D14" s="427" t="s">
        <v>656</v>
      </c>
      <c r="E14" s="426"/>
      <c r="F14" s="427"/>
      <c r="G14" s="426"/>
      <c r="H14" s="428"/>
      <c r="I14" s="428" t="s">
        <v>657</v>
      </c>
      <c r="J14" s="428"/>
      <c r="K14" s="428" t="s">
        <v>657</v>
      </c>
      <c r="L14" s="427" t="s">
        <v>657</v>
      </c>
      <c r="M14" s="426"/>
      <c r="N14" s="428"/>
      <c r="O14" s="428" t="s">
        <v>659</v>
      </c>
      <c r="P14" s="428"/>
      <c r="Q14" s="427"/>
      <c r="R14" s="426"/>
      <c r="S14" s="427"/>
      <c r="T14" s="421"/>
    </row>
    <row r="15" spans="1:20" s="422" customFormat="1" x14ac:dyDescent="0.35">
      <c r="A15" s="434" t="s">
        <v>663</v>
      </c>
      <c r="B15" s="427" t="s">
        <v>671</v>
      </c>
      <c r="C15" s="426"/>
      <c r="D15" s="427" t="s">
        <v>651</v>
      </c>
      <c r="E15" s="426"/>
      <c r="F15" s="427"/>
      <c r="G15" s="426"/>
      <c r="H15" s="428" t="s">
        <v>653</v>
      </c>
      <c r="I15" s="428"/>
      <c r="J15" s="428"/>
      <c r="K15" s="428"/>
      <c r="L15" s="427"/>
      <c r="M15" s="426"/>
      <c r="N15" s="428"/>
      <c r="O15" s="428"/>
      <c r="P15" s="428"/>
      <c r="Q15" s="427"/>
      <c r="R15" s="426"/>
      <c r="S15" s="427"/>
      <c r="T15" s="421"/>
    </row>
    <row r="16" spans="1:20" s="422" customFormat="1" x14ac:dyDescent="0.35">
      <c r="A16" s="434" t="s">
        <v>672</v>
      </c>
      <c r="B16" s="427" t="s">
        <v>673</v>
      </c>
      <c r="C16" s="426" t="s">
        <v>653</v>
      </c>
      <c r="D16" s="427"/>
      <c r="E16" s="426"/>
      <c r="F16" s="427"/>
      <c r="G16" s="426" t="s">
        <v>659</v>
      </c>
      <c r="H16" s="428" t="s">
        <v>651</v>
      </c>
      <c r="I16" s="435"/>
      <c r="J16" s="435"/>
      <c r="K16" s="435"/>
      <c r="L16" s="436"/>
      <c r="M16" s="426" t="s">
        <v>659</v>
      </c>
      <c r="N16" s="428"/>
      <c r="O16" s="428"/>
      <c r="P16" s="428"/>
      <c r="Q16" s="427" t="s">
        <v>653</v>
      </c>
      <c r="R16" s="426" t="s">
        <v>653</v>
      </c>
      <c r="S16" s="427" t="s">
        <v>653</v>
      </c>
      <c r="T16" s="421"/>
    </row>
    <row r="17" spans="1:20" s="422" customFormat="1" ht="29" x14ac:dyDescent="0.35">
      <c r="A17" s="434" t="s">
        <v>672</v>
      </c>
      <c r="B17" s="427" t="s">
        <v>674</v>
      </c>
      <c r="C17" s="426"/>
      <c r="D17" s="427" t="s">
        <v>656</v>
      </c>
      <c r="E17" s="426"/>
      <c r="F17" s="427"/>
      <c r="G17" s="426" t="s">
        <v>659</v>
      </c>
      <c r="H17" s="428"/>
      <c r="I17" s="428" t="s">
        <v>657</v>
      </c>
      <c r="J17" s="428" t="s">
        <v>657</v>
      </c>
      <c r="K17" s="428" t="s">
        <v>657</v>
      </c>
      <c r="L17" s="427" t="s">
        <v>657</v>
      </c>
      <c r="M17" s="426"/>
      <c r="N17" s="428"/>
      <c r="O17" s="428"/>
      <c r="P17" s="428"/>
      <c r="Q17" s="427"/>
      <c r="R17" s="426"/>
      <c r="S17" s="427"/>
      <c r="T17" s="421"/>
    </row>
    <row r="18" spans="1:20" s="422" customFormat="1" x14ac:dyDescent="0.35">
      <c r="A18" s="434" t="s">
        <v>672</v>
      </c>
      <c r="B18" s="427" t="s">
        <v>675</v>
      </c>
      <c r="C18" s="426"/>
      <c r="D18" s="427" t="s">
        <v>656</v>
      </c>
      <c r="E18" s="426"/>
      <c r="F18" s="427"/>
      <c r="G18" s="426"/>
      <c r="H18" s="428"/>
      <c r="I18" s="428" t="s">
        <v>657</v>
      </c>
      <c r="J18" s="428" t="s">
        <v>657</v>
      </c>
      <c r="K18" s="428" t="s">
        <v>657</v>
      </c>
      <c r="L18" s="427" t="s">
        <v>657</v>
      </c>
      <c r="M18" s="426"/>
      <c r="N18" s="428"/>
      <c r="O18" s="428"/>
      <c r="P18" s="428"/>
      <c r="Q18" s="427"/>
      <c r="R18" s="426"/>
      <c r="S18" s="427"/>
      <c r="T18" s="421"/>
    </row>
    <row r="19" spans="1:20" s="422" customFormat="1" ht="43.5" x14ac:dyDescent="0.35">
      <c r="A19" s="434" t="s">
        <v>676</v>
      </c>
      <c r="B19" s="427" t="s">
        <v>677</v>
      </c>
      <c r="C19" s="426"/>
      <c r="D19" s="427" t="s">
        <v>651</v>
      </c>
      <c r="E19" s="426"/>
      <c r="F19" s="427"/>
      <c r="G19" s="426"/>
      <c r="H19" s="428" t="s">
        <v>653</v>
      </c>
      <c r="I19" s="428" t="s">
        <v>653</v>
      </c>
      <c r="J19" s="428" t="s">
        <v>653</v>
      </c>
      <c r="K19" s="428"/>
      <c r="L19" s="427" t="s">
        <v>653</v>
      </c>
      <c r="M19" s="426"/>
      <c r="N19" s="428"/>
      <c r="O19" s="428"/>
      <c r="P19" s="428" t="s">
        <v>678</v>
      </c>
      <c r="Q19" s="427"/>
      <c r="R19" s="426"/>
      <c r="S19" s="427"/>
      <c r="T19" s="421"/>
    </row>
    <row r="20" spans="1:20" s="422" customFormat="1" ht="15" thickBot="1" x14ac:dyDescent="0.4">
      <c r="A20" s="437" t="s">
        <v>676</v>
      </c>
      <c r="B20" s="430" t="s">
        <v>679</v>
      </c>
      <c r="C20" s="431" t="s">
        <v>653</v>
      </c>
      <c r="D20" s="430" t="s">
        <v>651</v>
      </c>
      <c r="E20" s="431" t="s">
        <v>653</v>
      </c>
      <c r="F20" s="430"/>
      <c r="G20" s="431" t="s">
        <v>653</v>
      </c>
      <c r="H20" s="432"/>
      <c r="I20" s="432" t="s">
        <v>653</v>
      </c>
      <c r="J20" s="432" t="s">
        <v>653</v>
      </c>
      <c r="K20" s="432" t="s">
        <v>653</v>
      </c>
      <c r="L20" s="430" t="s">
        <v>653</v>
      </c>
      <c r="M20" s="431"/>
      <c r="N20" s="432"/>
      <c r="O20" s="432" t="s">
        <v>653</v>
      </c>
      <c r="P20" s="432" t="s">
        <v>653</v>
      </c>
      <c r="Q20" s="430"/>
      <c r="R20" s="431" t="s">
        <v>653</v>
      </c>
      <c r="S20" s="430" t="s">
        <v>653</v>
      </c>
      <c r="T20" s="421"/>
    </row>
    <row r="21" spans="1:20" s="422" customFormat="1" x14ac:dyDescent="0.35">
      <c r="A21" s="438" t="s">
        <v>680</v>
      </c>
      <c r="B21" s="418" t="s">
        <v>681</v>
      </c>
      <c r="C21" s="419"/>
      <c r="D21" s="418" t="s">
        <v>653</v>
      </c>
      <c r="E21" s="419" t="s">
        <v>659</v>
      </c>
      <c r="F21" s="418"/>
      <c r="G21" s="419"/>
      <c r="H21" s="420" t="s">
        <v>651</v>
      </c>
      <c r="I21" s="439"/>
      <c r="J21" s="439"/>
      <c r="K21" s="439"/>
      <c r="L21" s="440"/>
      <c r="M21" s="419" t="s">
        <v>659</v>
      </c>
      <c r="N21" s="420" t="s">
        <v>659</v>
      </c>
      <c r="O21" s="420"/>
      <c r="P21" s="420" t="s">
        <v>659</v>
      </c>
      <c r="Q21" s="418"/>
      <c r="R21" s="419" t="s">
        <v>653</v>
      </c>
      <c r="S21" s="418" t="s">
        <v>653</v>
      </c>
      <c r="T21" s="421"/>
    </row>
    <row r="22" spans="1:20" s="422" customFormat="1" x14ac:dyDescent="0.35">
      <c r="A22" s="441" t="s">
        <v>680</v>
      </c>
      <c r="B22" s="427" t="s">
        <v>682</v>
      </c>
      <c r="C22" s="426" t="s">
        <v>657</v>
      </c>
      <c r="D22" s="427" t="s">
        <v>656</v>
      </c>
      <c r="E22" s="426" t="s">
        <v>657</v>
      </c>
      <c r="F22" s="427"/>
      <c r="G22" s="426"/>
      <c r="H22" s="428"/>
      <c r="I22" s="428"/>
      <c r="J22" s="428"/>
      <c r="K22" s="428"/>
      <c r="L22" s="427"/>
      <c r="M22" s="426"/>
      <c r="N22" s="428"/>
      <c r="O22" s="428"/>
      <c r="P22" s="428"/>
      <c r="Q22" s="427"/>
      <c r="R22" s="426"/>
      <c r="S22" s="427"/>
      <c r="T22" s="421"/>
    </row>
    <row r="23" spans="1:20" s="422" customFormat="1" ht="29" x14ac:dyDescent="0.35">
      <c r="A23" s="441" t="s">
        <v>680</v>
      </c>
      <c r="B23" s="427" t="s">
        <v>683</v>
      </c>
      <c r="C23" s="426" t="s">
        <v>653</v>
      </c>
      <c r="D23" s="427"/>
      <c r="E23" s="426"/>
      <c r="F23" s="427"/>
      <c r="G23" s="426" t="s">
        <v>659</v>
      </c>
      <c r="H23" s="428" t="s">
        <v>651</v>
      </c>
      <c r="I23" s="435"/>
      <c r="J23" s="435"/>
      <c r="K23" s="435"/>
      <c r="L23" s="436"/>
      <c r="M23" s="426" t="s">
        <v>659</v>
      </c>
      <c r="N23" s="428"/>
      <c r="O23" s="428"/>
      <c r="P23" s="428"/>
      <c r="Q23" s="427" t="s">
        <v>653</v>
      </c>
      <c r="R23" s="426" t="s">
        <v>653</v>
      </c>
      <c r="S23" s="427" t="s">
        <v>653</v>
      </c>
      <c r="T23" s="421"/>
    </row>
    <row r="24" spans="1:20" s="422" customFormat="1" x14ac:dyDescent="0.35">
      <c r="A24" s="441" t="s">
        <v>680</v>
      </c>
      <c r="B24" s="427" t="s">
        <v>684</v>
      </c>
      <c r="C24" s="426"/>
      <c r="D24" s="427"/>
      <c r="E24" s="426" t="s">
        <v>659</v>
      </c>
      <c r="F24" s="427"/>
      <c r="G24" s="426" t="s">
        <v>659</v>
      </c>
      <c r="H24" s="428" t="s">
        <v>651</v>
      </c>
      <c r="I24" s="435"/>
      <c r="J24" s="435"/>
      <c r="K24" s="435"/>
      <c r="L24" s="436"/>
      <c r="M24" s="426" t="s">
        <v>659</v>
      </c>
      <c r="N24" s="428" t="s">
        <v>659</v>
      </c>
      <c r="O24" s="428"/>
      <c r="P24" s="428" t="s">
        <v>659</v>
      </c>
      <c r="Q24" s="427" t="s">
        <v>653</v>
      </c>
      <c r="R24" s="426" t="s">
        <v>653</v>
      </c>
      <c r="S24" s="427" t="s">
        <v>653</v>
      </c>
      <c r="T24" s="421"/>
    </row>
    <row r="25" spans="1:20" s="422" customFormat="1" ht="14.25" customHeight="1" x14ac:dyDescent="0.35">
      <c r="A25" s="441" t="s">
        <v>680</v>
      </c>
      <c r="B25" s="427" t="s">
        <v>685</v>
      </c>
      <c r="C25" s="426"/>
      <c r="D25" s="427" t="s">
        <v>653</v>
      </c>
      <c r="E25" s="426"/>
      <c r="F25" s="427"/>
      <c r="G25" s="426" t="s">
        <v>659</v>
      </c>
      <c r="H25" s="428" t="s">
        <v>657</v>
      </c>
      <c r="I25" s="435"/>
      <c r="J25" s="435"/>
      <c r="K25" s="435"/>
      <c r="L25" s="436"/>
      <c r="M25" s="426"/>
      <c r="N25" s="428"/>
      <c r="O25" s="428"/>
      <c r="P25" s="428"/>
      <c r="Q25" s="427"/>
      <c r="R25" s="426" t="s">
        <v>656</v>
      </c>
      <c r="S25" s="427" t="s">
        <v>659</v>
      </c>
      <c r="T25" s="421"/>
    </row>
    <row r="26" spans="1:20" s="422" customFormat="1" ht="14.25" customHeight="1" x14ac:dyDescent="0.35">
      <c r="A26" s="441" t="s">
        <v>680</v>
      </c>
      <c r="B26" s="427" t="s">
        <v>686</v>
      </c>
      <c r="C26" s="426"/>
      <c r="D26" s="427" t="s">
        <v>653</v>
      </c>
      <c r="E26" s="426"/>
      <c r="F26" s="427"/>
      <c r="G26" s="426" t="s">
        <v>659</v>
      </c>
      <c r="H26" s="428" t="s">
        <v>651</v>
      </c>
      <c r="I26" s="435"/>
      <c r="J26" s="435"/>
      <c r="K26" s="435"/>
      <c r="L26" s="436"/>
      <c r="M26" s="426"/>
      <c r="N26" s="428"/>
      <c r="O26" s="428"/>
      <c r="P26" s="428"/>
      <c r="Q26" s="427"/>
      <c r="R26" s="426" t="s">
        <v>659</v>
      </c>
      <c r="S26" s="427" t="s">
        <v>659</v>
      </c>
      <c r="T26" s="421"/>
    </row>
    <row r="27" spans="1:20" s="422" customFormat="1" x14ac:dyDescent="0.35">
      <c r="A27" s="441" t="s">
        <v>680</v>
      </c>
      <c r="B27" s="427" t="s">
        <v>687</v>
      </c>
      <c r="C27" s="426"/>
      <c r="D27" s="427" t="s">
        <v>656</v>
      </c>
      <c r="E27" s="426"/>
      <c r="F27" s="427"/>
      <c r="G27" s="426"/>
      <c r="H27" s="428" t="s">
        <v>657</v>
      </c>
      <c r="I27" s="435"/>
      <c r="J27" s="435"/>
      <c r="K27" s="435"/>
      <c r="L27" s="436"/>
      <c r="M27" s="426"/>
      <c r="N27" s="428"/>
      <c r="O27" s="428"/>
      <c r="P27" s="428"/>
      <c r="Q27" s="427"/>
      <c r="R27" s="426"/>
      <c r="S27" s="427"/>
      <c r="T27" s="421"/>
    </row>
    <row r="28" spans="1:20" s="422" customFormat="1" ht="29" x14ac:dyDescent="0.35">
      <c r="A28" s="441" t="s">
        <v>688</v>
      </c>
      <c r="B28" s="427" t="s">
        <v>689</v>
      </c>
      <c r="C28" s="426"/>
      <c r="D28" s="427" t="s">
        <v>657</v>
      </c>
      <c r="E28" s="426" t="s">
        <v>659</v>
      </c>
      <c r="F28" s="427"/>
      <c r="G28" s="426"/>
      <c r="H28" s="428" t="s">
        <v>651</v>
      </c>
      <c r="I28" s="435"/>
      <c r="J28" s="435"/>
      <c r="K28" s="435"/>
      <c r="L28" s="436"/>
      <c r="M28" s="426" t="s">
        <v>659</v>
      </c>
      <c r="N28" s="428" t="s">
        <v>659</v>
      </c>
      <c r="O28" s="428"/>
      <c r="P28" s="428" t="s">
        <v>659</v>
      </c>
      <c r="Q28" s="427"/>
      <c r="R28" s="426" t="s">
        <v>659</v>
      </c>
      <c r="S28" s="427" t="s">
        <v>659</v>
      </c>
      <c r="T28" s="421"/>
    </row>
    <row r="29" spans="1:20" s="422" customFormat="1" ht="43.5" x14ac:dyDescent="0.35">
      <c r="A29" s="441" t="s">
        <v>688</v>
      </c>
      <c r="B29" s="427" t="s">
        <v>690</v>
      </c>
      <c r="C29" s="426"/>
      <c r="D29" s="427" t="s">
        <v>656</v>
      </c>
      <c r="E29" s="426"/>
      <c r="F29" s="427"/>
      <c r="G29" s="426"/>
      <c r="H29" s="428"/>
      <c r="I29" s="428" t="s">
        <v>657</v>
      </c>
      <c r="J29" s="428"/>
      <c r="K29" s="428" t="s">
        <v>657</v>
      </c>
      <c r="L29" s="427" t="s">
        <v>657</v>
      </c>
      <c r="M29" s="426"/>
      <c r="N29" s="428"/>
      <c r="O29" s="428" t="s">
        <v>659</v>
      </c>
      <c r="P29" s="428"/>
      <c r="Q29" s="427"/>
      <c r="R29" s="426"/>
      <c r="S29" s="427"/>
      <c r="T29" s="421"/>
    </row>
    <row r="30" spans="1:20" s="422" customFormat="1" x14ac:dyDescent="0.35">
      <c r="A30" s="441" t="s">
        <v>688</v>
      </c>
      <c r="B30" s="427" t="s">
        <v>691</v>
      </c>
      <c r="C30" s="426"/>
      <c r="D30" s="427" t="s">
        <v>653</v>
      </c>
      <c r="E30" s="426"/>
      <c r="F30" s="427"/>
      <c r="G30" s="426" t="s">
        <v>653</v>
      </c>
      <c r="H30" s="428" t="s">
        <v>651</v>
      </c>
      <c r="I30" s="435"/>
      <c r="J30" s="435"/>
      <c r="K30" s="435"/>
      <c r="L30" s="436"/>
      <c r="M30" s="426"/>
      <c r="N30" s="428" t="s">
        <v>653</v>
      </c>
      <c r="O30" s="428" t="s">
        <v>653</v>
      </c>
      <c r="P30" s="428" t="s">
        <v>657</v>
      </c>
      <c r="Q30" s="427" t="s">
        <v>653</v>
      </c>
      <c r="R30" s="426" t="s">
        <v>653</v>
      </c>
      <c r="S30" s="427" t="s">
        <v>653</v>
      </c>
      <c r="T30" s="421"/>
    </row>
    <row r="31" spans="1:20" s="422" customFormat="1" x14ac:dyDescent="0.35">
      <c r="A31" s="441" t="s">
        <v>688</v>
      </c>
      <c r="B31" s="427" t="s">
        <v>692</v>
      </c>
      <c r="C31" s="426" t="s">
        <v>653</v>
      </c>
      <c r="D31" s="427" t="s">
        <v>653</v>
      </c>
      <c r="E31" s="426"/>
      <c r="F31" s="427"/>
      <c r="G31" s="426" t="s">
        <v>653</v>
      </c>
      <c r="H31" s="428" t="s">
        <v>651</v>
      </c>
      <c r="I31" s="435"/>
      <c r="J31" s="435"/>
      <c r="K31" s="435"/>
      <c r="L31" s="436"/>
      <c r="M31" s="426"/>
      <c r="N31" s="428"/>
      <c r="O31" s="428"/>
      <c r="P31" s="428"/>
      <c r="Q31" s="427"/>
      <c r="R31" s="426"/>
      <c r="S31" s="427"/>
      <c r="T31" s="421"/>
    </row>
    <row r="32" spans="1:20" s="422" customFormat="1" x14ac:dyDescent="0.35">
      <c r="A32" s="441" t="s">
        <v>688</v>
      </c>
      <c r="B32" s="427" t="s">
        <v>693</v>
      </c>
      <c r="C32" s="426"/>
      <c r="D32" s="427" t="s">
        <v>653</v>
      </c>
      <c r="E32" s="426"/>
      <c r="F32" s="427"/>
      <c r="G32" s="426" t="s">
        <v>653</v>
      </c>
      <c r="H32" s="428" t="s">
        <v>651</v>
      </c>
      <c r="I32" s="428"/>
      <c r="J32" s="428"/>
      <c r="K32" s="428"/>
      <c r="L32" s="427"/>
      <c r="M32" s="426"/>
      <c r="N32" s="428"/>
      <c r="O32" s="428"/>
      <c r="P32" s="428"/>
      <c r="Q32" s="427"/>
      <c r="R32" s="426"/>
      <c r="S32" s="427"/>
      <c r="T32" s="421"/>
    </row>
    <row r="33" spans="1:20" s="422" customFormat="1" ht="29.5" thickBot="1" x14ac:dyDescent="0.4">
      <c r="A33" s="442" t="s">
        <v>694</v>
      </c>
      <c r="B33" s="430" t="s">
        <v>695</v>
      </c>
      <c r="C33" s="431"/>
      <c r="D33" s="430" t="s">
        <v>651</v>
      </c>
      <c r="E33" s="431"/>
      <c r="F33" s="430"/>
      <c r="G33" s="431"/>
      <c r="H33" s="432" t="s">
        <v>653</v>
      </c>
      <c r="I33" s="432"/>
      <c r="J33" s="432"/>
      <c r="K33" s="432"/>
      <c r="L33" s="430"/>
      <c r="M33" s="431"/>
      <c r="N33" s="432"/>
      <c r="O33" s="432"/>
      <c r="P33" s="432"/>
      <c r="Q33" s="430"/>
      <c r="R33" s="431"/>
      <c r="S33" s="430"/>
      <c r="T33" s="421"/>
    </row>
    <row r="34" spans="1:20" s="422" customFormat="1" x14ac:dyDescent="0.35">
      <c r="A34" s="443" t="s">
        <v>696</v>
      </c>
      <c r="B34" s="418" t="s">
        <v>697</v>
      </c>
      <c r="C34" s="419"/>
      <c r="D34" s="418"/>
      <c r="E34" s="419" t="s">
        <v>659</v>
      </c>
      <c r="F34" s="418"/>
      <c r="G34" s="419"/>
      <c r="H34" s="420" t="s">
        <v>653</v>
      </c>
      <c r="I34" s="420" t="s">
        <v>659</v>
      </c>
      <c r="J34" s="420" t="s">
        <v>659</v>
      </c>
      <c r="K34" s="420" t="s">
        <v>659</v>
      </c>
      <c r="L34" s="418" t="s">
        <v>659</v>
      </c>
      <c r="M34" s="419" t="s">
        <v>659</v>
      </c>
      <c r="N34" s="420" t="s">
        <v>651</v>
      </c>
      <c r="O34" s="420" t="s">
        <v>659</v>
      </c>
      <c r="P34" s="420" t="s">
        <v>659</v>
      </c>
      <c r="Q34" s="418"/>
      <c r="R34" s="419"/>
      <c r="S34" s="418"/>
      <c r="T34" s="421"/>
    </row>
    <row r="35" spans="1:20" s="422" customFormat="1" ht="29" x14ac:dyDescent="0.35">
      <c r="A35" s="444" t="s">
        <v>696</v>
      </c>
      <c r="B35" s="427" t="s">
        <v>698</v>
      </c>
      <c r="C35" s="426"/>
      <c r="D35" s="427"/>
      <c r="E35" s="426" t="s">
        <v>651</v>
      </c>
      <c r="F35" s="427"/>
      <c r="G35" s="426"/>
      <c r="H35" s="428" t="s">
        <v>653</v>
      </c>
      <c r="I35" s="435"/>
      <c r="J35" s="435"/>
      <c r="K35" s="435"/>
      <c r="L35" s="436"/>
      <c r="M35" s="426" t="s">
        <v>699</v>
      </c>
      <c r="N35" s="428" t="s">
        <v>653</v>
      </c>
      <c r="O35" s="428"/>
      <c r="P35" s="428" t="s">
        <v>653</v>
      </c>
      <c r="Q35" s="427"/>
      <c r="R35" s="426"/>
      <c r="S35" s="427"/>
      <c r="T35" s="421"/>
    </row>
    <row r="36" spans="1:20" s="422" customFormat="1" x14ac:dyDescent="0.35">
      <c r="A36" s="444" t="s">
        <v>696</v>
      </c>
      <c r="B36" s="427" t="s">
        <v>700</v>
      </c>
      <c r="C36" s="426"/>
      <c r="D36" s="427"/>
      <c r="E36" s="426" t="s">
        <v>659</v>
      </c>
      <c r="F36" s="427"/>
      <c r="G36" s="426"/>
      <c r="H36" s="428" t="s">
        <v>657</v>
      </c>
      <c r="I36" s="435"/>
      <c r="J36" s="435"/>
      <c r="K36" s="435"/>
      <c r="L36" s="436"/>
      <c r="M36" s="426"/>
      <c r="N36" s="428" t="s">
        <v>656</v>
      </c>
      <c r="O36" s="428"/>
      <c r="P36" s="428"/>
      <c r="Q36" s="427"/>
      <c r="R36" s="426"/>
      <c r="S36" s="427"/>
      <c r="T36" s="421"/>
    </row>
    <row r="37" spans="1:20" s="422" customFormat="1" x14ac:dyDescent="0.35">
      <c r="A37" s="444" t="s">
        <v>696</v>
      </c>
      <c r="B37" s="427" t="s">
        <v>701</v>
      </c>
      <c r="C37" s="426"/>
      <c r="D37" s="427" t="s">
        <v>653</v>
      </c>
      <c r="E37" s="426"/>
      <c r="F37" s="427"/>
      <c r="G37" s="426"/>
      <c r="H37" s="428" t="s">
        <v>657</v>
      </c>
      <c r="I37" s="435"/>
      <c r="J37" s="435"/>
      <c r="K37" s="435"/>
      <c r="L37" s="436"/>
      <c r="M37" s="426"/>
      <c r="N37" s="428" t="s">
        <v>656</v>
      </c>
      <c r="O37" s="428" t="s">
        <v>665</v>
      </c>
      <c r="P37" s="428"/>
      <c r="Q37" s="427" t="s">
        <v>665</v>
      </c>
      <c r="R37" s="426"/>
      <c r="S37" s="427"/>
      <c r="T37" s="421"/>
    </row>
    <row r="38" spans="1:20" s="422" customFormat="1" x14ac:dyDescent="0.35">
      <c r="A38" s="444" t="s">
        <v>696</v>
      </c>
      <c r="B38" s="427" t="s">
        <v>702</v>
      </c>
      <c r="C38" s="426"/>
      <c r="D38" s="427"/>
      <c r="E38" s="426" t="s">
        <v>653</v>
      </c>
      <c r="F38" s="427"/>
      <c r="G38" s="426"/>
      <c r="H38" s="428" t="s">
        <v>653</v>
      </c>
      <c r="I38" s="435"/>
      <c r="J38" s="435"/>
      <c r="K38" s="435"/>
      <c r="L38" s="436"/>
      <c r="M38" s="426" t="s">
        <v>653</v>
      </c>
      <c r="N38" s="428" t="s">
        <v>653</v>
      </c>
      <c r="O38" s="428" t="s">
        <v>659</v>
      </c>
      <c r="P38" s="445" t="s">
        <v>651</v>
      </c>
      <c r="Q38" s="427"/>
      <c r="R38" s="426"/>
      <c r="S38" s="427"/>
      <c r="T38" s="421"/>
    </row>
    <row r="39" spans="1:20" s="422" customFormat="1" x14ac:dyDescent="0.35">
      <c r="A39" s="444" t="s">
        <v>696</v>
      </c>
      <c r="B39" s="427" t="s">
        <v>703</v>
      </c>
      <c r="C39" s="426"/>
      <c r="D39" s="427" t="s">
        <v>656</v>
      </c>
      <c r="E39" s="426"/>
      <c r="F39" s="427"/>
      <c r="G39" s="426"/>
      <c r="H39" s="428" t="s">
        <v>657</v>
      </c>
      <c r="I39" s="435"/>
      <c r="J39" s="435"/>
      <c r="K39" s="435"/>
      <c r="L39" s="436"/>
      <c r="M39" s="426"/>
      <c r="N39" s="428"/>
      <c r="O39" s="428"/>
      <c r="P39" s="428"/>
      <c r="Q39" s="427"/>
      <c r="R39" s="426"/>
      <c r="S39" s="427"/>
      <c r="T39" s="421"/>
    </row>
    <row r="40" spans="1:20" s="422" customFormat="1" x14ac:dyDescent="0.35">
      <c r="A40" s="444" t="s">
        <v>704</v>
      </c>
      <c r="B40" s="427" t="s">
        <v>705</v>
      </c>
      <c r="C40" s="426"/>
      <c r="D40" s="427" t="s">
        <v>653</v>
      </c>
      <c r="E40" s="426"/>
      <c r="F40" s="427"/>
      <c r="G40" s="426" t="s">
        <v>653</v>
      </c>
      <c r="H40" s="428" t="s">
        <v>651</v>
      </c>
      <c r="I40" s="435"/>
      <c r="J40" s="435"/>
      <c r="K40" s="435"/>
      <c r="L40" s="436"/>
      <c r="M40" s="426"/>
      <c r="N40" s="428" t="s">
        <v>653</v>
      </c>
      <c r="O40" s="428" t="s">
        <v>653</v>
      </c>
      <c r="P40" s="428" t="s">
        <v>657</v>
      </c>
      <c r="Q40" s="427" t="s">
        <v>653</v>
      </c>
      <c r="R40" s="426" t="s">
        <v>653</v>
      </c>
      <c r="S40" s="427" t="s">
        <v>653</v>
      </c>
      <c r="T40" s="421"/>
    </row>
    <row r="41" spans="1:20" s="422" customFormat="1" x14ac:dyDescent="0.35">
      <c r="A41" s="444" t="s">
        <v>704</v>
      </c>
      <c r="B41" s="427" t="s">
        <v>706</v>
      </c>
      <c r="C41" s="426"/>
      <c r="D41" s="427" t="s">
        <v>653</v>
      </c>
      <c r="E41" s="426" t="s">
        <v>659</v>
      </c>
      <c r="F41" s="427"/>
      <c r="G41" s="426" t="s">
        <v>653</v>
      </c>
      <c r="H41" s="428" t="s">
        <v>651</v>
      </c>
      <c r="I41" s="435"/>
      <c r="J41" s="435"/>
      <c r="K41" s="435"/>
      <c r="L41" s="436"/>
      <c r="M41" s="426" t="s">
        <v>659</v>
      </c>
      <c r="N41" s="428" t="s">
        <v>659</v>
      </c>
      <c r="O41" s="428"/>
      <c r="P41" s="428" t="s">
        <v>659</v>
      </c>
      <c r="Q41" s="427"/>
      <c r="R41" s="426"/>
      <c r="S41" s="427"/>
      <c r="T41" s="421"/>
    </row>
    <row r="42" spans="1:20" s="422" customFormat="1" ht="29" x14ac:dyDescent="0.35">
      <c r="A42" s="444" t="s">
        <v>704</v>
      </c>
      <c r="B42" s="446" t="s">
        <v>707</v>
      </c>
      <c r="C42" s="426"/>
      <c r="D42" s="427"/>
      <c r="E42" s="426"/>
      <c r="F42" s="427"/>
      <c r="G42" s="426"/>
      <c r="H42" s="428" t="s">
        <v>657</v>
      </c>
      <c r="I42" s="435"/>
      <c r="J42" s="435"/>
      <c r="K42" s="435"/>
      <c r="L42" s="436"/>
      <c r="M42" s="426" t="s">
        <v>657</v>
      </c>
      <c r="N42" s="428" t="s">
        <v>657</v>
      </c>
      <c r="O42" s="428"/>
      <c r="P42" s="428" t="s">
        <v>651</v>
      </c>
      <c r="Q42" s="427"/>
      <c r="R42" s="426"/>
      <c r="S42" s="427"/>
      <c r="T42" s="421"/>
    </row>
    <row r="43" spans="1:20" s="422" customFormat="1" ht="29.5" thickBot="1" x14ac:dyDescent="0.4">
      <c r="A43" s="447" t="s">
        <v>708</v>
      </c>
      <c r="B43" s="430" t="s">
        <v>709</v>
      </c>
      <c r="C43" s="431"/>
      <c r="D43" s="430" t="s">
        <v>651</v>
      </c>
      <c r="E43" s="431"/>
      <c r="F43" s="430"/>
      <c r="G43" s="431"/>
      <c r="H43" s="432" t="s">
        <v>653</v>
      </c>
      <c r="I43" s="432"/>
      <c r="J43" s="432"/>
      <c r="K43" s="432"/>
      <c r="L43" s="430"/>
      <c r="M43" s="431"/>
      <c r="N43" s="432"/>
      <c r="O43" s="432"/>
      <c r="P43" s="432"/>
      <c r="Q43" s="430"/>
      <c r="R43" s="431"/>
      <c r="S43" s="430"/>
      <c r="T43" s="421"/>
    </row>
    <row r="44" spans="1:20" s="422" customFormat="1" x14ac:dyDescent="0.35">
      <c r="A44" s="448" t="s">
        <v>710</v>
      </c>
      <c r="B44" s="418" t="s">
        <v>711</v>
      </c>
      <c r="C44" s="419"/>
      <c r="D44" s="418"/>
      <c r="E44" s="419" t="s">
        <v>653</v>
      </c>
      <c r="F44" s="418"/>
      <c r="G44" s="419"/>
      <c r="H44" s="420" t="s">
        <v>657</v>
      </c>
      <c r="I44" s="439"/>
      <c r="J44" s="439"/>
      <c r="K44" s="439"/>
      <c r="L44" s="440"/>
      <c r="M44" s="419" t="s">
        <v>657</v>
      </c>
      <c r="N44" s="420" t="s">
        <v>656</v>
      </c>
      <c r="O44" s="420"/>
      <c r="P44" s="420" t="s">
        <v>659</v>
      </c>
      <c r="Q44" s="418"/>
      <c r="R44" s="419"/>
      <c r="S44" s="418"/>
      <c r="T44" s="421"/>
    </row>
    <row r="45" spans="1:20" s="422" customFormat="1" x14ac:dyDescent="0.35">
      <c r="A45" s="449" t="s">
        <v>710</v>
      </c>
      <c r="B45" s="427" t="s">
        <v>712</v>
      </c>
      <c r="C45" s="426"/>
      <c r="D45" s="427"/>
      <c r="E45" s="426" t="s">
        <v>659</v>
      </c>
      <c r="F45" s="427"/>
      <c r="G45" s="426"/>
      <c r="H45" s="428" t="s">
        <v>653</v>
      </c>
      <c r="I45" s="435"/>
      <c r="J45" s="435"/>
      <c r="K45" s="435"/>
      <c r="L45" s="436"/>
      <c r="M45" s="426"/>
      <c r="N45" s="428" t="s">
        <v>657</v>
      </c>
      <c r="O45" s="428"/>
      <c r="P45" s="428" t="s">
        <v>651</v>
      </c>
      <c r="Q45" s="427"/>
      <c r="R45" s="426"/>
      <c r="S45" s="427"/>
      <c r="T45" s="421"/>
    </row>
    <row r="46" spans="1:20" s="422" customFormat="1" x14ac:dyDescent="0.35">
      <c r="A46" s="449" t="s">
        <v>710</v>
      </c>
      <c r="B46" s="427" t="s">
        <v>713</v>
      </c>
      <c r="C46" s="426"/>
      <c r="D46" s="427"/>
      <c r="E46" s="426" t="s">
        <v>651</v>
      </c>
      <c r="F46" s="427"/>
      <c r="G46" s="426"/>
      <c r="H46" s="428" t="s">
        <v>653</v>
      </c>
      <c r="I46" s="435"/>
      <c r="J46" s="435"/>
      <c r="K46" s="435"/>
      <c r="L46" s="436"/>
      <c r="M46" s="426" t="s">
        <v>651</v>
      </c>
      <c r="N46" s="428" t="s">
        <v>657</v>
      </c>
      <c r="O46" s="428"/>
      <c r="P46" s="428" t="s">
        <v>657</v>
      </c>
      <c r="Q46" s="427"/>
      <c r="R46" s="426"/>
      <c r="S46" s="427"/>
      <c r="T46" s="421"/>
    </row>
    <row r="47" spans="1:20" s="422" customFormat="1" x14ac:dyDescent="0.35">
      <c r="A47" s="449" t="s">
        <v>710</v>
      </c>
      <c r="B47" s="427" t="s">
        <v>714</v>
      </c>
      <c r="C47" s="426"/>
      <c r="D47" s="427"/>
      <c r="E47" s="426" t="s">
        <v>651</v>
      </c>
      <c r="F47" s="427"/>
      <c r="G47" s="426"/>
      <c r="H47" s="428" t="s">
        <v>653</v>
      </c>
      <c r="I47" s="435"/>
      <c r="J47" s="435"/>
      <c r="K47" s="435"/>
      <c r="L47" s="436"/>
      <c r="M47" s="426" t="s">
        <v>651</v>
      </c>
      <c r="N47" s="428" t="s">
        <v>657</v>
      </c>
      <c r="O47" s="428"/>
      <c r="P47" s="428" t="s">
        <v>657</v>
      </c>
      <c r="Q47" s="427"/>
      <c r="R47" s="426"/>
      <c r="S47" s="427"/>
      <c r="T47" s="421"/>
    </row>
    <row r="48" spans="1:20" s="422" customFormat="1" x14ac:dyDescent="0.35">
      <c r="A48" s="449" t="s">
        <v>710</v>
      </c>
      <c r="B48" s="427" t="s">
        <v>715</v>
      </c>
      <c r="C48" s="426"/>
      <c r="D48" s="427"/>
      <c r="E48" s="426" t="s">
        <v>651</v>
      </c>
      <c r="F48" s="427"/>
      <c r="G48" s="426"/>
      <c r="H48" s="428" t="s">
        <v>653</v>
      </c>
      <c r="I48" s="435"/>
      <c r="J48" s="435"/>
      <c r="K48" s="435"/>
      <c r="L48" s="436"/>
      <c r="M48" s="426" t="s">
        <v>651</v>
      </c>
      <c r="N48" s="428" t="s">
        <v>657</v>
      </c>
      <c r="O48" s="428"/>
      <c r="P48" s="428" t="s">
        <v>657</v>
      </c>
      <c r="Q48" s="427"/>
      <c r="R48" s="426"/>
      <c r="S48" s="427"/>
      <c r="T48" s="421"/>
    </row>
    <row r="49" spans="1:20" s="422" customFormat="1" x14ac:dyDescent="0.35">
      <c r="A49" s="449" t="s">
        <v>716</v>
      </c>
      <c r="B49" s="427" t="s">
        <v>703</v>
      </c>
      <c r="C49" s="426"/>
      <c r="D49" s="427" t="s">
        <v>656</v>
      </c>
      <c r="E49" s="426"/>
      <c r="F49" s="427"/>
      <c r="G49" s="426" t="s">
        <v>653</v>
      </c>
      <c r="H49" s="428" t="s">
        <v>657</v>
      </c>
      <c r="I49" s="435"/>
      <c r="J49" s="435"/>
      <c r="K49" s="435"/>
      <c r="L49" s="436"/>
      <c r="M49" s="426" t="s">
        <v>659</v>
      </c>
      <c r="N49" s="428" t="s">
        <v>659</v>
      </c>
      <c r="O49" s="428"/>
      <c r="P49" s="428" t="s">
        <v>659</v>
      </c>
      <c r="Q49" s="427"/>
      <c r="R49" s="426"/>
      <c r="S49" s="427"/>
      <c r="T49" s="421"/>
    </row>
    <row r="50" spans="1:20" s="422" customFormat="1" ht="29.5" thickBot="1" x14ac:dyDescent="0.4">
      <c r="A50" s="450" t="s">
        <v>717</v>
      </c>
      <c r="B50" s="430" t="s">
        <v>718</v>
      </c>
      <c r="C50" s="431"/>
      <c r="D50" s="430" t="s">
        <v>651</v>
      </c>
      <c r="E50" s="431"/>
      <c r="F50" s="430"/>
      <c r="G50" s="431"/>
      <c r="H50" s="432" t="s">
        <v>653</v>
      </c>
      <c r="I50" s="432"/>
      <c r="J50" s="432"/>
      <c r="K50" s="432"/>
      <c r="L50" s="430"/>
      <c r="M50" s="431"/>
      <c r="N50" s="432"/>
      <c r="O50" s="432"/>
      <c r="P50" s="432"/>
      <c r="Q50" s="430"/>
      <c r="R50" s="431"/>
      <c r="S50" s="430"/>
      <c r="T50" s="421"/>
    </row>
    <row r="51" spans="1:20" s="422" customFormat="1" x14ac:dyDescent="0.35">
      <c r="A51" s="451" t="s">
        <v>719</v>
      </c>
      <c r="B51" s="418" t="s">
        <v>720</v>
      </c>
      <c r="C51" s="419"/>
      <c r="D51" s="418"/>
      <c r="E51" s="419" t="s">
        <v>659</v>
      </c>
      <c r="F51" s="418"/>
      <c r="G51" s="419"/>
      <c r="H51" s="420" t="s">
        <v>653</v>
      </c>
      <c r="I51" s="439"/>
      <c r="J51" s="439"/>
      <c r="K51" s="439"/>
      <c r="L51" s="440"/>
      <c r="M51" s="419" t="s">
        <v>653</v>
      </c>
      <c r="N51" s="420" t="s">
        <v>651</v>
      </c>
      <c r="O51" s="420"/>
      <c r="P51" s="420"/>
      <c r="Q51" s="418"/>
      <c r="R51" s="419"/>
      <c r="S51" s="418"/>
      <c r="T51" s="421"/>
    </row>
    <row r="52" spans="1:20" s="422" customFormat="1" ht="15" thickBot="1" x14ac:dyDescent="0.4">
      <c r="A52" s="452" t="s">
        <v>721</v>
      </c>
      <c r="B52" s="430" t="s">
        <v>722</v>
      </c>
      <c r="C52" s="431"/>
      <c r="D52" s="430" t="s">
        <v>656</v>
      </c>
      <c r="E52" s="431"/>
      <c r="F52" s="430"/>
      <c r="G52" s="431"/>
      <c r="H52" s="432" t="s">
        <v>657</v>
      </c>
      <c r="I52" s="453"/>
      <c r="J52" s="453"/>
      <c r="K52" s="453"/>
      <c r="L52" s="454"/>
      <c r="M52" s="431"/>
      <c r="N52" s="432"/>
      <c r="O52" s="432"/>
      <c r="P52" s="432"/>
      <c r="Q52" s="430"/>
      <c r="R52" s="431"/>
      <c r="S52" s="430"/>
      <c r="T52" s="421"/>
    </row>
    <row r="53" spans="1:20" s="422" customFormat="1" x14ac:dyDescent="0.35">
      <c r="A53" s="455" t="s">
        <v>723</v>
      </c>
      <c r="B53" s="418" t="s">
        <v>724</v>
      </c>
      <c r="C53" s="419" t="s">
        <v>653</v>
      </c>
      <c r="D53" s="418"/>
      <c r="E53" s="419"/>
      <c r="F53" s="418"/>
      <c r="G53" s="419" t="s">
        <v>653</v>
      </c>
      <c r="H53" s="420" t="s">
        <v>651</v>
      </c>
      <c r="I53" s="439"/>
      <c r="J53" s="439"/>
      <c r="K53" s="439"/>
      <c r="L53" s="440"/>
      <c r="M53" s="419"/>
      <c r="N53" s="420"/>
      <c r="O53" s="420"/>
      <c r="P53" s="420"/>
      <c r="Q53" s="418" t="s">
        <v>653</v>
      </c>
      <c r="R53" s="419" t="s">
        <v>653</v>
      </c>
      <c r="S53" s="418" t="s">
        <v>653</v>
      </c>
      <c r="T53" s="421"/>
    </row>
    <row r="54" spans="1:20" s="422" customFormat="1" x14ac:dyDescent="0.35">
      <c r="A54" s="456" t="s">
        <v>723</v>
      </c>
      <c r="B54" s="427" t="s">
        <v>725</v>
      </c>
      <c r="C54" s="426"/>
      <c r="D54" s="427"/>
      <c r="E54" s="426" t="s">
        <v>659</v>
      </c>
      <c r="F54" s="427"/>
      <c r="G54" s="426"/>
      <c r="H54" s="428" t="s">
        <v>653</v>
      </c>
      <c r="I54" s="435"/>
      <c r="J54" s="435"/>
      <c r="K54" s="435"/>
      <c r="L54" s="436"/>
      <c r="M54" s="426" t="s">
        <v>653</v>
      </c>
      <c r="N54" s="428" t="s">
        <v>651</v>
      </c>
      <c r="O54" s="428"/>
      <c r="P54" s="428"/>
      <c r="Q54" s="427"/>
      <c r="R54" s="426"/>
      <c r="S54" s="427"/>
      <c r="T54" s="421"/>
    </row>
    <row r="55" spans="1:20" s="422" customFormat="1" x14ac:dyDescent="0.35">
      <c r="A55" s="456" t="s">
        <v>726</v>
      </c>
      <c r="B55" s="427" t="s">
        <v>727</v>
      </c>
      <c r="C55" s="426"/>
      <c r="D55" s="427" t="s">
        <v>651</v>
      </c>
      <c r="E55" s="426"/>
      <c r="F55" s="427"/>
      <c r="G55" s="426"/>
      <c r="H55" s="428" t="s">
        <v>653</v>
      </c>
      <c r="I55" s="428"/>
      <c r="J55" s="428"/>
      <c r="K55" s="428"/>
      <c r="L55" s="427"/>
      <c r="M55" s="426"/>
      <c r="N55" s="428"/>
      <c r="O55" s="428"/>
      <c r="P55" s="428"/>
      <c r="Q55" s="427"/>
      <c r="R55" s="426"/>
      <c r="S55" s="427"/>
      <c r="T55" s="421"/>
    </row>
    <row r="56" spans="1:20" s="422" customFormat="1" x14ac:dyDescent="0.35">
      <c r="A56" s="456" t="s">
        <v>728</v>
      </c>
      <c r="B56" s="427" t="s">
        <v>729</v>
      </c>
      <c r="C56" s="426"/>
      <c r="D56" s="427" t="s">
        <v>653</v>
      </c>
      <c r="E56" s="426" t="s">
        <v>657</v>
      </c>
      <c r="F56" s="427"/>
      <c r="G56" s="426"/>
      <c r="H56" s="428" t="s">
        <v>651</v>
      </c>
      <c r="I56" s="435"/>
      <c r="J56" s="435"/>
      <c r="K56" s="435"/>
      <c r="L56" s="436"/>
      <c r="M56" s="426"/>
      <c r="N56" s="428"/>
      <c r="O56" s="428"/>
      <c r="P56" s="428"/>
      <c r="Q56" s="427"/>
      <c r="R56" s="426"/>
      <c r="S56" s="427"/>
      <c r="T56" s="421"/>
    </row>
    <row r="57" spans="1:20" s="422" customFormat="1" x14ac:dyDescent="0.35">
      <c r="A57" s="456" t="s">
        <v>728</v>
      </c>
      <c r="B57" s="427" t="s">
        <v>730</v>
      </c>
      <c r="C57" s="426"/>
      <c r="D57" s="427" t="s">
        <v>653</v>
      </c>
      <c r="E57" s="426" t="s">
        <v>659</v>
      </c>
      <c r="F57" s="427"/>
      <c r="G57" s="426" t="s">
        <v>659</v>
      </c>
      <c r="H57" s="428" t="s">
        <v>651</v>
      </c>
      <c r="I57" s="435"/>
      <c r="J57" s="435"/>
      <c r="K57" s="435"/>
      <c r="L57" s="436"/>
      <c r="M57" s="426" t="s">
        <v>659</v>
      </c>
      <c r="N57" s="428" t="s">
        <v>659</v>
      </c>
      <c r="O57" s="428" t="s">
        <v>659</v>
      </c>
      <c r="P57" s="428" t="s">
        <v>659</v>
      </c>
      <c r="Q57" s="427"/>
      <c r="R57" s="426" t="s">
        <v>653</v>
      </c>
      <c r="S57" s="427" t="s">
        <v>653</v>
      </c>
      <c r="T57" s="421"/>
    </row>
    <row r="58" spans="1:20" s="422" customFormat="1" x14ac:dyDescent="0.35">
      <c r="A58" s="456" t="s">
        <v>728</v>
      </c>
      <c r="B58" s="427" t="s">
        <v>731</v>
      </c>
      <c r="C58" s="426"/>
      <c r="D58" s="427" t="s">
        <v>653</v>
      </c>
      <c r="E58" s="426"/>
      <c r="F58" s="427"/>
      <c r="G58" s="426" t="s">
        <v>653</v>
      </c>
      <c r="H58" s="428" t="s">
        <v>651</v>
      </c>
      <c r="I58" s="435"/>
      <c r="J58" s="435"/>
      <c r="K58" s="435"/>
      <c r="L58" s="436"/>
      <c r="M58" s="426"/>
      <c r="N58" s="428" t="s">
        <v>659</v>
      </c>
      <c r="O58" s="428" t="s">
        <v>659</v>
      </c>
      <c r="P58" s="428"/>
      <c r="Q58" s="427"/>
      <c r="R58" s="426" t="s">
        <v>653</v>
      </c>
      <c r="S58" s="427" t="s">
        <v>653</v>
      </c>
      <c r="T58" s="421"/>
    </row>
    <row r="59" spans="1:20" s="422" customFormat="1" x14ac:dyDescent="0.35">
      <c r="A59" s="456" t="s">
        <v>732</v>
      </c>
      <c r="B59" s="427" t="s">
        <v>733</v>
      </c>
      <c r="C59" s="426" t="s">
        <v>653</v>
      </c>
      <c r="D59" s="427" t="s">
        <v>651</v>
      </c>
      <c r="E59" s="426" t="s">
        <v>653</v>
      </c>
      <c r="F59" s="427"/>
      <c r="G59" s="426"/>
      <c r="H59" s="428" t="s">
        <v>657</v>
      </c>
      <c r="I59" s="435"/>
      <c r="J59" s="435"/>
      <c r="K59" s="435"/>
      <c r="L59" s="436"/>
      <c r="M59" s="426"/>
      <c r="N59" s="428"/>
      <c r="O59" s="428"/>
      <c r="P59" s="428"/>
      <c r="Q59" s="427"/>
      <c r="R59" s="426"/>
      <c r="S59" s="427"/>
      <c r="T59" s="421"/>
    </row>
    <row r="60" spans="1:20" s="422" customFormat="1" ht="15" thickBot="1" x14ac:dyDescent="0.4">
      <c r="A60" s="457" t="s">
        <v>732</v>
      </c>
      <c r="B60" s="430" t="s">
        <v>734</v>
      </c>
      <c r="C60" s="431"/>
      <c r="D60" s="430" t="s">
        <v>653</v>
      </c>
      <c r="E60" s="431"/>
      <c r="F60" s="430"/>
      <c r="G60" s="431"/>
      <c r="H60" s="432" t="s">
        <v>656</v>
      </c>
      <c r="I60" s="432" t="s">
        <v>657</v>
      </c>
      <c r="J60" s="432" t="s">
        <v>657</v>
      </c>
      <c r="K60" s="432" t="s">
        <v>657</v>
      </c>
      <c r="L60" s="430" t="s">
        <v>657</v>
      </c>
      <c r="M60" s="431"/>
      <c r="N60" s="432"/>
      <c r="O60" s="432"/>
      <c r="P60" s="432"/>
      <c r="Q60" s="430"/>
      <c r="R60" s="431"/>
      <c r="S60" s="430"/>
      <c r="T60" s="421"/>
    </row>
    <row r="61" spans="1:20" s="422" customFormat="1" x14ac:dyDescent="0.35">
      <c r="B61" s="421"/>
      <c r="C61" s="458"/>
      <c r="D61" s="458"/>
      <c r="E61" s="458"/>
      <c r="F61" s="458"/>
      <c r="G61" s="458"/>
      <c r="H61" s="458"/>
      <c r="I61" s="458"/>
      <c r="J61" s="458"/>
      <c r="K61" s="458"/>
      <c r="L61" s="458"/>
      <c r="M61" s="458"/>
      <c r="N61" s="458"/>
      <c r="O61" s="458"/>
      <c r="P61" s="458"/>
      <c r="Q61" s="458"/>
      <c r="R61" s="458"/>
      <c r="S61" s="458"/>
      <c r="T61" s="421"/>
    </row>
    <row r="62" spans="1:20" s="422" customFormat="1" x14ac:dyDescent="0.35">
      <c r="B62" s="421"/>
      <c r="C62" s="428"/>
      <c r="D62" s="428"/>
      <c r="E62" s="428"/>
      <c r="F62" s="428"/>
      <c r="G62" s="428"/>
      <c r="H62" s="428"/>
      <c r="I62" s="428"/>
      <c r="J62" s="428"/>
      <c r="K62" s="428"/>
      <c r="L62" s="428"/>
      <c r="M62" s="428"/>
      <c r="N62" s="428"/>
      <c r="O62" s="428"/>
      <c r="P62" s="428"/>
      <c r="Q62" s="428"/>
      <c r="R62" s="428"/>
      <c r="S62" s="428"/>
      <c r="T62" s="421"/>
    </row>
    <row r="63" spans="1:20" s="422" customFormat="1" x14ac:dyDescent="0.35">
      <c r="B63" s="421"/>
      <c r="C63" s="428"/>
      <c r="D63" s="428"/>
      <c r="E63" s="428"/>
      <c r="F63" s="428"/>
      <c r="G63" s="428"/>
      <c r="H63" s="428"/>
      <c r="I63" s="428"/>
      <c r="J63" s="428"/>
      <c r="K63" s="428"/>
      <c r="L63" s="428"/>
      <c r="M63" s="428"/>
      <c r="N63" s="428"/>
      <c r="O63" s="428"/>
      <c r="P63" s="428"/>
      <c r="Q63" s="428"/>
      <c r="R63" s="428"/>
      <c r="S63" s="428"/>
      <c r="T63" s="421"/>
    </row>
    <row r="64" spans="1:20" s="422" customFormat="1" x14ac:dyDescent="0.35">
      <c r="B64" s="421"/>
      <c r="C64" s="428"/>
      <c r="D64" s="428"/>
      <c r="E64" s="428"/>
      <c r="F64" s="428"/>
      <c r="G64" s="428"/>
      <c r="H64" s="428"/>
      <c r="I64" s="428"/>
      <c r="J64" s="428"/>
      <c r="K64" s="428"/>
      <c r="L64" s="428"/>
      <c r="M64" s="428"/>
      <c r="N64" s="428"/>
      <c r="O64" s="428"/>
      <c r="P64" s="428"/>
      <c r="Q64" s="428"/>
      <c r="R64" s="428"/>
      <c r="S64" s="428"/>
      <c r="T64" s="421"/>
    </row>
    <row r="65" spans="1:20" s="422" customFormat="1" x14ac:dyDescent="0.35">
      <c r="B65" s="421"/>
      <c r="C65" s="428"/>
      <c r="D65" s="428"/>
      <c r="E65" s="428"/>
      <c r="F65" s="428"/>
      <c r="G65" s="428"/>
      <c r="H65" s="428"/>
      <c r="I65" s="428"/>
      <c r="J65" s="428"/>
      <c r="K65" s="428"/>
      <c r="L65" s="428"/>
      <c r="M65" s="428"/>
      <c r="N65" s="428"/>
      <c r="O65" s="428"/>
      <c r="P65" s="428"/>
      <c r="Q65" s="428"/>
      <c r="R65" s="428"/>
      <c r="S65" s="428"/>
      <c r="T65" s="421"/>
    </row>
    <row r="66" spans="1:20" s="422" customFormat="1" x14ac:dyDescent="0.35">
      <c r="B66" s="421"/>
      <c r="C66" s="421"/>
      <c r="D66" s="421"/>
      <c r="E66" s="421"/>
      <c r="F66" s="421"/>
      <c r="G66" s="421"/>
      <c r="H66" s="421"/>
      <c r="I66" s="421"/>
      <c r="J66" s="421"/>
      <c r="K66" s="421"/>
      <c r="L66" s="421"/>
      <c r="M66" s="421"/>
      <c r="N66" s="421"/>
      <c r="O66" s="421"/>
      <c r="P66" s="421"/>
      <c r="Q66" s="421"/>
      <c r="R66" s="421"/>
      <c r="S66" s="421"/>
      <c r="T66" s="421"/>
    </row>
    <row r="67" spans="1:20" s="422" customFormat="1" x14ac:dyDescent="0.35">
      <c r="A67" s="5"/>
      <c r="B67" s="421"/>
      <c r="C67" s="421"/>
      <c r="D67" s="421"/>
      <c r="E67" s="421"/>
      <c r="F67" s="421"/>
      <c r="G67" s="421"/>
      <c r="H67" s="421"/>
      <c r="I67" s="421"/>
      <c r="J67" s="421"/>
      <c r="K67" s="421"/>
      <c r="L67" s="421"/>
      <c r="M67" s="421"/>
      <c r="N67" s="421"/>
      <c r="O67" s="421"/>
      <c r="P67" s="421"/>
      <c r="Q67" s="421"/>
      <c r="R67" s="421"/>
      <c r="S67" s="421"/>
      <c r="T67" s="421"/>
    </row>
    <row r="68" spans="1:20" s="422" customFormat="1" x14ac:dyDescent="0.35">
      <c r="B68" s="421"/>
      <c r="C68" s="421"/>
      <c r="D68" s="421"/>
      <c r="E68" s="421"/>
      <c r="F68" s="421"/>
      <c r="G68" s="421"/>
      <c r="H68" s="421"/>
      <c r="I68" s="421"/>
      <c r="J68" s="421"/>
      <c r="K68" s="421"/>
      <c r="L68" s="421"/>
      <c r="M68" s="421"/>
      <c r="N68" s="421"/>
      <c r="O68" s="421"/>
      <c r="P68" s="421"/>
      <c r="Q68" s="421"/>
      <c r="R68" s="421"/>
      <c r="S68" s="421"/>
      <c r="T68" s="421"/>
    </row>
    <row r="69" spans="1:20" s="422" customFormat="1" x14ac:dyDescent="0.35">
      <c r="B69" s="421"/>
      <c r="C69" s="421"/>
      <c r="D69" s="421"/>
      <c r="E69" s="421"/>
      <c r="F69" s="421"/>
      <c r="G69" s="421"/>
      <c r="H69" s="421"/>
      <c r="I69" s="421"/>
      <c r="J69" s="421"/>
      <c r="K69" s="421"/>
      <c r="L69" s="421"/>
      <c r="M69" s="421"/>
      <c r="N69" s="421"/>
      <c r="O69" s="421"/>
      <c r="P69" s="421"/>
      <c r="Q69" s="421"/>
      <c r="R69" s="421"/>
      <c r="S69" s="421"/>
      <c r="T69" s="421"/>
    </row>
    <row r="70" spans="1:20" s="422" customFormat="1" x14ac:dyDescent="0.35">
      <c r="B70" s="421"/>
      <c r="C70" s="421"/>
      <c r="D70" s="421"/>
      <c r="E70" s="421"/>
      <c r="F70" s="421"/>
      <c r="G70" s="421"/>
      <c r="H70" s="421"/>
      <c r="I70" s="421"/>
      <c r="J70" s="421"/>
      <c r="K70" s="421"/>
      <c r="L70" s="421"/>
      <c r="M70" s="421"/>
      <c r="N70" s="421"/>
      <c r="O70" s="421"/>
      <c r="P70" s="421"/>
      <c r="Q70" s="421"/>
      <c r="R70" s="421"/>
      <c r="S70" s="421"/>
      <c r="T70" s="421"/>
    </row>
    <row r="71" spans="1:20" s="422" customFormat="1" x14ac:dyDescent="0.35">
      <c r="B71" s="421"/>
      <c r="C71" s="421"/>
      <c r="D71" s="421"/>
      <c r="E71" s="421"/>
      <c r="F71" s="421"/>
      <c r="G71" s="421"/>
      <c r="H71" s="421"/>
      <c r="I71" s="421"/>
      <c r="J71" s="421"/>
      <c r="K71" s="421"/>
      <c r="L71" s="421"/>
      <c r="M71" s="421"/>
      <c r="N71" s="421"/>
      <c r="O71" s="421"/>
      <c r="P71" s="421"/>
      <c r="Q71" s="421"/>
      <c r="R71" s="421"/>
      <c r="S71" s="421"/>
      <c r="T71" s="421"/>
    </row>
    <row r="72" spans="1:20" s="422" customFormat="1" x14ac:dyDescent="0.35">
      <c r="B72" s="421"/>
      <c r="C72" s="421"/>
      <c r="D72" s="421"/>
      <c r="E72" s="421"/>
      <c r="F72" s="421"/>
      <c r="G72" s="421"/>
      <c r="H72" s="421"/>
      <c r="I72" s="421"/>
      <c r="J72" s="421"/>
      <c r="K72" s="421"/>
      <c r="L72" s="421"/>
      <c r="M72" s="421"/>
      <c r="N72" s="421"/>
      <c r="O72" s="421"/>
      <c r="P72" s="421"/>
      <c r="Q72" s="421"/>
      <c r="R72" s="421"/>
      <c r="S72" s="421"/>
      <c r="T72" s="421"/>
    </row>
    <row r="73" spans="1:20" s="422" customFormat="1" x14ac:dyDescent="0.35">
      <c r="B73" s="421"/>
      <c r="C73" s="421"/>
      <c r="D73" s="421"/>
      <c r="E73" s="421"/>
      <c r="F73" s="421"/>
      <c r="G73" s="421"/>
      <c r="H73" s="421"/>
      <c r="I73" s="421"/>
      <c r="J73" s="421"/>
      <c r="K73" s="421"/>
      <c r="L73" s="421"/>
      <c r="M73" s="421"/>
      <c r="N73" s="421"/>
      <c r="O73" s="421"/>
      <c r="P73" s="421"/>
      <c r="Q73" s="421"/>
      <c r="R73" s="421"/>
      <c r="S73" s="421"/>
      <c r="T73" s="421"/>
    </row>
    <row r="74" spans="1:20" s="422" customFormat="1" x14ac:dyDescent="0.35">
      <c r="B74" s="421"/>
      <c r="C74" s="421"/>
      <c r="D74" s="421"/>
      <c r="E74" s="421"/>
      <c r="F74" s="421"/>
      <c r="G74" s="421"/>
      <c r="H74" s="421"/>
      <c r="I74" s="421"/>
      <c r="J74" s="421"/>
      <c r="K74" s="421"/>
      <c r="L74" s="421"/>
      <c r="M74" s="421"/>
      <c r="N74" s="421"/>
      <c r="O74" s="421"/>
      <c r="P74" s="421"/>
      <c r="Q74" s="421"/>
      <c r="R74" s="421"/>
      <c r="S74" s="421"/>
      <c r="T74" s="421"/>
    </row>
    <row r="75" spans="1:20" x14ac:dyDescent="0.35">
      <c r="C75" s="421"/>
      <c r="D75" s="421"/>
      <c r="E75" s="421"/>
      <c r="F75" s="421"/>
      <c r="G75" s="421"/>
      <c r="H75" s="421"/>
      <c r="I75" s="421"/>
      <c r="J75" s="421"/>
      <c r="K75" s="421"/>
      <c r="L75" s="421"/>
      <c r="M75" s="421"/>
      <c r="N75" s="421"/>
      <c r="O75" s="421"/>
      <c r="P75" s="421"/>
      <c r="Q75" s="421"/>
      <c r="R75" s="421"/>
      <c r="S75" s="421"/>
      <c r="T75" s="421"/>
    </row>
    <row r="76" spans="1:20" x14ac:dyDescent="0.35">
      <c r="C76" s="421"/>
      <c r="D76" s="421"/>
      <c r="E76" s="421"/>
      <c r="F76" s="421"/>
      <c r="G76" s="421"/>
      <c r="H76" s="421"/>
      <c r="I76" s="421"/>
      <c r="J76" s="421"/>
      <c r="K76" s="421"/>
      <c r="L76" s="421"/>
      <c r="M76" s="421"/>
      <c r="N76" s="421"/>
      <c r="O76" s="421"/>
      <c r="P76" s="421"/>
      <c r="Q76" s="421"/>
      <c r="R76" s="421"/>
      <c r="S76" s="421"/>
      <c r="T76" s="421"/>
    </row>
    <row r="77" spans="1:20" x14ac:dyDescent="0.35">
      <c r="C77" s="421"/>
      <c r="D77" s="421"/>
      <c r="E77" s="421"/>
      <c r="F77" s="421"/>
      <c r="G77" s="421"/>
      <c r="H77" s="421"/>
      <c r="I77" s="421"/>
      <c r="J77" s="421"/>
      <c r="K77" s="421"/>
      <c r="L77" s="421"/>
      <c r="M77" s="421"/>
      <c r="N77" s="421"/>
      <c r="O77" s="421"/>
      <c r="P77" s="421"/>
      <c r="Q77" s="421"/>
      <c r="R77" s="421"/>
      <c r="S77" s="421"/>
      <c r="T77" s="421"/>
    </row>
    <row r="78" spans="1:20" x14ac:dyDescent="0.35">
      <c r="C78" s="421"/>
      <c r="D78" s="421"/>
      <c r="E78" s="421"/>
      <c r="F78" s="421"/>
      <c r="G78" s="421"/>
      <c r="H78" s="421"/>
      <c r="I78" s="421"/>
      <c r="J78" s="421"/>
      <c r="K78" s="421"/>
      <c r="L78" s="421"/>
      <c r="M78" s="421"/>
      <c r="N78" s="421"/>
      <c r="O78" s="421"/>
      <c r="P78" s="421"/>
      <c r="Q78" s="421"/>
      <c r="R78" s="421"/>
      <c r="S78" s="421"/>
      <c r="T78" s="421"/>
    </row>
    <row r="79" spans="1:20" x14ac:dyDescent="0.35">
      <c r="C79" s="421"/>
      <c r="D79" s="421"/>
      <c r="E79" s="421"/>
      <c r="F79" s="421"/>
      <c r="G79" s="421"/>
      <c r="H79" s="421"/>
      <c r="I79" s="421"/>
      <c r="J79" s="421"/>
      <c r="K79" s="421"/>
      <c r="L79" s="421"/>
      <c r="M79" s="421"/>
      <c r="N79" s="421"/>
      <c r="O79" s="421"/>
      <c r="P79" s="421"/>
      <c r="Q79" s="421"/>
      <c r="R79" s="421"/>
      <c r="S79" s="421"/>
      <c r="T79" s="421"/>
    </row>
    <row r="80" spans="1:20" x14ac:dyDescent="0.35">
      <c r="C80" s="421"/>
      <c r="D80" s="421"/>
      <c r="E80" s="421"/>
      <c r="F80" s="421"/>
      <c r="G80" s="421"/>
      <c r="H80" s="421"/>
      <c r="I80" s="421"/>
      <c r="J80" s="421"/>
      <c r="K80" s="421"/>
      <c r="L80" s="421"/>
      <c r="M80" s="421"/>
      <c r="N80" s="421"/>
      <c r="O80" s="421"/>
      <c r="P80" s="421"/>
      <c r="Q80" s="421"/>
      <c r="R80" s="421"/>
      <c r="S80" s="421"/>
      <c r="T80" s="421"/>
    </row>
    <row r="81" spans="3:20" x14ac:dyDescent="0.35">
      <c r="C81" s="421"/>
      <c r="D81" s="421"/>
      <c r="E81" s="421"/>
      <c r="F81" s="421"/>
      <c r="G81" s="421"/>
      <c r="H81" s="421"/>
      <c r="I81" s="421"/>
      <c r="J81" s="421"/>
      <c r="K81" s="421"/>
      <c r="L81" s="421"/>
      <c r="M81" s="421"/>
      <c r="N81" s="421"/>
      <c r="O81" s="421"/>
      <c r="P81" s="421"/>
      <c r="Q81" s="421"/>
      <c r="R81" s="421"/>
      <c r="S81" s="421"/>
      <c r="T81" s="421"/>
    </row>
    <row r="82" spans="3:20" x14ac:dyDescent="0.35">
      <c r="C82" s="421"/>
      <c r="D82" s="421"/>
      <c r="E82" s="421"/>
      <c r="F82" s="421"/>
      <c r="G82" s="421"/>
      <c r="H82" s="421"/>
      <c r="I82" s="421"/>
      <c r="J82" s="421"/>
      <c r="K82" s="421"/>
      <c r="L82" s="421"/>
      <c r="M82" s="421"/>
      <c r="N82" s="421"/>
      <c r="O82" s="421"/>
      <c r="P82" s="421"/>
      <c r="Q82" s="421"/>
      <c r="R82" s="421"/>
      <c r="S82" s="421"/>
      <c r="T82" s="421"/>
    </row>
    <row r="83" spans="3:20" x14ac:dyDescent="0.35">
      <c r="C83" s="421"/>
      <c r="D83" s="421"/>
      <c r="E83" s="421"/>
      <c r="F83" s="421"/>
      <c r="G83" s="421"/>
      <c r="H83" s="421"/>
      <c r="I83" s="421"/>
      <c r="J83" s="421"/>
      <c r="K83" s="421"/>
      <c r="L83" s="421"/>
      <c r="M83" s="421"/>
      <c r="N83" s="421"/>
      <c r="O83" s="421"/>
      <c r="P83" s="421"/>
      <c r="Q83" s="421"/>
      <c r="R83" s="421"/>
      <c r="S83" s="421"/>
      <c r="T83" s="421"/>
    </row>
    <row r="84" spans="3:20" x14ac:dyDescent="0.35">
      <c r="C84" s="421"/>
      <c r="D84" s="421"/>
      <c r="E84" s="421"/>
      <c r="F84" s="421"/>
      <c r="G84" s="421"/>
      <c r="H84" s="421"/>
      <c r="I84" s="421"/>
      <c r="J84" s="421"/>
      <c r="K84" s="421"/>
      <c r="L84" s="421"/>
      <c r="M84" s="421"/>
      <c r="N84" s="421"/>
      <c r="O84" s="421"/>
      <c r="P84" s="421"/>
      <c r="Q84" s="421"/>
      <c r="R84" s="421"/>
      <c r="S84" s="421"/>
      <c r="T84" s="421"/>
    </row>
    <row r="85" spans="3:20" x14ac:dyDescent="0.35">
      <c r="C85" s="421"/>
      <c r="D85" s="421"/>
      <c r="E85" s="421"/>
      <c r="F85" s="421"/>
      <c r="G85" s="421"/>
      <c r="H85" s="421"/>
      <c r="I85" s="421"/>
      <c r="J85" s="421"/>
      <c r="K85" s="421"/>
      <c r="L85" s="421"/>
      <c r="M85" s="421"/>
      <c r="N85" s="421"/>
      <c r="O85" s="421"/>
      <c r="P85" s="421"/>
      <c r="Q85" s="421"/>
      <c r="R85" s="421"/>
      <c r="S85" s="421"/>
      <c r="T85" s="421"/>
    </row>
    <row r="86" spans="3:20" x14ac:dyDescent="0.35">
      <c r="C86" s="421"/>
      <c r="D86" s="421"/>
      <c r="E86" s="421"/>
      <c r="F86" s="421"/>
      <c r="G86" s="421"/>
      <c r="H86" s="421"/>
      <c r="I86" s="421"/>
      <c r="J86" s="421"/>
      <c r="K86" s="421"/>
      <c r="L86" s="421"/>
      <c r="M86" s="421"/>
      <c r="N86" s="421"/>
      <c r="O86" s="421"/>
      <c r="P86" s="421"/>
      <c r="Q86" s="421"/>
      <c r="R86" s="421"/>
      <c r="S86" s="421"/>
      <c r="T86" s="421"/>
    </row>
    <row r="87" spans="3:20" x14ac:dyDescent="0.35">
      <c r="C87" s="421"/>
      <c r="D87" s="421"/>
      <c r="E87" s="421"/>
      <c r="F87" s="421"/>
      <c r="G87" s="421"/>
      <c r="H87" s="421"/>
      <c r="I87" s="421"/>
      <c r="J87" s="421"/>
      <c r="K87" s="421"/>
      <c r="L87" s="421"/>
      <c r="M87" s="421"/>
      <c r="N87" s="421"/>
      <c r="O87" s="421"/>
      <c r="P87" s="421"/>
      <c r="Q87" s="421"/>
      <c r="R87" s="421"/>
      <c r="S87" s="421"/>
      <c r="T87" s="421"/>
    </row>
    <row r="88" spans="3:20" x14ac:dyDescent="0.35">
      <c r="C88" s="421"/>
      <c r="D88" s="421"/>
      <c r="E88" s="421"/>
      <c r="F88" s="421"/>
      <c r="G88" s="421"/>
      <c r="H88" s="421"/>
      <c r="I88" s="421"/>
      <c r="J88" s="421"/>
      <c r="K88" s="421"/>
      <c r="L88" s="421"/>
      <c r="M88" s="421"/>
      <c r="N88" s="421"/>
      <c r="O88" s="421"/>
      <c r="P88" s="421"/>
      <c r="Q88" s="421"/>
      <c r="R88" s="421"/>
      <c r="S88" s="421"/>
      <c r="T88" s="421"/>
    </row>
    <row r="89" spans="3:20" x14ac:dyDescent="0.35">
      <c r="C89" s="421"/>
      <c r="D89" s="421"/>
      <c r="E89" s="421"/>
      <c r="F89" s="421"/>
      <c r="G89" s="421"/>
      <c r="H89" s="421"/>
      <c r="I89" s="421"/>
      <c r="J89" s="421"/>
      <c r="K89" s="421"/>
      <c r="L89" s="421"/>
      <c r="M89" s="421"/>
      <c r="N89" s="421"/>
      <c r="O89" s="421"/>
      <c r="P89" s="421"/>
      <c r="Q89" s="421"/>
      <c r="R89" s="421"/>
      <c r="S89" s="421"/>
      <c r="T89" s="421"/>
    </row>
    <row r="90" spans="3:20" x14ac:dyDescent="0.35">
      <c r="C90" s="421"/>
      <c r="D90" s="421"/>
      <c r="E90" s="421"/>
      <c r="F90" s="421"/>
      <c r="G90" s="421"/>
      <c r="H90" s="421"/>
      <c r="I90" s="421"/>
      <c r="J90" s="421"/>
      <c r="K90" s="421"/>
      <c r="L90" s="421"/>
      <c r="M90" s="421"/>
      <c r="N90" s="421"/>
      <c r="O90" s="421"/>
      <c r="P90" s="421"/>
      <c r="Q90" s="421"/>
      <c r="R90" s="421"/>
      <c r="S90" s="421"/>
      <c r="T90" s="421"/>
    </row>
    <row r="91" spans="3:20" x14ac:dyDescent="0.35">
      <c r="C91" s="421"/>
      <c r="D91" s="421"/>
      <c r="E91" s="421"/>
      <c r="F91" s="421"/>
      <c r="G91" s="421"/>
      <c r="H91" s="421"/>
      <c r="I91" s="421"/>
      <c r="J91" s="421"/>
      <c r="K91" s="421"/>
      <c r="L91" s="421"/>
      <c r="M91" s="421"/>
      <c r="N91" s="421"/>
      <c r="O91" s="421"/>
      <c r="P91" s="421"/>
      <c r="Q91" s="421"/>
      <c r="R91" s="421"/>
      <c r="S91" s="421"/>
      <c r="T91" s="421"/>
    </row>
    <row r="92" spans="3:20" x14ac:dyDescent="0.35">
      <c r="C92" s="421"/>
      <c r="D92" s="421"/>
      <c r="E92" s="421"/>
      <c r="F92" s="421"/>
      <c r="G92" s="421"/>
      <c r="H92" s="421"/>
      <c r="I92" s="421"/>
      <c r="J92" s="421"/>
      <c r="K92" s="421"/>
      <c r="L92" s="421"/>
      <c r="M92" s="421"/>
      <c r="N92" s="421"/>
      <c r="O92" s="421"/>
      <c r="P92" s="421"/>
      <c r="Q92" s="421"/>
      <c r="R92" s="421"/>
      <c r="S92" s="421"/>
      <c r="T92" s="421"/>
    </row>
    <row r="93" spans="3:20" x14ac:dyDescent="0.35">
      <c r="C93" s="421"/>
      <c r="D93" s="421"/>
      <c r="E93" s="421"/>
      <c r="F93" s="421"/>
      <c r="G93" s="421"/>
      <c r="H93" s="421"/>
      <c r="I93" s="421"/>
      <c r="J93" s="421"/>
      <c r="K93" s="421"/>
      <c r="L93" s="421"/>
      <c r="M93" s="421"/>
      <c r="N93" s="421"/>
      <c r="O93" s="421"/>
      <c r="P93" s="421"/>
      <c r="Q93" s="421"/>
      <c r="R93" s="421"/>
      <c r="S93" s="421"/>
      <c r="T93" s="421"/>
    </row>
    <row r="94" spans="3:20" x14ac:dyDescent="0.35">
      <c r="C94" s="421"/>
      <c r="D94" s="421"/>
      <c r="E94" s="421"/>
      <c r="F94" s="421"/>
      <c r="G94" s="421"/>
      <c r="H94" s="421"/>
      <c r="I94" s="421"/>
      <c r="J94" s="421"/>
      <c r="K94" s="421"/>
      <c r="L94" s="421"/>
      <c r="M94" s="421"/>
      <c r="N94" s="421"/>
      <c r="O94" s="421"/>
      <c r="P94" s="421"/>
      <c r="Q94" s="421"/>
      <c r="R94" s="421"/>
      <c r="S94" s="421"/>
      <c r="T94" s="421"/>
    </row>
    <row r="95" spans="3:20" x14ac:dyDescent="0.35">
      <c r="C95" s="421"/>
      <c r="D95" s="421"/>
      <c r="E95" s="421"/>
      <c r="F95" s="421"/>
      <c r="G95" s="421"/>
      <c r="H95" s="421"/>
      <c r="I95" s="421"/>
      <c r="J95" s="421"/>
      <c r="K95" s="421"/>
      <c r="L95" s="421"/>
      <c r="M95" s="421"/>
      <c r="N95" s="421"/>
      <c r="O95" s="421"/>
      <c r="P95" s="421"/>
      <c r="Q95" s="421"/>
      <c r="R95" s="421"/>
      <c r="S95" s="421"/>
      <c r="T95" s="421"/>
    </row>
    <row r="96" spans="3:20" x14ac:dyDescent="0.35">
      <c r="C96" s="421"/>
      <c r="D96" s="421"/>
      <c r="E96" s="421"/>
      <c r="F96" s="421"/>
      <c r="G96" s="421"/>
      <c r="H96" s="421"/>
      <c r="I96" s="421"/>
      <c r="J96" s="421"/>
      <c r="K96" s="421"/>
      <c r="L96" s="421"/>
      <c r="M96" s="421"/>
      <c r="N96" s="421"/>
      <c r="O96" s="421"/>
      <c r="P96" s="421"/>
      <c r="Q96" s="421"/>
      <c r="R96" s="421"/>
      <c r="S96" s="421"/>
      <c r="T96" s="421"/>
    </row>
    <row r="97" spans="3:20" x14ac:dyDescent="0.35">
      <c r="C97" s="421"/>
      <c r="D97" s="421"/>
      <c r="E97" s="421"/>
      <c r="F97" s="421"/>
      <c r="G97" s="421"/>
      <c r="H97" s="421"/>
      <c r="I97" s="421"/>
      <c r="J97" s="421"/>
      <c r="K97" s="421"/>
      <c r="L97" s="421"/>
      <c r="M97" s="421"/>
      <c r="N97" s="421"/>
      <c r="O97" s="421"/>
      <c r="P97" s="421"/>
      <c r="Q97" s="421"/>
      <c r="R97" s="421"/>
      <c r="S97" s="421"/>
      <c r="T97" s="421"/>
    </row>
    <row r="98" spans="3:20" x14ac:dyDescent="0.35">
      <c r="C98" s="421"/>
      <c r="D98" s="421"/>
      <c r="E98" s="421"/>
      <c r="F98" s="421"/>
      <c r="G98" s="421"/>
      <c r="H98" s="421"/>
      <c r="I98" s="421"/>
      <c r="J98" s="421"/>
      <c r="K98" s="421"/>
      <c r="L98" s="421"/>
      <c r="M98" s="421"/>
      <c r="N98" s="421"/>
      <c r="O98" s="421"/>
      <c r="P98" s="421"/>
      <c r="Q98" s="421"/>
      <c r="R98" s="421"/>
      <c r="S98" s="421"/>
      <c r="T98" s="421"/>
    </row>
    <row r="99" spans="3:20" x14ac:dyDescent="0.35">
      <c r="C99" s="421"/>
      <c r="D99" s="421"/>
      <c r="E99" s="421"/>
      <c r="F99" s="421"/>
      <c r="G99" s="421"/>
      <c r="H99" s="421"/>
      <c r="I99" s="421"/>
      <c r="J99" s="421"/>
      <c r="K99" s="421"/>
      <c r="L99" s="421"/>
      <c r="M99" s="421"/>
      <c r="N99" s="421"/>
      <c r="O99" s="421"/>
      <c r="P99" s="421"/>
      <c r="Q99" s="421"/>
      <c r="R99" s="421"/>
      <c r="S99" s="421"/>
      <c r="T99" s="421"/>
    </row>
    <row r="100" spans="3:20" x14ac:dyDescent="0.35">
      <c r="C100" s="421"/>
      <c r="D100" s="421"/>
      <c r="E100" s="421"/>
      <c r="F100" s="421"/>
      <c r="G100" s="421"/>
      <c r="H100" s="421"/>
      <c r="I100" s="421"/>
      <c r="J100" s="421"/>
      <c r="K100" s="421"/>
      <c r="L100" s="421"/>
      <c r="M100" s="421"/>
      <c r="N100" s="421"/>
      <c r="O100" s="421"/>
      <c r="P100" s="421"/>
      <c r="Q100" s="421"/>
      <c r="R100" s="421"/>
      <c r="S100" s="421"/>
      <c r="T100" s="421"/>
    </row>
    <row r="101" spans="3:20" x14ac:dyDescent="0.35">
      <c r="C101" s="421"/>
      <c r="D101" s="421"/>
      <c r="E101" s="421"/>
      <c r="F101" s="421"/>
      <c r="G101" s="421"/>
      <c r="H101" s="421"/>
      <c r="I101" s="421"/>
      <c r="J101" s="421"/>
      <c r="K101" s="421"/>
      <c r="L101" s="421"/>
      <c r="M101" s="421"/>
      <c r="N101" s="421"/>
      <c r="O101" s="421"/>
      <c r="P101" s="421"/>
      <c r="Q101" s="421"/>
      <c r="R101" s="421"/>
      <c r="S101" s="421"/>
      <c r="T101" s="421"/>
    </row>
    <row r="102" spans="3:20" x14ac:dyDescent="0.35">
      <c r="C102" s="421"/>
      <c r="D102" s="421"/>
      <c r="E102" s="421"/>
      <c r="F102" s="421"/>
      <c r="G102" s="421"/>
      <c r="H102" s="421"/>
      <c r="I102" s="421"/>
      <c r="J102" s="421"/>
      <c r="K102" s="421"/>
      <c r="L102" s="421"/>
      <c r="M102" s="421"/>
      <c r="N102" s="421"/>
      <c r="O102" s="421"/>
      <c r="P102" s="421"/>
      <c r="Q102" s="421"/>
      <c r="R102" s="421"/>
      <c r="S102" s="421"/>
      <c r="T102" s="421"/>
    </row>
    <row r="103" spans="3:20" x14ac:dyDescent="0.35">
      <c r="C103" s="421"/>
      <c r="D103" s="421"/>
      <c r="E103" s="421"/>
      <c r="F103" s="421"/>
      <c r="G103" s="421"/>
      <c r="H103" s="421"/>
      <c r="I103" s="421"/>
      <c r="J103" s="421"/>
      <c r="K103" s="421"/>
      <c r="L103" s="421"/>
      <c r="M103" s="421"/>
      <c r="N103" s="421"/>
      <c r="O103" s="421"/>
      <c r="P103" s="421"/>
      <c r="Q103" s="421"/>
      <c r="R103" s="421"/>
      <c r="S103" s="421"/>
      <c r="T103" s="421"/>
    </row>
    <row r="104" spans="3:20" x14ac:dyDescent="0.35">
      <c r="C104" s="421"/>
      <c r="D104" s="421"/>
      <c r="E104" s="421"/>
      <c r="F104" s="421"/>
      <c r="G104" s="421"/>
      <c r="H104" s="421"/>
      <c r="I104" s="421"/>
      <c r="J104" s="421"/>
      <c r="K104" s="421"/>
      <c r="L104" s="421"/>
      <c r="M104" s="421"/>
      <c r="N104" s="421"/>
      <c r="O104" s="421"/>
      <c r="P104" s="421"/>
      <c r="Q104" s="421"/>
      <c r="R104" s="421"/>
      <c r="S104" s="421"/>
      <c r="T104" s="421"/>
    </row>
    <row r="105" spans="3:20" x14ac:dyDescent="0.35">
      <c r="C105" s="421"/>
      <c r="D105" s="421"/>
      <c r="E105" s="421"/>
      <c r="F105" s="421"/>
      <c r="G105" s="421"/>
      <c r="H105" s="421"/>
      <c r="I105" s="421"/>
      <c r="J105" s="421"/>
      <c r="K105" s="421"/>
      <c r="L105" s="421"/>
      <c r="M105" s="421"/>
      <c r="N105" s="421"/>
      <c r="O105" s="421"/>
      <c r="P105" s="421"/>
      <c r="Q105" s="421"/>
      <c r="R105" s="421"/>
      <c r="S105" s="421"/>
      <c r="T105" s="421"/>
    </row>
    <row r="106" spans="3:20" x14ac:dyDescent="0.35">
      <c r="C106" s="421"/>
      <c r="D106" s="421"/>
      <c r="E106" s="421"/>
      <c r="F106" s="421"/>
      <c r="G106" s="421"/>
      <c r="H106" s="421"/>
      <c r="I106" s="421"/>
      <c r="J106" s="421"/>
      <c r="K106" s="421"/>
      <c r="L106" s="421"/>
      <c r="M106" s="421"/>
      <c r="N106" s="421"/>
      <c r="O106" s="421"/>
      <c r="P106" s="421"/>
      <c r="Q106" s="421"/>
      <c r="R106" s="421"/>
      <c r="S106" s="421"/>
      <c r="T106" s="421"/>
    </row>
    <row r="107" spans="3:20" x14ac:dyDescent="0.35">
      <c r="C107" s="421"/>
      <c r="D107" s="421"/>
      <c r="E107" s="421"/>
      <c r="F107" s="421"/>
      <c r="G107" s="421"/>
      <c r="H107" s="421"/>
      <c r="I107" s="421"/>
      <c r="J107" s="421"/>
      <c r="K107" s="421"/>
      <c r="L107" s="421"/>
      <c r="M107" s="421"/>
      <c r="N107" s="421"/>
      <c r="O107" s="421"/>
      <c r="P107" s="421"/>
      <c r="Q107" s="421"/>
      <c r="R107" s="421"/>
      <c r="S107" s="421"/>
      <c r="T107" s="421"/>
    </row>
    <row r="108" spans="3:20" x14ac:dyDescent="0.35">
      <c r="C108" s="421"/>
      <c r="D108" s="421"/>
      <c r="E108" s="421"/>
      <c r="F108" s="421"/>
      <c r="G108" s="421"/>
      <c r="H108" s="421"/>
      <c r="I108" s="421"/>
      <c r="J108" s="421"/>
      <c r="K108" s="421"/>
      <c r="L108" s="421"/>
      <c r="M108" s="421"/>
      <c r="N108" s="421"/>
      <c r="O108" s="421"/>
      <c r="P108" s="421"/>
      <c r="Q108" s="421"/>
      <c r="R108" s="421"/>
      <c r="S108" s="421"/>
      <c r="T108" s="421"/>
    </row>
    <row r="109" spans="3:20" x14ac:dyDescent="0.35">
      <c r="C109" s="421"/>
      <c r="D109" s="421"/>
      <c r="E109" s="421"/>
      <c r="F109" s="421"/>
      <c r="G109" s="421"/>
      <c r="H109" s="421"/>
      <c r="I109" s="421"/>
      <c r="J109" s="421"/>
      <c r="K109" s="421"/>
      <c r="L109" s="421"/>
      <c r="M109" s="421"/>
      <c r="N109" s="421"/>
      <c r="O109" s="421"/>
      <c r="P109" s="421"/>
      <c r="Q109" s="421"/>
      <c r="R109" s="421"/>
      <c r="S109" s="421"/>
      <c r="T109" s="421"/>
    </row>
    <row r="110" spans="3:20" x14ac:dyDescent="0.35">
      <c r="C110" s="421"/>
      <c r="D110" s="421"/>
      <c r="E110" s="421"/>
      <c r="F110" s="421"/>
      <c r="G110" s="421"/>
      <c r="H110" s="421"/>
      <c r="I110" s="421"/>
      <c r="J110" s="421"/>
      <c r="K110" s="421"/>
      <c r="L110" s="421"/>
      <c r="M110" s="421"/>
      <c r="N110" s="421"/>
      <c r="O110" s="421"/>
      <c r="P110" s="421"/>
      <c r="Q110" s="421"/>
      <c r="R110" s="421"/>
      <c r="S110" s="421"/>
      <c r="T110" s="421"/>
    </row>
    <row r="111" spans="3:20" x14ac:dyDescent="0.35">
      <c r="C111" s="421"/>
      <c r="D111" s="421"/>
      <c r="E111" s="421"/>
      <c r="F111" s="421"/>
      <c r="G111" s="421"/>
      <c r="H111" s="421"/>
      <c r="I111" s="421"/>
      <c r="J111" s="421"/>
      <c r="K111" s="421"/>
      <c r="L111" s="421"/>
      <c r="M111" s="421"/>
      <c r="N111" s="421"/>
      <c r="O111" s="421"/>
      <c r="P111" s="421"/>
      <c r="Q111" s="421"/>
      <c r="R111" s="421"/>
      <c r="S111" s="421"/>
      <c r="T111" s="421"/>
    </row>
    <row r="112" spans="3:20" x14ac:dyDescent="0.35">
      <c r="C112" s="421"/>
      <c r="D112" s="421"/>
      <c r="E112" s="421"/>
      <c r="F112" s="421"/>
      <c r="G112" s="421"/>
      <c r="H112" s="421"/>
      <c r="I112" s="421"/>
      <c r="J112" s="421"/>
      <c r="K112" s="421"/>
      <c r="L112" s="421"/>
      <c r="M112" s="421"/>
      <c r="N112" s="421"/>
      <c r="O112" s="421"/>
      <c r="P112" s="421"/>
      <c r="Q112" s="421"/>
      <c r="R112" s="421"/>
      <c r="S112" s="421"/>
      <c r="T112" s="421"/>
    </row>
    <row r="113" spans="3:20" x14ac:dyDescent="0.35">
      <c r="C113" s="421"/>
      <c r="D113" s="421"/>
      <c r="E113" s="421"/>
      <c r="F113" s="421"/>
      <c r="G113" s="421"/>
      <c r="H113" s="421"/>
      <c r="I113" s="421"/>
      <c r="J113" s="421"/>
      <c r="K113" s="421"/>
      <c r="L113" s="421"/>
      <c r="M113" s="421"/>
      <c r="N113" s="421"/>
      <c r="O113" s="421"/>
      <c r="P113" s="421"/>
      <c r="Q113" s="421"/>
      <c r="R113" s="421"/>
      <c r="S113" s="421"/>
      <c r="T113" s="421"/>
    </row>
    <row r="114" spans="3:20" x14ac:dyDescent="0.35">
      <c r="C114" s="421"/>
      <c r="D114" s="421"/>
      <c r="E114" s="421"/>
      <c r="F114" s="421"/>
      <c r="G114" s="421"/>
      <c r="H114" s="421"/>
      <c r="I114" s="421"/>
      <c r="J114" s="421"/>
      <c r="K114" s="421"/>
      <c r="L114" s="421"/>
      <c r="M114" s="421"/>
      <c r="N114" s="421"/>
      <c r="O114" s="421"/>
      <c r="P114" s="421"/>
      <c r="Q114" s="421"/>
      <c r="R114" s="421"/>
      <c r="S114" s="421"/>
      <c r="T114" s="421"/>
    </row>
    <row r="115" spans="3:20" x14ac:dyDescent="0.35">
      <c r="C115" s="421"/>
      <c r="D115" s="421"/>
      <c r="E115" s="421"/>
      <c r="F115" s="421"/>
      <c r="G115" s="421"/>
      <c r="H115" s="421"/>
      <c r="I115" s="421"/>
      <c r="J115" s="421"/>
      <c r="K115" s="421"/>
      <c r="L115" s="421"/>
      <c r="M115" s="421"/>
      <c r="N115" s="421"/>
      <c r="O115" s="421"/>
      <c r="P115" s="421"/>
      <c r="Q115" s="421"/>
      <c r="R115" s="421"/>
      <c r="S115" s="421"/>
      <c r="T115" s="421"/>
    </row>
    <row r="116" spans="3:20" x14ac:dyDescent="0.35">
      <c r="C116" s="421"/>
      <c r="D116" s="421"/>
      <c r="E116" s="421"/>
      <c r="F116" s="421"/>
      <c r="G116" s="421"/>
      <c r="H116" s="421"/>
      <c r="I116" s="421"/>
      <c r="J116" s="421"/>
      <c r="K116" s="421"/>
      <c r="L116" s="421"/>
      <c r="M116" s="421"/>
      <c r="N116" s="421"/>
      <c r="O116" s="421"/>
      <c r="P116" s="421"/>
      <c r="Q116" s="421"/>
      <c r="R116" s="421"/>
      <c r="S116" s="421"/>
      <c r="T116" s="421"/>
    </row>
    <row r="117" spans="3:20" x14ac:dyDescent="0.35">
      <c r="C117" s="421"/>
      <c r="D117" s="421"/>
      <c r="E117" s="421"/>
      <c r="F117" s="421"/>
      <c r="G117" s="421"/>
      <c r="H117" s="421"/>
      <c r="I117" s="421"/>
      <c r="J117" s="421"/>
      <c r="K117" s="421"/>
      <c r="L117" s="421"/>
      <c r="M117" s="421"/>
      <c r="N117" s="421"/>
      <c r="O117" s="421"/>
      <c r="P117" s="421"/>
      <c r="Q117" s="421"/>
      <c r="R117" s="421"/>
      <c r="S117" s="421"/>
      <c r="T117" s="421"/>
    </row>
    <row r="118" spans="3:20" x14ac:dyDescent="0.35">
      <c r="C118" s="421"/>
      <c r="D118" s="421"/>
      <c r="E118" s="421"/>
      <c r="F118" s="421"/>
      <c r="G118" s="421"/>
      <c r="H118" s="421"/>
      <c r="I118" s="421"/>
      <c r="J118" s="421"/>
      <c r="K118" s="421"/>
      <c r="L118" s="421"/>
      <c r="M118" s="421"/>
      <c r="N118" s="421"/>
      <c r="O118" s="421"/>
      <c r="P118" s="421"/>
      <c r="Q118" s="421"/>
      <c r="R118" s="421"/>
      <c r="S118" s="421"/>
      <c r="T118" s="421"/>
    </row>
    <row r="119" spans="3:20" x14ac:dyDescent="0.35">
      <c r="C119" s="421"/>
      <c r="D119" s="421"/>
      <c r="E119" s="421"/>
      <c r="F119" s="421"/>
      <c r="G119" s="421"/>
      <c r="H119" s="421"/>
      <c r="I119" s="421"/>
      <c r="J119" s="421"/>
      <c r="K119" s="421"/>
      <c r="L119" s="421"/>
      <c r="M119" s="421"/>
      <c r="N119" s="421"/>
      <c r="O119" s="421"/>
      <c r="P119" s="421"/>
      <c r="Q119" s="421"/>
      <c r="R119" s="421"/>
      <c r="S119" s="421"/>
      <c r="T119" s="421"/>
    </row>
    <row r="120" spans="3:20" x14ac:dyDescent="0.35">
      <c r="C120" s="421"/>
      <c r="D120" s="421"/>
      <c r="E120" s="421"/>
      <c r="F120" s="421"/>
      <c r="G120" s="421"/>
      <c r="H120" s="421"/>
      <c r="I120" s="421"/>
      <c r="J120" s="421"/>
      <c r="K120" s="421"/>
      <c r="L120" s="421"/>
      <c r="M120" s="421"/>
      <c r="N120" s="421"/>
      <c r="O120" s="421"/>
      <c r="P120" s="421"/>
      <c r="Q120" s="421"/>
      <c r="R120" s="421"/>
      <c r="S120" s="421"/>
      <c r="T120" s="421"/>
    </row>
    <row r="121" spans="3:20" x14ac:dyDescent="0.35">
      <c r="C121" s="421"/>
      <c r="D121" s="421"/>
      <c r="E121" s="421"/>
      <c r="F121" s="421"/>
      <c r="G121" s="421"/>
      <c r="H121" s="421"/>
      <c r="I121" s="421"/>
      <c r="J121" s="421"/>
      <c r="K121" s="421"/>
      <c r="L121" s="421"/>
      <c r="M121" s="421"/>
      <c r="N121" s="421"/>
      <c r="O121" s="421"/>
      <c r="P121" s="421"/>
      <c r="Q121" s="421"/>
      <c r="R121" s="421"/>
      <c r="S121" s="421"/>
      <c r="T121" s="421"/>
    </row>
    <row r="122" spans="3:20" x14ac:dyDescent="0.35">
      <c r="C122" s="421"/>
      <c r="D122" s="421"/>
      <c r="E122" s="421"/>
      <c r="F122" s="421"/>
      <c r="G122" s="421"/>
      <c r="H122" s="421"/>
      <c r="I122" s="421"/>
      <c r="J122" s="421"/>
      <c r="K122" s="421"/>
      <c r="L122" s="421"/>
      <c r="M122" s="421"/>
      <c r="N122" s="421"/>
      <c r="O122" s="421"/>
      <c r="P122" s="421"/>
      <c r="Q122" s="421"/>
      <c r="R122" s="421"/>
      <c r="S122" s="421"/>
      <c r="T122" s="421"/>
    </row>
    <row r="123" spans="3:20" x14ac:dyDescent="0.35">
      <c r="C123" s="421"/>
      <c r="D123" s="421"/>
      <c r="E123" s="421"/>
      <c r="F123" s="421"/>
      <c r="G123" s="421"/>
      <c r="H123" s="421"/>
      <c r="I123" s="421"/>
      <c r="J123" s="421"/>
      <c r="K123" s="421"/>
      <c r="L123" s="421"/>
      <c r="M123" s="421"/>
      <c r="N123" s="421"/>
      <c r="O123" s="421"/>
      <c r="P123" s="421"/>
      <c r="Q123" s="421"/>
      <c r="R123" s="421"/>
      <c r="S123" s="421"/>
      <c r="T123" s="421"/>
    </row>
    <row r="124" spans="3:20" x14ac:dyDescent="0.35">
      <c r="C124" s="421"/>
      <c r="D124" s="421"/>
      <c r="E124" s="421"/>
      <c r="F124" s="421"/>
      <c r="G124" s="421"/>
      <c r="H124" s="421"/>
      <c r="I124" s="421"/>
      <c r="J124" s="421"/>
      <c r="K124" s="421"/>
      <c r="L124" s="421"/>
      <c r="M124" s="421"/>
      <c r="N124" s="421"/>
      <c r="O124" s="421"/>
      <c r="P124" s="421"/>
      <c r="Q124" s="421"/>
      <c r="R124" s="421"/>
      <c r="S124" s="421"/>
      <c r="T124" s="421"/>
    </row>
    <row r="125" spans="3:20" x14ac:dyDescent="0.35">
      <c r="C125" s="421"/>
      <c r="D125" s="421"/>
      <c r="E125" s="421"/>
      <c r="F125" s="421"/>
      <c r="G125" s="421"/>
      <c r="H125" s="421"/>
      <c r="I125" s="421"/>
      <c r="J125" s="421"/>
      <c r="K125" s="421"/>
      <c r="L125" s="421"/>
      <c r="M125" s="421"/>
      <c r="N125" s="421"/>
      <c r="O125" s="421"/>
      <c r="P125" s="421"/>
      <c r="Q125" s="421"/>
      <c r="R125" s="421"/>
      <c r="S125" s="421"/>
      <c r="T125" s="421"/>
    </row>
    <row r="126" spans="3:20" x14ac:dyDescent="0.35">
      <c r="C126" s="421"/>
      <c r="D126" s="421"/>
      <c r="E126" s="421"/>
      <c r="F126" s="421"/>
      <c r="G126" s="421"/>
      <c r="H126" s="421"/>
      <c r="I126" s="421"/>
      <c r="J126" s="421"/>
      <c r="K126" s="421"/>
      <c r="L126" s="421"/>
      <c r="M126" s="421"/>
      <c r="N126" s="421"/>
      <c r="O126" s="421"/>
      <c r="P126" s="421"/>
      <c r="Q126" s="421"/>
      <c r="R126" s="421"/>
      <c r="S126" s="421"/>
      <c r="T126" s="421"/>
    </row>
    <row r="127" spans="3:20" x14ac:dyDescent="0.35">
      <c r="C127" s="421"/>
      <c r="D127" s="421"/>
      <c r="E127" s="421"/>
      <c r="F127" s="421"/>
      <c r="G127" s="421"/>
      <c r="H127" s="421"/>
      <c r="I127" s="421"/>
      <c r="J127" s="421"/>
      <c r="K127" s="421"/>
      <c r="L127" s="421"/>
      <c r="M127" s="421"/>
      <c r="N127" s="421"/>
      <c r="O127" s="421"/>
      <c r="P127" s="421"/>
      <c r="Q127" s="421"/>
      <c r="R127" s="421"/>
      <c r="S127" s="421"/>
      <c r="T127" s="421"/>
    </row>
    <row r="128" spans="3:20" x14ac:dyDescent="0.35">
      <c r="C128" s="421"/>
      <c r="D128" s="421"/>
      <c r="E128" s="421"/>
      <c r="F128" s="421"/>
      <c r="G128" s="421"/>
      <c r="H128" s="421"/>
      <c r="I128" s="421"/>
      <c r="J128" s="421"/>
      <c r="K128" s="421"/>
      <c r="L128" s="421"/>
      <c r="M128" s="421"/>
      <c r="N128" s="421"/>
      <c r="O128" s="421"/>
      <c r="P128" s="421"/>
      <c r="Q128" s="421"/>
      <c r="R128" s="421"/>
      <c r="S128" s="421"/>
      <c r="T128" s="421"/>
    </row>
    <row r="129" spans="3:20" x14ac:dyDescent="0.35">
      <c r="C129" s="421"/>
      <c r="D129" s="421"/>
      <c r="E129" s="421"/>
      <c r="F129" s="421"/>
      <c r="G129" s="421"/>
      <c r="H129" s="421"/>
      <c r="I129" s="421"/>
      <c r="J129" s="421"/>
      <c r="K129" s="421"/>
      <c r="L129" s="421"/>
      <c r="M129" s="421"/>
      <c r="N129" s="421"/>
      <c r="O129" s="421"/>
      <c r="P129" s="421"/>
      <c r="Q129" s="421"/>
      <c r="R129" s="421"/>
      <c r="S129" s="421"/>
      <c r="T129" s="421"/>
    </row>
    <row r="130" spans="3:20" x14ac:dyDescent="0.35">
      <c r="C130" s="421"/>
      <c r="D130" s="421"/>
      <c r="E130" s="421"/>
      <c r="F130" s="421"/>
      <c r="G130" s="421"/>
      <c r="H130" s="421"/>
      <c r="I130" s="421"/>
      <c r="J130" s="421"/>
      <c r="K130" s="421"/>
      <c r="L130" s="421"/>
      <c r="M130" s="421"/>
      <c r="N130" s="421"/>
      <c r="O130" s="421"/>
      <c r="P130" s="421"/>
      <c r="Q130" s="421"/>
      <c r="R130" s="421"/>
      <c r="S130" s="421"/>
      <c r="T130" s="421"/>
    </row>
    <row r="131" spans="3:20" x14ac:dyDescent="0.35">
      <c r="C131" s="421"/>
      <c r="D131" s="421"/>
      <c r="E131" s="421"/>
      <c r="F131" s="421"/>
      <c r="G131" s="421"/>
      <c r="H131" s="421"/>
      <c r="I131" s="421"/>
      <c r="J131" s="421"/>
      <c r="K131" s="421"/>
      <c r="L131" s="421"/>
      <c r="M131" s="421"/>
      <c r="N131" s="421"/>
      <c r="O131" s="421"/>
      <c r="P131" s="421"/>
      <c r="Q131" s="421"/>
      <c r="R131" s="421"/>
      <c r="S131" s="421"/>
      <c r="T131" s="421"/>
    </row>
    <row r="132" spans="3:20" x14ac:dyDescent="0.35">
      <c r="C132" s="421"/>
      <c r="D132" s="421"/>
      <c r="E132" s="421"/>
      <c r="F132" s="421"/>
      <c r="G132" s="421"/>
      <c r="H132" s="421"/>
      <c r="I132" s="421"/>
      <c r="J132" s="421"/>
      <c r="K132" s="421"/>
      <c r="L132" s="421"/>
      <c r="M132" s="421"/>
      <c r="N132" s="421"/>
      <c r="O132" s="421"/>
      <c r="P132" s="421"/>
      <c r="Q132" s="421"/>
      <c r="R132" s="421"/>
      <c r="S132" s="421"/>
      <c r="T132" s="421"/>
    </row>
    <row r="133" spans="3:20" x14ac:dyDescent="0.35">
      <c r="C133" s="421"/>
      <c r="D133" s="421"/>
      <c r="E133" s="421"/>
      <c r="F133" s="421"/>
      <c r="G133" s="421"/>
      <c r="H133" s="421"/>
      <c r="I133" s="421"/>
      <c r="J133" s="421"/>
      <c r="K133" s="421"/>
      <c r="L133" s="421"/>
      <c r="M133" s="421"/>
      <c r="N133" s="421"/>
      <c r="O133" s="421"/>
      <c r="P133" s="421"/>
      <c r="Q133" s="421"/>
      <c r="R133" s="421"/>
      <c r="S133" s="421"/>
      <c r="T133" s="421"/>
    </row>
    <row r="134" spans="3:20" x14ac:dyDescent="0.35">
      <c r="C134" s="421"/>
      <c r="D134" s="421"/>
      <c r="E134" s="421"/>
      <c r="F134" s="421"/>
      <c r="G134" s="421"/>
      <c r="H134" s="421"/>
      <c r="I134" s="421"/>
      <c r="J134" s="421"/>
      <c r="K134" s="421"/>
      <c r="L134" s="421"/>
      <c r="M134" s="421"/>
      <c r="N134" s="421"/>
      <c r="O134" s="421"/>
      <c r="P134" s="421"/>
      <c r="Q134" s="421"/>
      <c r="R134" s="421"/>
      <c r="S134" s="421"/>
      <c r="T134" s="421"/>
    </row>
    <row r="135" spans="3:20" x14ac:dyDescent="0.35">
      <c r="C135" s="421"/>
      <c r="D135" s="421"/>
      <c r="E135" s="421"/>
      <c r="F135" s="421"/>
      <c r="G135" s="421"/>
      <c r="H135" s="421"/>
      <c r="I135" s="421"/>
      <c r="J135" s="421"/>
      <c r="K135" s="421"/>
      <c r="L135" s="421"/>
      <c r="M135" s="421"/>
      <c r="N135" s="421"/>
      <c r="O135" s="421"/>
      <c r="P135" s="421"/>
      <c r="Q135" s="421"/>
      <c r="R135" s="421"/>
      <c r="S135" s="421"/>
      <c r="T135" s="421"/>
    </row>
    <row r="136" spans="3:20" x14ac:dyDescent="0.35">
      <c r="C136" s="421"/>
      <c r="D136" s="421"/>
      <c r="E136" s="421"/>
      <c r="F136" s="421"/>
      <c r="G136" s="421"/>
      <c r="H136" s="421"/>
      <c r="I136" s="421"/>
      <c r="J136" s="421"/>
      <c r="K136" s="421"/>
      <c r="L136" s="421"/>
      <c r="M136" s="421"/>
      <c r="N136" s="421"/>
      <c r="O136" s="421"/>
      <c r="P136" s="421"/>
      <c r="Q136" s="421"/>
      <c r="R136" s="421"/>
      <c r="S136" s="421"/>
      <c r="T136" s="421"/>
    </row>
    <row r="137" spans="3:20" x14ac:dyDescent="0.35">
      <c r="C137" s="421"/>
      <c r="D137" s="421"/>
      <c r="E137" s="421"/>
      <c r="F137" s="421"/>
      <c r="G137" s="421"/>
      <c r="H137" s="421"/>
      <c r="I137" s="421"/>
      <c r="J137" s="421"/>
      <c r="K137" s="421"/>
      <c r="L137" s="421"/>
      <c r="M137" s="421"/>
      <c r="N137" s="421"/>
      <c r="O137" s="421"/>
      <c r="P137" s="421"/>
      <c r="Q137" s="421"/>
      <c r="R137" s="421"/>
      <c r="S137" s="421"/>
      <c r="T137" s="421"/>
    </row>
    <row r="138" spans="3:20" x14ac:dyDescent="0.35">
      <c r="C138" s="421"/>
      <c r="D138" s="421"/>
      <c r="E138" s="421"/>
      <c r="F138" s="421"/>
      <c r="G138" s="421"/>
      <c r="H138" s="421"/>
      <c r="I138" s="421"/>
      <c r="J138" s="421"/>
      <c r="K138" s="421"/>
      <c r="L138" s="421"/>
      <c r="M138" s="421"/>
      <c r="N138" s="421"/>
      <c r="O138" s="421"/>
      <c r="P138" s="421"/>
      <c r="Q138" s="421"/>
      <c r="R138" s="421"/>
      <c r="S138" s="421"/>
      <c r="T138" s="421"/>
    </row>
    <row r="139" spans="3:20" x14ac:dyDescent="0.35">
      <c r="C139" s="421"/>
      <c r="D139" s="421"/>
      <c r="E139" s="421"/>
      <c r="F139" s="421"/>
      <c r="G139" s="421"/>
      <c r="H139" s="421"/>
      <c r="I139" s="421"/>
      <c r="J139" s="421"/>
      <c r="K139" s="421"/>
      <c r="L139" s="421"/>
      <c r="M139" s="421"/>
      <c r="N139" s="421"/>
      <c r="O139" s="421"/>
      <c r="P139" s="421"/>
      <c r="Q139" s="421"/>
      <c r="R139" s="421"/>
      <c r="S139" s="421"/>
      <c r="T139" s="421"/>
    </row>
    <row r="140" spans="3:20" x14ac:dyDescent="0.35">
      <c r="C140" s="421"/>
      <c r="D140" s="421"/>
      <c r="E140" s="421"/>
      <c r="F140" s="421"/>
      <c r="G140" s="421"/>
      <c r="H140" s="421"/>
      <c r="I140" s="421"/>
      <c r="J140" s="421"/>
      <c r="K140" s="421"/>
      <c r="L140" s="421"/>
      <c r="M140" s="421"/>
      <c r="N140" s="421"/>
      <c r="O140" s="421"/>
      <c r="P140" s="421"/>
      <c r="Q140" s="421"/>
      <c r="R140" s="421"/>
      <c r="S140" s="421"/>
      <c r="T140" s="421"/>
    </row>
    <row r="141" spans="3:20" x14ac:dyDescent="0.35">
      <c r="C141" s="421"/>
      <c r="D141" s="421"/>
      <c r="E141" s="421"/>
      <c r="F141" s="421"/>
      <c r="G141" s="421"/>
      <c r="H141" s="421"/>
      <c r="I141" s="421"/>
      <c r="J141" s="421"/>
      <c r="K141" s="421"/>
      <c r="L141" s="421"/>
      <c r="M141" s="421"/>
      <c r="N141" s="421"/>
      <c r="O141" s="421"/>
      <c r="P141" s="421"/>
      <c r="Q141" s="421"/>
      <c r="R141" s="421"/>
      <c r="S141" s="421"/>
      <c r="T141" s="421"/>
    </row>
    <row r="142" spans="3:20" x14ac:dyDescent="0.35">
      <c r="C142" s="421"/>
      <c r="D142" s="421"/>
      <c r="E142" s="421"/>
      <c r="F142" s="421"/>
      <c r="G142" s="421"/>
      <c r="H142" s="421"/>
      <c r="I142" s="421"/>
      <c r="J142" s="421"/>
      <c r="K142" s="421"/>
      <c r="L142" s="421"/>
      <c r="M142" s="421"/>
      <c r="N142" s="421"/>
      <c r="O142" s="421"/>
      <c r="P142" s="421"/>
      <c r="Q142" s="421"/>
      <c r="R142" s="421"/>
      <c r="S142" s="421"/>
      <c r="T142" s="421"/>
    </row>
    <row r="143" spans="3:20" x14ac:dyDescent="0.35">
      <c r="C143" s="421"/>
      <c r="D143" s="421"/>
      <c r="E143" s="421"/>
      <c r="F143" s="421"/>
      <c r="G143" s="421"/>
      <c r="H143" s="421"/>
      <c r="I143" s="421"/>
      <c r="J143" s="421"/>
      <c r="K143" s="421"/>
      <c r="L143" s="421"/>
      <c r="M143" s="421"/>
      <c r="N143" s="421"/>
      <c r="O143" s="421"/>
      <c r="P143" s="421"/>
      <c r="Q143" s="421"/>
      <c r="R143" s="421"/>
      <c r="S143" s="421"/>
      <c r="T143" s="421"/>
    </row>
    <row r="144" spans="3:20" x14ac:dyDescent="0.35">
      <c r="C144" s="421"/>
      <c r="D144" s="421"/>
      <c r="E144" s="421"/>
      <c r="F144" s="421"/>
      <c r="G144" s="421"/>
      <c r="H144" s="421"/>
      <c r="I144" s="421"/>
      <c r="J144" s="421"/>
      <c r="K144" s="421"/>
      <c r="L144" s="421"/>
      <c r="M144" s="421"/>
      <c r="N144" s="421"/>
      <c r="O144" s="421"/>
      <c r="P144" s="421"/>
      <c r="Q144" s="421"/>
      <c r="R144" s="421"/>
      <c r="S144" s="421"/>
      <c r="T144" s="421"/>
    </row>
    <row r="145" spans="3:20" x14ac:dyDescent="0.35">
      <c r="C145" s="421"/>
      <c r="D145" s="421"/>
      <c r="E145" s="421"/>
      <c r="F145" s="421"/>
      <c r="G145" s="421"/>
      <c r="H145" s="421"/>
      <c r="I145" s="421"/>
      <c r="J145" s="421"/>
      <c r="K145" s="421"/>
      <c r="L145" s="421"/>
      <c r="M145" s="421"/>
      <c r="N145" s="421"/>
      <c r="O145" s="421"/>
      <c r="P145" s="421"/>
      <c r="Q145" s="421"/>
      <c r="R145" s="421"/>
      <c r="S145" s="421"/>
      <c r="T145" s="421"/>
    </row>
    <row r="146" spans="3:20" x14ac:dyDescent="0.35">
      <c r="C146" s="421"/>
      <c r="D146" s="421"/>
      <c r="E146" s="421"/>
      <c r="F146" s="421"/>
      <c r="G146" s="421"/>
      <c r="H146" s="421"/>
      <c r="I146" s="421"/>
      <c r="J146" s="421"/>
      <c r="K146" s="421"/>
      <c r="L146" s="421"/>
      <c r="M146" s="421"/>
      <c r="N146" s="421"/>
      <c r="O146" s="421"/>
      <c r="P146" s="421"/>
      <c r="Q146" s="421"/>
      <c r="R146" s="421"/>
      <c r="S146" s="421"/>
      <c r="T146" s="421"/>
    </row>
    <row r="147" spans="3:20" x14ac:dyDescent="0.35">
      <c r="C147" s="421"/>
      <c r="D147" s="421"/>
      <c r="E147" s="421"/>
      <c r="F147" s="421"/>
      <c r="G147" s="421"/>
      <c r="H147" s="421"/>
      <c r="I147" s="421"/>
      <c r="J147" s="421"/>
      <c r="K147" s="421"/>
      <c r="L147" s="421"/>
      <c r="M147" s="421"/>
      <c r="N147" s="421"/>
      <c r="O147" s="421"/>
      <c r="P147" s="421"/>
      <c r="Q147" s="421"/>
      <c r="R147" s="421"/>
      <c r="S147" s="421"/>
      <c r="T147" s="421"/>
    </row>
    <row r="148" spans="3:20" x14ac:dyDescent="0.35">
      <c r="C148" s="421"/>
      <c r="D148" s="421"/>
      <c r="E148" s="421"/>
      <c r="F148" s="421"/>
      <c r="G148" s="421"/>
      <c r="H148" s="421"/>
      <c r="I148" s="421"/>
      <c r="J148" s="421"/>
      <c r="K148" s="421"/>
      <c r="L148" s="421"/>
      <c r="M148" s="421"/>
      <c r="N148" s="421"/>
      <c r="O148" s="421"/>
      <c r="P148" s="421"/>
      <c r="Q148" s="421"/>
      <c r="R148" s="421"/>
      <c r="S148" s="421"/>
      <c r="T148" s="421"/>
    </row>
    <row r="149" spans="3:20" x14ac:dyDescent="0.35">
      <c r="C149" s="421"/>
      <c r="D149" s="421"/>
      <c r="E149" s="421"/>
      <c r="F149" s="421"/>
      <c r="G149" s="421"/>
      <c r="H149" s="421"/>
      <c r="I149" s="421"/>
      <c r="J149" s="421"/>
      <c r="K149" s="421"/>
      <c r="L149" s="421"/>
      <c r="M149" s="421"/>
      <c r="N149" s="421"/>
      <c r="O149" s="421"/>
      <c r="P149" s="421"/>
      <c r="Q149" s="421"/>
      <c r="R149" s="421"/>
      <c r="S149" s="421"/>
      <c r="T149" s="421"/>
    </row>
    <row r="150" spans="3:20" x14ac:dyDescent="0.35">
      <c r="C150" s="421"/>
      <c r="D150" s="421"/>
      <c r="E150" s="421"/>
      <c r="F150" s="421"/>
      <c r="G150" s="421"/>
      <c r="H150" s="421"/>
      <c r="I150" s="421"/>
      <c r="J150" s="421"/>
      <c r="K150" s="421"/>
      <c r="L150" s="421"/>
      <c r="M150" s="421"/>
      <c r="N150" s="421"/>
      <c r="O150" s="421"/>
      <c r="P150" s="421"/>
      <c r="Q150" s="421"/>
      <c r="R150" s="421"/>
      <c r="S150" s="421"/>
      <c r="T150" s="421"/>
    </row>
    <row r="151" spans="3:20" x14ac:dyDescent="0.35">
      <c r="C151" s="421"/>
      <c r="D151" s="421"/>
      <c r="E151" s="421"/>
      <c r="F151" s="421"/>
      <c r="G151" s="421"/>
      <c r="H151" s="421"/>
      <c r="I151" s="421"/>
      <c r="J151" s="421"/>
      <c r="K151" s="421"/>
      <c r="L151" s="421"/>
      <c r="M151" s="421"/>
      <c r="N151" s="421"/>
      <c r="O151" s="421"/>
      <c r="P151" s="421"/>
      <c r="Q151" s="421"/>
      <c r="R151" s="421"/>
      <c r="S151" s="421"/>
      <c r="T151" s="421"/>
    </row>
    <row r="152" spans="3:20" x14ac:dyDescent="0.35">
      <c r="C152" s="421"/>
      <c r="D152" s="421"/>
      <c r="E152" s="421"/>
      <c r="F152" s="421"/>
      <c r="G152" s="421"/>
      <c r="H152" s="421"/>
      <c r="I152" s="421"/>
      <c r="J152" s="421"/>
      <c r="K152" s="421"/>
      <c r="L152" s="421"/>
      <c r="M152" s="421"/>
      <c r="N152" s="421"/>
      <c r="O152" s="421"/>
      <c r="P152" s="421"/>
      <c r="Q152" s="421"/>
      <c r="R152" s="421"/>
      <c r="S152" s="421"/>
      <c r="T152" s="421"/>
    </row>
    <row r="153" spans="3:20" x14ac:dyDescent="0.35">
      <c r="C153" s="421"/>
      <c r="D153" s="421"/>
      <c r="E153" s="421"/>
      <c r="F153" s="421"/>
      <c r="G153" s="421"/>
      <c r="H153" s="421"/>
      <c r="I153" s="421"/>
      <c r="J153" s="421"/>
      <c r="K153" s="421"/>
      <c r="L153" s="421"/>
      <c r="M153" s="421"/>
      <c r="N153" s="421"/>
      <c r="O153" s="421"/>
      <c r="P153" s="421"/>
      <c r="Q153" s="421"/>
      <c r="R153" s="421"/>
      <c r="S153" s="421"/>
      <c r="T153" s="421"/>
    </row>
    <row r="154" spans="3:20" x14ac:dyDescent="0.35">
      <c r="C154" s="421"/>
      <c r="D154" s="421"/>
      <c r="E154" s="421"/>
      <c r="F154" s="421"/>
      <c r="G154" s="421"/>
      <c r="H154" s="421"/>
      <c r="I154" s="421"/>
      <c r="J154" s="421"/>
      <c r="K154" s="421"/>
      <c r="L154" s="421"/>
      <c r="M154" s="421"/>
      <c r="N154" s="421"/>
      <c r="O154" s="421"/>
      <c r="P154" s="421"/>
      <c r="Q154" s="421"/>
      <c r="R154" s="421"/>
      <c r="S154" s="421"/>
      <c r="T154" s="421"/>
    </row>
    <row r="155" spans="3:20" x14ac:dyDescent="0.35">
      <c r="C155" s="421"/>
      <c r="D155" s="421"/>
      <c r="E155" s="421"/>
      <c r="F155" s="421"/>
      <c r="G155" s="421"/>
      <c r="H155" s="421"/>
      <c r="I155" s="421"/>
      <c r="J155" s="421"/>
      <c r="K155" s="421"/>
      <c r="L155" s="421"/>
      <c r="M155" s="421"/>
      <c r="N155" s="421"/>
      <c r="O155" s="421"/>
      <c r="P155" s="421"/>
      <c r="Q155" s="421"/>
      <c r="R155" s="421"/>
      <c r="S155" s="421"/>
      <c r="T155" s="421"/>
    </row>
    <row r="156" spans="3:20" x14ac:dyDescent="0.35">
      <c r="C156" s="421"/>
      <c r="D156" s="421"/>
      <c r="E156" s="421"/>
      <c r="F156" s="421"/>
      <c r="G156" s="421"/>
      <c r="H156" s="421"/>
      <c r="I156" s="421"/>
      <c r="J156" s="421"/>
      <c r="K156" s="421"/>
      <c r="L156" s="421"/>
      <c r="M156" s="421"/>
      <c r="N156" s="421"/>
      <c r="O156" s="421"/>
      <c r="P156" s="421"/>
      <c r="Q156" s="421"/>
      <c r="R156" s="421"/>
      <c r="S156" s="421"/>
      <c r="T156" s="421"/>
    </row>
    <row r="157" spans="3:20" x14ac:dyDescent="0.35">
      <c r="C157" s="421"/>
      <c r="D157" s="421"/>
      <c r="E157" s="421"/>
      <c r="F157" s="421"/>
      <c r="G157" s="421"/>
      <c r="H157" s="421"/>
      <c r="I157" s="421"/>
      <c r="J157" s="421"/>
      <c r="K157" s="421"/>
      <c r="L157" s="421"/>
      <c r="M157" s="421"/>
      <c r="N157" s="421"/>
      <c r="O157" s="421"/>
      <c r="P157" s="421"/>
      <c r="Q157" s="421"/>
      <c r="R157" s="421"/>
      <c r="S157" s="421"/>
      <c r="T157" s="421"/>
    </row>
    <row r="158" spans="3:20" x14ac:dyDescent="0.35">
      <c r="C158" s="421"/>
      <c r="D158" s="421"/>
      <c r="E158" s="421"/>
      <c r="F158" s="421"/>
      <c r="G158" s="421"/>
      <c r="H158" s="421"/>
      <c r="I158" s="421"/>
      <c r="J158" s="421"/>
      <c r="K158" s="421"/>
      <c r="L158" s="421"/>
      <c r="M158" s="421"/>
      <c r="N158" s="421"/>
      <c r="O158" s="421"/>
      <c r="P158" s="421"/>
      <c r="Q158" s="421"/>
      <c r="R158" s="421"/>
      <c r="S158" s="421"/>
      <c r="T158" s="421"/>
    </row>
    <row r="159" spans="3:20" x14ac:dyDescent="0.35">
      <c r="C159" s="421"/>
      <c r="D159" s="421"/>
      <c r="E159" s="421"/>
      <c r="F159" s="421"/>
      <c r="G159" s="421"/>
      <c r="H159" s="421"/>
      <c r="I159" s="421"/>
      <c r="J159" s="421"/>
      <c r="K159" s="421"/>
      <c r="L159" s="421"/>
      <c r="M159" s="421"/>
      <c r="N159" s="421"/>
      <c r="O159" s="421"/>
      <c r="P159" s="421"/>
      <c r="Q159" s="421"/>
      <c r="R159" s="421"/>
      <c r="S159" s="421"/>
      <c r="T159" s="421"/>
    </row>
    <row r="160" spans="3:20" x14ac:dyDescent="0.35">
      <c r="C160" s="421"/>
      <c r="D160" s="421"/>
      <c r="E160" s="421"/>
      <c r="F160" s="421"/>
      <c r="G160" s="421"/>
      <c r="H160" s="421"/>
      <c r="I160" s="421"/>
      <c r="J160" s="421"/>
      <c r="K160" s="421"/>
      <c r="L160" s="421"/>
      <c r="M160" s="421"/>
      <c r="N160" s="421"/>
      <c r="O160" s="421"/>
      <c r="P160" s="421"/>
      <c r="Q160" s="421"/>
      <c r="R160" s="421"/>
      <c r="S160" s="421"/>
      <c r="T160" s="421"/>
    </row>
    <row r="161" spans="3:20" x14ac:dyDescent="0.35">
      <c r="C161" s="421"/>
      <c r="D161" s="421"/>
      <c r="E161" s="421"/>
      <c r="F161" s="421"/>
      <c r="G161" s="421"/>
      <c r="H161" s="421"/>
      <c r="I161" s="421"/>
      <c r="J161" s="421"/>
      <c r="K161" s="421"/>
      <c r="L161" s="421"/>
      <c r="M161" s="421"/>
      <c r="N161" s="421"/>
      <c r="O161" s="421"/>
      <c r="P161" s="421"/>
      <c r="Q161" s="421"/>
      <c r="R161" s="421"/>
      <c r="S161" s="421"/>
      <c r="T161" s="421"/>
    </row>
    <row r="162" spans="3:20" x14ac:dyDescent="0.35">
      <c r="C162" s="421"/>
      <c r="D162" s="421"/>
      <c r="E162" s="421"/>
      <c r="F162" s="421"/>
      <c r="G162" s="421"/>
      <c r="H162" s="421"/>
      <c r="I162" s="421"/>
      <c r="J162" s="421"/>
      <c r="K162" s="421"/>
      <c r="L162" s="421"/>
      <c r="M162" s="421"/>
      <c r="N162" s="421"/>
      <c r="O162" s="421"/>
      <c r="P162" s="421"/>
      <c r="Q162" s="421"/>
      <c r="R162" s="421"/>
      <c r="S162" s="421"/>
      <c r="T162" s="421"/>
    </row>
    <row r="163" spans="3:20" x14ac:dyDescent="0.35">
      <c r="C163" s="421"/>
      <c r="D163" s="421"/>
      <c r="E163" s="421"/>
      <c r="F163" s="421"/>
      <c r="G163" s="421"/>
      <c r="H163" s="421"/>
      <c r="I163" s="421"/>
      <c r="J163" s="421"/>
      <c r="K163" s="421"/>
      <c r="L163" s="421"/>
      <c r="M163" s="421"/>
      <c r="N163" s="421"/>
      <c r="O163" s="421"/>
      <c r="P163" s="421"/>
      <c r="Q163" s="421"/>
      <c r="R163" s="421"/>
      <c r="S163" s="421"/>
      <c r="T163" s="421"/>
    </row>
    <row r="164" spans="3:20" x14ac:dyDescent="0.35">
      <c r="C164" s="421"/>
      <c r="D164" s="421"/>
      <c r="E164" s="421"/>
      <c r="F164" s="421"/>
      <c r="G164" s="421"/>
      <c r="H164" s="421"/>
      <c r="I164" s="421"/>
      <c r="J164" s="421"/>
      <c r="K164" s="421"/>
      <c r="L164" s="421"/>
      <c r="M164" s="421"/>
      <c r="N164" s="421"/>
      <c r="O164" s="421"/>
      <c r="P164" s="421"/>
      <c r="Q164" s="421"/>
      <c r="R164" s="421"/>
      <c r="S164" s="421"/>
      <c r="T164" s="421"/>
    </row>
    <row r="165" spans="3:20" x14ac:dyDescent="0.35">
      <c r="C165" s="421"/>
      <c r="D165" s="421"/>
      <c r="E165" s="421"/>
      <c r="F165" s="421"/>
      <c r="G165" s="421"/>
      <c r="H165" s="421"/>
      <c r="I165" s="421"/>
      <c r="J165" s="421"/>
      <c r="K165" s="421"/>
      <c r="L165" s="421"/>
      <c r="M165" s="421"/>
      <c r="N165" s="421"/>
      <c r="O165" s="421"/>
      <c r="P165" s="421"/>
      <c r="Q165" s="421"/>
      <c r="R165" s="421"/>
      <c r="S165" s="421"/>
      <c r="T165" s="421"/>
    </row>
    <row r="166" spans="3:20" x14ac:dyDescent="0.35">
      <c r="C166" s="421"/>
      <c r="D166" s="421"/>
      <c r="E166" s="421"/>
      <c r="F166" s="421"/>
      <c r="G166" s="421"/>
      <c r="H166" s="421"/>
      <c r="I166" s="421"/>
      <c r="J166" s="421"/>
      <c r="K166" s="421"/>
      <c r="L166" s="421"/>
      <c r="M166" s="421"/>
      <c r="N166" s="421"/>
      <c r="O166" s="421"/>
      <c r="P166" s="421"/>
      <c r="Q166" s="421"/>
      <c r="R166" s="421"/>
      <c r="S166" s="421"/>
      <c r="T166" s="421"/>
    </row>
    <row r="167" spans="3:20" x14ac:dyDescent="0.35">
      <c r="C167" s="421"/>
      <c r="D167" s="421"/>
      <c r="E167" s="421"/>
      <c r="F167" s="421"/>
      <c r="G167" s="421"/>
      <c r="H167" s="421"/>
      <c r="I167" s="421"/>
      <c r="J167" s="421"/>
      <c r="K167" s="421"/>
      <c r="L167" s="421"/>
      <c r="M167" s="421"/>
      <c r="N167" s="421"/>
      <c r="O167" s="421"/>
      <c r="P167" s="421"/>
      <c r="Q167" s="421"/>
      <c r="R167" s="421"/>
      <c r="S167" s="421"/>
      <c r="T167" s="421"/>
    </row>
    <row r="168" spans="3:20" x14ac:dyDescent="0.35">
      <c r="C168" s="421"/>
      <c r="D168" s="421"/>
      <c r="E168" s="421"/>
      <c r="F168" s="421"/>
      <c r="G168" s="421"/>
      <c r="H168" s="421"/>
      <c r="I168" s="421"/>
      <c r="J168" s="421"/>
      <c r="K168" s="421"/>
      <c r="L168" s="421"/>
      <c r="M168" s="421"/>
      <c r="N168" s="421"/>
      <c r="O168" s="421"/>
      <c r="P168" s="421"/>
      <c r="Q168" s="421"/>
      <c r="R168" s="421"/>
      <c r="S168" s="421"/>
      <c r="T168" s="421"/>
    </row>
    <row r="169" spans="3:20" x14ac:dyDescent="0.35">
      <c r="C169" s="421"/>
      <c r="D169" s="421"/>
      <c r="E169" s="421"/>
      <c r="F169" s="421"/>
      <c r="G169" s="421"/>
      <c r="H169" s="421"/>
      <c r="I169" s="421"/>
      <c r="J169" s="421"/>
      <c r="K169" s="421"/>
      <c r="L169" s="421"/>
      <c r="M169" s="421"/>
      <c r="N169" s="421"/>
      <c r="O169" s="421"/>
      <c r="P169" s="421"/>
      <c r="Q169" s="421"/>
      <c r="R169" s="421"/>
      <c r="S169" s="421"/>
      <c r="T169" s="421"/>
    </row>
    <row r="170" spans="3:20" x14ac:dyDescent="0.35">
      <c r="C170" s="421"/>
      <c r="D170" s="421"/>
      <c r="E170" s="421"/>
      <c r="F170" s="421"/>
      <c r="G170" s="421"/>
      <c r="H170" s="421"/>
      <c r="I170" s="421"/>
      <c r="J170" s="421"/>
      <c r="K170" s="421"/>
      <c r="L170" s="421"/>
      <c r="M170" s="421"/>
      <c r="N170" s="421"/>
      <c r="O170" s="421"/>
      <c r="P170" s="421"/>
      <c r="Q170" s="421"/>
      <c r="R170" s="421"/>
      <c r="S170" s="421"/>
      <c r="T170" s="421"/>
    </row>
    <row r="171" spans="3:20" x14ac:dyDescent="0.35">
      <c r="C171" s="421"/>
      <c r="D171" s="421"/>
      <c r="E171" s="421"/>
      <c r="F171" s="421"/>
      <c r="G171" s="421"/>
      <c r="H171" s="421"/>
      <c r="I171" s="421"/>
      <c r="J171" s="421"/>
      <c r="K171" s="421"/>
      <c r="L171" s="421"/>
      <c r="M171" s="421"/>
      <c r="N171" s="421"/>
      <c r="O171" s="421"/>
      <c r="P171" s="421"/>
      <c r="Q171" s="421"/>
      <c r="R171" s="421"/>
      <c r="S171" s="421"/>
      <c r="T171" s="421"/>
    </row>
    <row r="172" spans="3:20" x14ac:dyDescent="0.35">
      <c r="C172" s="421"/>
      <c r="D172" s="421"/>
      <c r="E172" s="421"/>
      <c r="F172" s="421"/>
      <c r="G172" s="421"/>
      <c r="H172" s="421"/>
      <c r="I172" s="421"/>
      <c r="J172" s="421"/>
      <c r="K172" s="421"/>
      <c r="L172" s="421"/>
      <c r="M172" s="421"/>
      <c r="N172" s="421"/>
      <c r="O172" s="421"/>
      <c r="P172" s="421"/>
      <c r="Q172" s="421"/>
      <c r="R172" s="421"/>
      <c r="S172" s="421"/>
      <c r="T172" s="421"/>
    </row>
    <row r="173" spans="3:20" x14ac:dyDescent="0.35">
      <c r="C173" s="421"/>
      <c r="D173" s="421"/>
      <c r="E173" s="421"/>
      <c r="F173" s="421"/>
      <c r="G173" s="421"/>
      <c r="H173" s="421"/>
      <c r="I173" s="421"/>
      <c r="J173" s="421"/>
      <c r="K173" s="421"/>
      <c r="L173" s="421"/>
      <c r="M173" s="421"/>
      <c r="N173" s="421"/>
      <c r="O173" s="421"/>
      <c r="P173" s="421"/>
      <c r="Q173" s="421"/>
      <c r="R173" s="421"/>
      <c r="S173" s="421"/>
      <c r="T173" s="421"/>
    </row>
    <row r="174" spans="3:20" x14ac:dyDescent="0.35">
      <c r="C174" s="421"/>
      <c r="D174" s="421"/>
      <c r="E174" s="421"/>
      <c r="F174" s="421"/>
      <c r="G174" s="421"/>
      <c r="H174" s="421"/>
      <c r="I174" s="421"/>
      <c r="J174" s="421"/>
      <c r="K174" s="421"/>
      <c r="L174" s="421"/>
      <c r="M174" s="421"/>
      <c r="N174" s="421"/>
      <c r="O174" s="421"/>
      <c r="P174" s="421"/>
      <c r="Q174" s="421"/>
      <c r="R174" s="421"/>
      <c r="S174" s="421"/>
      <c r="T174" s="421"/>
    </row>
    <row r="175" spans="3:20" x14ac:dyDescent="0.35">
      <c r="C175" s="421"/>
      <c r="D175" s="421"/>
      <c r="E175" s="421"/>
      <c r="F175" s="421"/>
      <c r="G175" s="421"/>
      <c r="H175" s="421"/>
      <c r="I175" s="421"/>
      <c r="J175" s="421"/>
      <c r="K175" s="421"/>
      <c r="L175" s="421"/>
      <c r="M175" s="421"/>
      <c r="N175" s="421"/>
      <c r="O175" s="421"/>
      <c r="P175" s="421"/>
      <c r="Q175" s="421"/>
      <c r="R175" s="421"/>
      <c r="S175" s="421"/>
      <c r="T175" s="421"/>
    </row>
    <row r="176" spans="3:20" x14ac:dyDescent="0.35">
      <c r="C176" s="421"/>
      <c r="D176" s="421"/>
      <c r="E176" s="421"/>
      <c r="F176" s="421"/>
      <c r="G176" s="421"/>
      <c r="H176" s="421"/>
      <c r="I176" s="421"/>
      <c r="J176" s="421"/>
      <c r="K176" s="421"/>
      <c r="L176" s="421"/>
      <c r="M176" s="421"/>
      <c r="N176" s="421"/>
      <c r="O176" s="421"/>
      <c r="P176" s="421"/>
      <c r="Q176" s="421"/>
      <c r="R176" s="421"/>
      <c r="S176" s="421"/>
      <c r="T176" s="421"/>
    </row>
    <row r="177" spans="3:20" x14ac:dyDescent="0.35">
      <c r="C177" s="421"/>
      <c r="D177" s="421"/>
      <c r="E177" s="421"/>
      <c r="F177" s="421"/>
      <c r="G177" s="421"/>
      <c r="H177" s="421"/>
      <c r="I177" s="421"/>
      <c r="J177" s="421"/>
      <c r="K177" s="421"/>
      <c r="L177" s="421"/>
      <c r="M177" s="421"/>
      <c r="N177" s="421"/>
      <c r="O177" s="421"/>
      <c r="P177" s="421"/>
      <c r="Q177" s="421"/>
      <c r="R177" s="421"/>
      <c r="S177" s="421"/>
      <c r="T177" s="421"/>
    </row>
    <row r="178" spans="3:20" x14ac:dyDescent="0.35">
      <c r="C178" s="421"/>
      <c r="D178" s="421"/>
      <c r="E178" s="421"/>
      <c r="F178" s="421"/>
      <c r="G178" s="421"/>
      <c r="H178" s="421"/>
      <c r="I178" s="421"/>
      <c r="J178" s="421"/>
      <c r="K178" s="421"/>
      <c r="L178" s="421"/>
      <c r="M178" s="421"/>
      <c r="N178" s="421"/>
      <c r="O178" s="421"/>
      <c r="P178" s="421"/>
      <c r="Q178" s="421"/>
      <c r="R178" s="421"/>
      <c r="S178" s="421"/>
      <c r="T178" s="421"/>
    </row>
    <row r="179" spans="3:20" x14ac:dyDescent="0.35">
      <c r="C179" s="421"/>
      <c r="D179" s="421"/>
      <c r="E179" s="421"/>
      <c r="F179" s="421"/>
      <c r="G179" s="421"/>
      <c r="H179" s="421"/>
      <c r="I179" s="421"/>
      <c r="J179" s="421"/>
      <c r="K179" s="421"/>
      <c r="L179" s="421"/>
      <c r="M179" s="421"/>
      <c r="N179" s="421"/>
      <c r="O179" s="421"/>
      <c r="P179" s="421"/>
      <c r="Q179" s="421"/>
      <c r="R179" s="421"/>
      <c r="S179" s="421"/>
      <c r="T179" s="421"/>
    </row>
    <row r="180" spans="3:20" x14ac:dyDescent="0.35">
      <c r="C180" s="421"/>
      <c r="D180" s="421"/>
      <c r="E180" s="421"/>
      <c r="F180" s="421"/>
      <c r="G180" s="421"/>
      <c r="H180" s="421"/>
      <c r="I180" s="421"/>
      <c r="J180" s="421"/>
      <c r="K180" s="421"/>
      <c r="L180" s="421"/>
      <c r="M180" s="421"/>
      <c r="N180" s="421"/>
      <c r="O180" s="421"/>
      <c r="P180" s="421"/>
      <c r="Q180" s="421"/>
      <c r="R180" s="421"/>
      <c r="S180" s="421"/>
      <c r="T180" s="421"/>
    </row>
    <row r="181" spans="3:20" x14ac:dyDescent="0.35">
      <c r="C181" s="421"/>
      <c r="D181" s="421"/>
      <c r="E181" s="421"/>
      <c r="F181" s="421"/>
      <c r="G181" s="421"/>
      <c r="H181" s="421"/>
      <c r="I181" s="421"/>
      <c r="J181" s="421"/>
      <c r="K181" s="421"/>
      <c r="L181" s="421"/>
      <c r="M181" s="421"/>
      <c r="N181" s="421"/>
      <c r="O181" s="421"/>
      <c r="P181" s="421"/>
      <c r="Q181" s="421"/>
      <c r="R181" s="421"/>
      <c r="S181" s="421"/>
      <c r="T181" s="421"/>
    </row>
    <row r="182" spans="3:20" x14ac:dyDescent="0.35">
      <c r="C182" s="421"/>
      <c r="D182" s="421"/>
      <c r="E182" s="421"/>
      <c r="F182" s="421"/>
      <c r="G182" s="421"/>
      <c r="H182" s="421"/>
      <c r="I182" s="421"/>
      <c r="J182" s="421"/>
      <c r="K182" s="421"/>
      <c r="L182" s="421"/>
      <c r="M182" s="421"/>
      <c r="N182" s="421"/>
      <c r="O182" s="421"/>
      <c r="P182" s="421"/>
      <c r="Q182" s="421"/>
      <c r="R182" s="421"/>
      <c r="S182" s="421"/>
      <c r="T182" s="421"/>
    </row>
    <row r="183" spans="3:20" x14ac:dyDescent="0.35">
      <c r="C183" s="421"/>
      <c r="D183" s="421"/>
      <c r="E183" s="421"/>
      <c r="F183" s="421"/>
      <c r="G183" s="421"/>
      <c r="H183" s="421"/>
      <c r="I183" s="421"/>
      <c r="J183" s="421"/>
      <c r="K183" s="421"/>
      <c r="L183" s="421"/>
      <c r="M183" s="421"/>
      <c r="N183" s="421"/>
      <c r="O183" s="421"/>
      <c r="P183" s="421"/>
      <c r="Q183" s="421"/>
      <c r="R183" s="421"/>
      <c r="S183" s="421"/>
      <c r="T183" s="421"/>
    </row>
    <row r="184" spans="3:20" x14ac:dyDescent="0.35">
      <c r="C184" s="421"/>
      <c r="D184" s="421"/>
      <c r="E184" s="421"/>
      <c r="F184" s="421"/>
      <c r="G184" s="421"/>
      <c r="H184" s="421"/>
      <c r="I184" s="421"/>
      <c r="J184" s="421"/>
      <c r="K184" s="421"/>
      <c r="L184" s="421"/>
      <c r="M184" s="421"/>
      <c r="N184" s="421"/>
      <c r="O184" s="421"/>
      <c r="P184" s="421"/>
      <c r="Q184" s="421"/>
      <c r="R184" s="421"/>
      <c r="S184" s="421"/>
      <c r="T184" s="421"/>
    </row>
    <row r="185" spans="3:20" x14ac:dyDescent="0.35">
      <c r="C185" s="421"/>
      <c r="D185" s="421"/>
      <c r="E185" s="421"/>
      <c r="F185" s="421"/>
      <c r="G185" s="421"/>
      <c r="H185" s="421"/>
      <c r="I185" s="421"/>
      <c r="J185" s="421"/>
      <c r="K185" s="421"/>
      <c r="L185" s="421"/>
      <c r="M185" s="421"/>
      <c r="N185" s="421"/>
      <c r="O185" s="421"/>
      <c r="P185" s="421"/>
      <c r="Q185" s="421"/>
      <c r="R185" s="421"/>
      <c r="S185" s="421"/>
      <c r="T185" s="421"/>
    </row>
    <row r="186" spans="3:20" x14ac:dyDescent="0.35">
      <c r="C186" s="421"/>
      <c r="D186" s="421"/>
      <c r="E186" s="421"/>
      <c r="F186" s="421"/>
      <c r="G186" s="421"/>
      <c r="H186" s="421"/>
      <c r="I186" s="421"/>
      <c r="J186" s="421"/>
      <c r="K186" s="421"/>
      <c r="L186" s="421"/>
      <c r="M186" s="421"/>
      <c r="N186" s="421"/>
      <c r="O186" s="421"/>
      <c r="P186" s="421"/>
      <c r="Q186" s="421"/>
      <c r="R186" s="421"/>
      <c r="S186" s="421"/>
      <c r="T186" s="421"/>
    </row>
    <row r="187" spans="3:20" x14ac:dyDescent="0.35">
      <c r="C187" s="421"/>
      <c r="D187" s="421"/>
      <c r="E187" s="421"/>
      <c r="F187" s="421"/>
      <c r="G187" s="421"/>
      <c r="H187" s="421"/>
      <c r="I187" s="421"/>
      <c r="J187" s="421"/>
      <c r="K187" s="421"/>
      <c r="L187" s="421"/>
      <c r="M187" s="421"/>
      <c r="N187" s="421"/>
      <c r="O187" s="421"/>
      <c r="P187" s="421"/>
      <c r="Q187" s="421"/>
      <c r="R187" s="421"/>
      <c r="S187" s="421"/>
      <c r="T187" s="421"/>
    </row>
    <row r="188" spans="3:20" x14ac:dyDescent="0.35">
      <c r="C188" s="421"/>
      <c r="D188" s="421"/>
      <c r="E188" s="421"/>
      <c r="F188" s="421"/>
      <c r="G188" s="421"/>
      <c r="H188" s="421"/>
      <c r="I188" s="421"/>
      <c r="J188" s="421"/>
      <c r="K188" s="421"/>
      <c r="L188" s="421"/>
      <c r="M188" s="421"/>
      <c r="N188" s="421"/>
      <c r="O188" s="421"/>
      <c r="P188" s="421"/>
      <c r="Q188" s="421"/>
      <c r="R188" s="421"/>
      <c r="S188" s="421"/>
      <c r="T188" s="421"/>
    </row>
    <row r="189" spans="3:20" x14ac:dyDescent="0.35">
      <c r="C189" s="421"/>
      <c r="D189" s="421"/>
      <c r="E189" s="421"/>
      <c r="F189" s="421"/>
      <c r="G189" s="421"/>
      <c r="H189" s="421"/>
      <c r="I189" s="421"/>
      <c r="J189" s="421"/>
      <c r="K189" s="421"/>
      <c r="L189" s="421"/>
      <c r="M189" s="421"/>
      <c r="N189" s="421"/>
      <c r="O189" s="421"/>
      <c r="P189" s="421"/>
      <c r="Q189" s="421"/>
      <c r="R189" s="421"/>
      <c r="S189" s="421"/>
      <c r="T189" s="421"/>
    </row>
    <row r="190" spans="3:20" x14ac:dyDescent="0.35">
      <c r="C190" s="421"/>
      <c r="D190" s="421"/>
      <c r="E190" s="421"/>
      <c r="F190" s="421"/>
      <c r="G190" s="421"/>
      <c r="H190" s="421"/>
      <c r="I190" s="421"/>
      <c r="J190" s="421"/>
      <c r="K190" s="421"/>
      <c r="L190" s="421"/>
      <c r="M190" s="421"/>
      <c r="N190" s="421"/>
      <c r="O190" s="421"/>
      <c r="P190" s="421"/>
      <c r="Q190" s="421"/>
      <c r="R190" s="421"/>
      <c r="S190" s="421"/>
      <c r="T190" s="421"/>
    </row>
    <row r="191" spans="3:20" x14ac:dyDescent="0.35">
      <c r="C191" s="421"/>
      <c r="D191" s="421"/>
      <c r="E191" s="421"/>
      <c r="F191" s="421"/>
      <c r="G191" s="421"/>
      <c r="H191" s="421"/>
      <c r="I191" s="421"/>
      <c r="J191" s="421"/>
      <c r="K191" s="421"/>
      <c r="L191" s="421"/>
      <c r="M191" s="421"/>
      <c r="N191" s="421"/>
      <c r="O191" s="421"/>
      <c r="P191" s="421"/>
      <c r="Q191" s="421"/>
      <c r="R191" s="421"/>
      <c r="S191" s="421"/>
      <c r="T191" s="421"/>
    </row>
    <row r="192" spans="3:20" x14ac:dyDescent="0.35">
      <c r="C192" s="421"/>
      <c r="D192" s="421"/>
      <c r="E192" s="421"/>
      <c r="F192" s="421"/>
      <c r="G192" s="421"/>
      <c r="H192" s="421"/>
      <c r="I192" s="421"/>
      <c r="J192" s="421"/>
      <c r="K192" s="421"/>
      <c r="L192" s="421"/>
      <c r="M192" s="421"/>
      <c r="N192" s="421"/>
      <c r="O192" s="421"/>
      <c r="P192" s="421"/>
      <c r="Q192" s="421"/>
      <c r="R192" s="421"/>
      <c r="S192" s="421"/>
      <c r="T192" s="421"/>
    </row>
    <row r="193" spans="3:20" x14ac:dyDescent="0.35">
      <c r="C193" s="421"/>
      <c r="D193" s="421"/>
      <c r="E193" s="421"/>
      <c r="F193" s="421"/>
      <c r="G193" s="421"/>
      <c r="H193" s="421"/>
      <c r="I193" s="421"/>
      <c r="J193" s="421"/>
      <c r="K193" s="421"/>
      <c r="L193" s="421"/>
      <c r="M193" s="421"/>
      <c r="N193" s="421"/>
      <c r="O193" s="421"/>
      <c r="P193" s="421"/>
      <c r="Q193" s="421"/>
      <c r="R193" s="421"/>
      <c r="S193" s="421"/>
      <c r="T193" s="421"/>
    </row>
    <row r="194" spans="3:20" x14ac:dyDescent="0.35">
      <c r="C194" s="421"/>
      <c r="D194" s="421"/>
      <c r="E194" s="421"/>
      <c r="F194" s="421"/>
      <c r="G194" s="421"/>
      <c r="H194" s="421"/>
      <c r="I194" s="421"/>
      <c r="J194" s="421"/>
      <c r="K194" s="421"/>
      <c r="L194" s="421"/>
      <c r="M194" s="421"/>
      <c r="N194" s="421"/>
      <c r="O194" s="421"/>
      <c r="P194" s="421"/>
      <c r="Q194" s="421"/>
      <c r="R194" s="421"/>
      <c r="S194" s="421"/>
      <c r="T194" s="421"/>
    </row>
    <row r="195" spans="3:20" x14ac:dyDescent="0.35">
      <c r="C195" s="421"/>
      <c r="D195" s="421"/>
      <c r="E195" s="421"/>
      <c r="F195" s="421"/>
      <c r="G195" s="421"/>
      <c r="H195" s="421"/>
      <c r="I195" s="421"/>
      <c r="J195" s="421"/>
      <c r="K195" s="421"/>
      <c r="L195" s="421"/>
      <c r="M195" s="421"/>
      <c r="N195" s="421"/>
      <c r="O195" s="421"/>
      <c r="P195" s="421"/>
      <c r="Q195" s="421"/>
      <c r="R195" s="421"/>
      <c r="S195" s="421"/>
      <c r="T195" s="421"/>
    </row>
    <row r="196" spans="3:20" x14ac:dyDescent="0.35">
      <c r="C196" s="421"/>
      <c r="D196" s="421"/>
      <c r="E196" s="421"/>
      <c r="F196" s="421"/>
      <c r="G196" s="421"/>
      <c r="H196" s="421"/>
      <c r="I196" s="421"/>
      <c r="J196" s="421"/>
      <c r="K196" s="421"/>
      <c r="L196" s="421"/>
      <c r="M196" s="421"/>
      <c r="N196" s="421"/>
      <c r="O196" s="421"/>
      <c r="P196" s="421"/>
      <c r="Q196" s="421"/>
      <c r="R196" s="421"/>
      <c r="S196" s="421"/>
      <c r="T196" s="421"/>
    </row>
    <row r="197" spans="3:20" x14ac:dyDescent="0.35">
      <c r="C197" s="421"/>
      <c r="D197" s="421"/>
      <c r="E197" s="421"/>
      <c r="F197" s="421"/>
      <c r="G197" s="421"/>
      <c r="H197" s="421"/>
      <c r="I197" s="421"/>
      <c r="J197" s="421"/>
      <c r="K197" s="421"/>
      <c r="L197" s="421"/>
      <c r="M197" s="421"/>
      <c r="N197" s="421"/>
      <c r="O197" s="421"/>
      <c r="P197" s="421"/>
      <c r="Q197" s="421"/>
      <c r="R197" s="421"/>
      <c r="S197" s="421"/>
      <c r="T197" s="421"/>
    </row>
    <row r="198" spans="3:20" x14ac:dyDescent="0.35">
      <c r="C198" s="421"/>
      <c r="D198" s="421"/>
      <c r="E198" s="421"/>
      <c r="F198" s="421"/>
      <c r="G198" s="421"/>
      <c r="H198" s="421"/>
      <c r="I198" s="421"/>
      <c r="J198" s="421"/>
      <c r="K198" s="421"/>
      <c r="L198" s="421"/>
      <c r="M198" s="421"/>
      <c r="N198" s="421"/>
      <c r="O198" s="421"/>
      <c r="P198" s="421"/>
      <c r="Q198" s="421"/>
      <c r="R198" s="421"/>
      <c r="S198" s="421"/>
      <c r="T198" s="421"/>
    </row>
    <row r="199" spans="3:20" x14ac:dyDescent="0.35">
      <c r="C199" s="421"/>
      <c r="D199" s="421"/>
      <c r="E199" s="421"/>
      <c r="F199" s="421"/>
      <c r="G199" s="421"/>
      <c r="H199" s="421"/>
      <c r="I199" s="421"/>
      <c r="J199" s="421"/>
      <c r="K199" s="421"/>
      <c r="L199" s="421"/>
      <c r="M199" s="421"/>
      <c r="N199" s="421"/>
      <c r="O199" s="421"/>
      <c r="P199" s="421"/>
      <c r="Q199" s="421"/>
      <c r="R199" s="421"/>
      <c r="S199" s="421"/>
      <c r="T199" s="421"/>
    </row>
    <row r="200" spans="3:20" x14ac:dyDescent="0.35">
      <c r="C200" s="421"/>
      <c r="D200" s="421"/>
      <c r="E200" s="421"/>
      <c r="F200" s="421"/>
      <c r="G200" s="421"/>
      <c r="H200" s="421"/>
      <c r="I200" s="421"/>
      <c r="J200" s="421"/>
      <c r="K200" s="421"/>
      <c r="L200" s="421"/>
      <c r="M200" s="421"/>
      <c r="N200" s="421"/>
      <c r="O200" s="421"/>
      <c r="P200" s="421"/>
      <c r="Q200" s="421"/>
      <c r="R200" s="421"/>
      <c r="S200" s="421"/>
      <c r="T200" s="421"/>
    </row>
    <row r="201" spans="3:20" x14ac:dyDescent="0.35">
      <c r="C201" s="421"/>
      <c r="D201" s="421"/>
      <c r="E201" s="421"/>
      <c r="F201" s="421"/>
      <c r="G201" s="421"/>
      <c r="H201" s="421"/>
      <c r="I201" s="421"/>
      <c r="J201" s="421"/>
      <c r="K201" s="421"/>
      <c r="L201" s="421"/>
      <c r="M201" s="421"/>
      <c r="N201" s="421"/>
      <c r="O201" s="421"/>
      <c r="P201" s="421"/>
      <c r="Q201" s="421"/>
      <c r="R201" s="421"/>
      <c r="S201" s="421"/>
      <c r="T201" s="421"/>
    </row>
    <row r="202" spans="3:20" x14ac:dyDescent="0.35">
      <c r="C202" s="421"/>
      <c r="D202" s="421"/>
      <c r="E202" s="421"/>
      <c r="F202" s="421"/>
      <c r="G202" s="421"/>
      <c r="H202" s="421"/>
      <c r="I202" s="421"/>
      <c r="J202" s="421"/>
      <c r="K202" s="421"/>
      <c r="L202" s="421"/>
      <c r="M202" s="421"/>
      <c r="N202" s="421"/>
      <c r="O202" s="421"/>
      <c r="P202" s="421"/>
      <c r="Q202" s="421"/>
      <c r="R202" s="421"/>
      <c r="S202" s="421"/>
      <c r="T202" s="421"/>
    </row>
    <row r="203" spans="3:20" x14ac:dyDescent="0.35">
      <c r="C203" s="421"/>
      <c r="D203" s="421"/>
      <c r="E203" s="421"/>
      <c r="F203" s="421"/>
      <c r="G203" s="421"/>
      <c r="H203" s="421"/>
      <c r="I203" s="421"/>
      <c r="J203" s="421"/>
      <c r="K203" s="421"/>
      <c r="L203" s="421"/>
      <c r="M203" s="421"/>
      <c r="N203" s="421"/>
      <c r="O203" s="421"/>
      <c r="P203" s="421"/>
      <c r="Q203" s="421"/>
      <c r="R203" s="421"/>
      <c r="S203" s="421"/>
      <c r="T203" s="421"/>
    </row>
    <row r="204" spans="3:20" x14ac:dyDescent="0.35">
      <c r="C204" s="421"/>
      <c r="D204" s="421"/>
      <c r="E204" s="421"/>
      <c r="F204" s="421"/>
      <c r="G204" s="421"/>
      <c r="H204" s="421"/>
      <c r="I204" s="421"/>
      <c r="J204" s="421"/>
      <c r="K204" s="421"/>
      <c r="L204" s="421"/>
      <c r="M204" s="421"/>
      <c r="N204" s="421"/>
      <c r="O204" s="421"/>
      <c r="P204" s="421"/>
      <c r="Q204" s="421"/>
      <c r="R204" s="421"/>
      <c r="S204" s="421"/>
      <c r="T204" s="421"/>
    </row>
    <row r="205" spans="3:20" x14ac:dyDescent="0.35">
      <c r="C205" s="421"/>
      <c r="D205" s="421"/>
      <c r="E205" s="421"/>
      <c r="F205" s="421"/>
      <c r="G205" s="421"/>
      <c r="H205" s="421"/>
      <c r="I205" s="421"/>
      <c r="J205" s="421"/>
      <c r="K205" s="421"/>
      <c r="L205" s="421"/>
      <c r="M205" s="421"/>
      <c r="N205" s="421"/>
      <c r="O205" s="421"/>
      <c r="P205" s="421"/>
      <c r="Q205" s="421"/>
      <c r="R205" s="421"/>
      <c r="S205" s="421"/>
      <c r="T205" s="421"/>
    </row>
  </sheetData>
  <autoFilter ref="A2:U60" xr:uid="{BFA60E5D-DDD5-49CF-BE10-47BD042EF3E9}"/>
  <mergeCells count="1">
    <mergeCell ref="G1:L1"/>
  </mergeCell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F7A1C-EC36-44B1-9BBC-BEC719E1EAE3}">
  <dimension ref="A1:M13"/>
  <sheetViews>
    <sheetView workbookViewId="0">
      <selection activeCell="C5" sqref="C5"/>
    </sheetView>
  </sheetViews>
  <sheetFormatPr defaultRowHeight="12.5" x14ac:dyDescent="0.25"/>
  <cols>
    <col min="1" max="16384" width="8.7265625" style="283"/>
  </cols>
  <sheetData>
    <row r="1" spans="1:13" x14ac:dyDescent="0.25">
      <c r="B1" s="485" t="s">
        <v>193</v>
      </c>
      <c r="C1" s="485"/>
      <c r="D1" s="485"/>
      <c r="E1" s="485"/>
    </row>
    <row r="2" spans="1:13" ht="13" thickBot="1" x14ac:dyDescent="0.3">
      <c r="B2" s="102" t="s">
        <v>114</v>
      </c>
      <c r="C2" s="102" t="s">
        <v>115</v>
      </c>
      <c r="D2" s="102" t="s">
        <v>116</v>
      </c>
      <c r="E2" s="103" t="s">
        <v>117</v>
      </c>
    </row>
    <row r="3" spans="1:13" ht="13" thickBot="1" x14ac:dyDescent="0.3">
      <c r="A3" s="284" t="s">
        <v>194</v>
      </c>
      <c r="B3" s="285">
        <v>0.6</v>
      </c>
      <c r="C3" s="286">
        <v>0.4</v>
      </c>
      <c r="D3" s="286">
        <v>0</v>
      </c>
      <c r="E3" s="287">
        <v>0</v>
      </c>
      <c r="G3" s="283" t="s">
        <v>195</v>
      </c>
    </row>
    <row r="4" spans="1:13" ht="13" thickBot="1" x14ac:dyDescent="0.3">
      <c r="A4" s="284" t="s">
        <v>196</v>
      </c>
      <c r="B4" s="285">
        <v>0</v>
      </c>
      <c r="C4" s="286">
        <v>0.7</v>
      </c>
      <c r="D4" s="286">
        <v>0.25</v>
      </c>
      <c r="E4" s="287">
        <v>0.05</v>
      </c>
      <c r="G4" s="283" t="s">
        <v>197</v>
      </c>
    </row>
    <row r="5" spans="1:13" ht="13" thickBot="1" x14ac:dyDescent="0.3">
      <c r="A5" s="284" t="s">
        <v>198</v>
      </c>
      <c r="B5" s="285">
        <v>0.85</v>
      </c>
      <c r="C5" s="286">
        <v>0.15</v>
      </c>
      <c r="D5" s="286">
        <v>0</v>
      </c>
      <c r="E5" s="287">
        <v>0</v>
      </c>
      <c r="G5" s="283" t="s">
        <v>199</v>
      </c>
      <c r="J5" s="283" t="s">
        <v>200</v>
      </c>
    </row>
    <row r="6" spans="1:13" ht="13" thickBot="1" x14ac:dyDescent="0.3">
      <c r="A6" s="284" t="s">
        <v>201</v>
      </c>
      <c r="B6" s="285">
        <v>0</v>
      </c>
      <c r="C6" s="288">
        <v>0.85</v>
      </c>
      <c r="D6" s="288">
        <v>0.15</v>
      </c>
      <c r="E6" s="289">
        <v>0</v>
      </c>
      <c r="G6" s="283" t="s">
        <v>202</v>
      </c>
      <c r="J6" s="283" t="s">
        <v>203</v>
      </c>
      <c r="M6" s="283" t="s">
        <v>204</v>
      </c>
    </row>
    <row r="7" spans="1:13" ht="13" thickBot="1" x14ac:dyDescent="0.3">
      <c r="A7" s="284" t="s">
        <v>205</v>
      </c>
      <c r="B7" s="285">
        <v>0</v>
      </c>
      <c r="C7" s="286">
        <v>0.5</v>
      </c>
      <c r="D7" s="286">
        <v>0.5</v>
      </c>
      <c r="E7" s="287">
        <v>0</v>
      </c>
      <c r="G7" s="283" t="s">
        <v>206</v>
      </c>
    </row>
    <row r="8" spans="1:13" ht="13" thickBot="1" x14ac:dyDescent="0.3">
      <c r="A8" s="290" t="s">
        <v>207</v>
      </c>
      <c r="B8" s="291">
        <v>0</v>
      </c>
      <c r="C8" s="288">
        <v>0</v>
      </c>
      <c r="D8" s="288">
        <v>0.5</v>
      </c>
      <c r="E8" s="289">
        <v>0.5</v>
      </c>
      <c r="G8" s="283" t="s">
        <v>208</v>
      </c>
    </row>
    <row r="9" spans="1:13" ht="13" thickBot="1" x14ac:dyDescent="0.3">
      <c r="A9" s="290" t="s">
        <v>209</v>
      </c>
      <c r="B9" s="291">
        <v>0.85</v>
      </c>
      <c r="C9" s="288">
        <v>0.15</v>
      </c>
      <c r="D9" s="288">
        <v>0</v>
      </c>
      <c r="E9" s="289">
        <v>0</v>
      </c>
      <c r="G9" s="283" t="s">
        <v>210</v>
      </c>
    </row>
    <row r="10" spans="1:13" ht="13" thickBot="1" x14ac:dyDescent="0.3">
      <c r="A10" s="290" t="s">
        <v>211</v>
      </c>
      <c r="B10" s="291">
        <v>0.1</v>
      </c>
      <c r="C10" s="288">
        <v>0.6</v>
      </c>
      <c r="D10" s="288">
        <v>0.25</v>
      </c>
      <c r="E10" s="289">
        <v>0.05</v>
      </c>
      <c r="G10" s="283" t="s">
        <v>212</v>
      </c>
    </row>
    <row r="11" spans="1:13" ht="13" thickBot="1" x14ac:dyDescent="0.3">
      <c r="A11" s="290" t="s">
        <v>213</v>
      </c>
      <c r="B11" s="291">
        <v>0</v>
      </c>
      <c r="C11" s="288">
        <v>0.5</v>
      </c>
      <c r="D11" s="288">
        <v>0.5</v>
      </c>
      <c r="E11" s="289">
        <v>0</v>
      </c>
      <c r="G11" s="283" t="s">
        <v>214</v>
      </c>
    </row>
    <row r="12" spans="1:13" ht="13" thickBot="1" x14ac:dyDescent="0.3">
      <c r="A12" s="290" t="s">
        <v>215</v>
      </c>
      <c r="B12" s="291">
        <v>0</v>
      </c>
      <c r="C12" s="288">
        <v>0.5</v>
      </c>
      <c r="D12" s="288">
        <v>0.5</v>
      </c>
      <c r="E12" s="289">
        <v>0</v>
      </c>
      <c r="G12" s="283" t="s">
        <v>216</v>
      </c>
    </row>
    <row r="13" spans="1:13" ht="13" thickBot="1" x14ac:dyDescent="0.3">
      <c r="A13" s="290" t="s">
        <v>217</v>
      </c>
      <c r="B13" s="285">
        <v>0</v>
      </c>
      <c r="C13" s="286">
        <v>0.7</v>
      </c>
      <c r="D13" s="286">
        <v>0.25</v>
      </c>
      <c r="E13" s="287">
        <v>0.05</v>
      </c>
      <c r="G13" s="283" t="s">
        <v>218</v>
      </c>
    </row>
  </sheetData>
  <mergeCells count="1">
    <mergeCell ref="B1:E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OPEN Checklist</vt:lpstr>
      <vt:lpstr>DO Checklist </vt:lpstr>
      <vt:lpstr>CLOSE Checklist</vt:lpstr>
      <vt:lpstr>CoS BoC</vt:lpstr>
      <vt:lpstr>Scope</vt:lpstr>
      <vt:lpstr>Guide forProject Cost Estimates</vt:lpstr>
      <vt:lpstr>Commercial References</vt:lpstr>
      <vt:lpstr>RACI BOC Mtg -NAM</vt:lpstr>
      <vt:lpstr>Complexity assumptions</vt:lpstr>
      <vt:lpstr>'Guide forProject Cost Estimates'!Print_Area</vt:lpstr>
    </vt:vector>
  </TitlesOfParts>
  <Company>Schneider Electric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SESA189669</dc:creator>
  <cp:lastModifiedBy>Brenda Olmos</cp:lastModifiedBy>
  <dcterms:created xsi:type="dcterms:W3CDTF">2016-05-18T15:21:08Z</dcterms:created>
  <dcterms:modified xsi:type="dcterms:W3CDTF">2020-12-16T15:26:12Z</dcterms:modified>
</cp:coreProperties>
</file>