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BTIHEL\Desktop\BADS\Estimation et test\Projet\"/>
    </mc:Choice>
  </mc:AlternateContent>
  <xr:revisionPtr revIDLastSave="0" documentId="13_ncr:1_{4084E58D-9D07-4856-B38F-4461BDB3E4FC}" xr6:coauthVersionLast="47" xr6:coauthVersionMax="47" xr10:uidLastSave="{00000000-0000-0000-0000-000000000000}"/>
  <bookViews>
    <workbookView xWindow="-120" yWindow="360" windowWidth="20730" windowHeight="11280" xr2:uid="{00000000-000D-0000-FFFF-FFFF00000000}"/>
  </bookViews>
  <sheets>
    <sheet name="Réponses au formulaire 1" sheetId="1" r:id="rId1"/>
  </sheets>
  <definedNames>
    <definedName name="_xlnm._FilterDatabase" localSheetId="0" hidden="1">'Réponses au formulaire 1'!$A$1:$AZ$33</definedName>
  </definedNames>
  <calcPr calcId="181029"/>
</workbook>
</file>

<file path=xl/calcChain.xml><?xml version="1.0" encoding="utf-8"?>
<calcChain xmlns="http://schemas.openxmlformats.org/spreadsheetml/2006/main">
  <c r="H21" i="1" l="1"/>
  <c r="G21" i="1"/>
  <c r="F21" i="1"/>
  <c r="E21" i="1"/>
  <c r="AH20" i="1"/>
  <c r="AG20" i="1"/>
  <c r="AF20" i="1"/>
  <c r="AE20" i="1"/>
  <c r="AD20" i="1"/>
  <c r="AC20" i="1"/>
  <c r="U20" i="1"/>
  <c r="T20" i="1"/>
  <c r="S20" i="1"/>
  <c r="R20" i="1"/>
  <c r="Q20" i="1"/>
  <c r="P20" i="1"/>
  <c r="O20" i="1"/>
  <c r="N20" i="1"/>
  <c r="M20" i="1"/>
  <c r="H20" i="1"/>
  <c r="G20" i="1"/>
  <c r="F20" i="1"/>
  <c r="E20" i="1"/>
  <c r="AH19" i="1"/>
  <c r="AG19" i="1"/>
  <c r="AF19" i="1"/>
  <c r="AE19" i="1"/>
  <c r="AD19" i="1"/>
  <c r="AC19" i="1"/>
  <c r="U19" i="1"/>
  <c r="T19" i="1"/>
  <c r="S19" i="1"/>
  <c r="R19" i="1"/>
  <c r="Q19" i="1"/>
  <c r="P19" i="1"/>
  <c r="O19" i="1"/>
  <c r="N19" i="1"/>
  <c r="M19" i="1"/>
  <c r="H19" i="1"/>
  <c r="G19" i="1"/>
  <c r="F19" i="1"/>
  <c r="E19" i="1"/>
  <c r="AH18" i="1"/>
  <c r="AG18" i="1"/>
  <c r="AF18" i="1"/>
  <c r="AE18" i="1"/>
  <c r="AD18" i="1"/>
  <c r="AC18" i="1"/>
  <c r="U18" i="1"/>
  <c r="T18" i="1"/>
  <c r="S18" i="1"/>
  <c r="R18" i="1"/>
  <c r="Q18" i="1"/>
  <c r="P18" i="1"/>
  <c r="O18" i="1"/>
  <c r="N18" i="1"/>
  <c r="M18" i="1"/>
  <c r="H18" i="1"/>
  <c r="G18" i="1"/>
  <c r="F18" i="1"/>
  <c r="E18" i="1"/>
  <c r="AH17" i="1"/>
  <c r="AG17" i="1"/>
  <c r="AF17" i="1"/>
  <c r="AE17" i="1"/>
  <c r="AD17" i="1"/>
  <c r="AC17" i="1"/>
  <c r="U17" i="1"/>
  <c r="T17" i="1"/>
  <c r="S17" i="1"/>
  <c r="R17" i="1"/>
  <c r="Q17" i="1"/>
  <c r="P17" i="1"/>
  <c r="O17" i="1"/>
  <c r="N17" i="1"/>
  <c r="M17" i="1"/>
  <c r="H17" i="1"/>
  <c r="G17" i="1"/>
  <c r="F17" i="1"/>
  <c r="E17" i="1"/>
  <c r="AH16" i="1"/>
  <c r="AG16" i="1"/>
  <c r="AF16" i="1"/>
  <c r="AE16" i="1"/>
  <c r="AD16" i="1"/>
  <c r="AC16" i="1"/>
  <c r="U16" i="1"/>
  <c r="T16" i="1"/>
  <c r="S16" i="1"/>
  <c r="R16" i="1"/>
  <c r="Q16" i="1"/>
  <c r="P16" i="1"/>
  <c r="O16" i="1"/>
  <c r="N16" i="1"/>
  <c r="M16" i="1"/>
  <c r="H16" i="1"/>
  <c r="G16" i="1"/>
  <c r="F16" i="1"/>
  <c r="E16" i="1"/>
  <c r="AH15" i="1"/>
  <c r="AG15" i="1"/>
  <c r="AF15" i="1"/>
  <c r="AE15" i="1"/>
  <c r="AD15" i="1"/>
  <c r="AC15" i="1"/>
  <c r="U15" i="1"/>
  <c r="T15" i="1"/>
  <c r="S15" i="1"/>
  <c r="R15" i="1"/>
  <c r="Q15" i="1"/>
  <c r="P15" i="1"/>
  <c r="O15" i="1"/>
  <c r="N15" i="1"/>
  <c r="M15" i="1"/>
  <c r="H15" i="1"/>
  <c r="G15" i="1"/>
  <c r="F15" i="1"/>
  <c r="E15" i="1"/>
  <c r="AH14" i="1"/>
  <c r="AG14" i="1"/>
  <c r="AF14" i="1"/>
  <c r="AE14" i="1"/>
  <c r="AD14" i="1"/>
  <c r="AC14" i="1"/>
  <c r="U14" i="1"/>
  <c r="T14" i="1"/>
  <c r="S14" i="1"/>
  <c r="R14" i="1"/>
  <c r="Q14" i="1"/>
  <c r="P14" i="1"/>
  <c r="O14" i="1"/>
  <c r="N14" i="1"/>
  <c r="M14" i="1"/>
  <c r="H14" i="1"/>
  <c r="G14" i="1"/>
  <c r="F14" i="1"/>
  <c r="E14" i="1"/>
  <c r="AH13" i="1"/>
  <c r="AG13" i="1"/>
  <c r="AF13" i="1"/>
  <c r="AE13" i="1"/>
  <c r="AD13" i="1"/>
  <c r="AC13" i="1"/>
  <c r="U13" i="1"/>
  <c r="T13" i="1"/>
  <c r="S13" i="1"/>
  <c r="R13" i="1"/>
  <c r="Q13" i="1"/>
  <c r="P13" i="1"/>
  <c r="O13" i="1"/>
  <c r="N13" i="1"/>
  <c r="M13" i="1"/>
  <c r="H13" i="1"/>
  <c r="G13" i="1"/>
  <c r="F13" i="1"/>
  <c r="E13" i="1"/>
  <c r="AH12" i="1"/>
  <c r="AG12" i="1"/>
  <c r="AF12" i="1"/>
  <c r="AE12" i="1"/>
  <c r="AD12" i="1"/>
  <c r="AC12" i="1"/>
  <c r="U12" i="1"/>
  <c r="T12" i="1"/>
  <c r="S12" i="1"/>
  <c r="R12" i="1"/>
  <c r="Q12" i="1"/>
  <c r="P12" i="1"/>
  <c r="O12" i="1"/>
  <c r="N12" i="1"/>
  <c r="M12" i="1"/>
  <c r="H12" i="1"/>
  <c r="G12" i="1"/>
  <c r="F12" i="1"/>
  <c r="E12" i="1"/>
  <c r="AH11" i="1"/>
  <c r="AG11" i="1"/>
  <c r="AF11" i="1"/>
  <c r="AE11" i="1"/>
  <c r="AD11" i="1"/>
  <c r="AC11" i="1"/>
  <c r="U11" i="1"/>
  <c r="T11" i="1"/>
  <c r="S11" i="1"/>
  <c r="R11" i="1"/>
  <c r="Q11" i="1"/>
  <c r="P11" i="1"/>
  <c r="O11" i="1"/>
  <c r="N11" i="1"/>
  <c r="M11" i="1"/>
  <c r="H11" i="1"/>
  <c r="G11" i="1"/>
  <c r="F11" i="1"/>
  <c r="E11" i="1"/>
  <c r="AH10" i="1"/>
  <c r="AG10" i="1"/>
  <c r="AF10" i="1"/>
  <c r="AE10" i="1"/>
  <c r="AD10" i="1"/>
  <c r="AC10" i="1"/>
  <c r="U10" i="1"/>
  <c r="T10" i="1"/>
  <c r="S10" i="1"/>
  <c r="R10" i="1"/>
  <c r="Q10" i="1"/>
  <c r="P10" i="1"/>
  <c r="O10" i="1"/>
  <c r="N10" i="1"/>
  <c r="M10" i="1"/>
  <c r="H10" i="1"/>
  <c r="G10" i="1"/>
  <c r="F10" i="1"/>
  <c r="E10" i="1"/>
  <c r="AH9" i="1"/>
  <c r="AG9" i="1"/>
  <c r="AF9" i="1"/>
  <c r="AE9" i="1"/>
  <c r="AD9" i="1"/>
  <c r="AC9" i="1"/>
  <c r="U9" i="1"/>
  <c r="T9" i="1"/>
  <c r="S9" i="1"/>
  <c r="R9" i="1"/>
  <c r="Q9" i="1"/>
  <c r="P9" i="1"/>
  <c r="O9" i="1"/>
  <c r="N9" i="1"/>
  <c r="M9" i="1"/>
  <c r="H9" i="1"/>
  <c r="G9" i="1"/>
  <c r="F9" i="1"/>
  <c r="E9" i="1"/>
  <c r="AH8" i="1"/>
  <c r="AG8" i="1"/>
  <c r="AF8" i="1"/>
  <c r="AE8" i="1"/>
  <c r="AD8" i="1"/>
  <c r="AC8" i="1"/>
  <c r="U8" i="1"/>
  <c r="T8" i="1"/>
  <c r="S8" i="1"/>
  <c r="R8" i="1"/>
  <c r="Q8" i="1"/>
  <c r="P8" i="1"/>
  <c r="O8" i="1"/>
  <c r="N8" i="1"/>
  <c r="M8" i="1"/>
  <c r="H8" i="1"/>
  <c r="G8" i="1"/>
  <c r="F8" i="1"/>
  <c r="E8" i="1"/>
  <c r="AH7" i="1"/>
  <c r="AG7" i="1"/>
  <c r="AF7" i="1"/>
  <c r="AE7" i="1"/>
  <c r="AD7" i="1"/>
  <c r="AC7" i="1"/>
  <c r="U7" i="1"/>
  <c r="T7" i="1"/>
  <c r="S7" i="1"/>
  <c r="R7" i="1"/>
  <c r="Q7" i="1"/>
  <c r="P7" i="1"/>
  <c r="O7" i="1"/>
  <c r="N7" i="1"/>
  <c r="M7" i="1"/>
  <c r="H7" i="1"/>
  <c r="G7" i="1"/>
  <c r="F7" i="1"/>
  <c r="E7" i="1"/>
  <c r="AH6" i="1"/>
  <c r="AG6" i="1"/>
  <c r="AF6" i="1"/>
  <c r="AE6" i="1"/>
  <c r="AD6" i="1"/>
  <c r="AC6" i="1"/>
  <c r="U6" i="1"/>
  <c r="T6" i="1"/>
  <c r="S6" i="1"/>
  <c r="R6" i="1"/>
  <c r="Q6" i="1"/>
  <c r="P6" i="1"/>
  <c r="O6" i="1"/>
  <c r="N6" i="1"/>
  <c r="M6" i="1"/>
  <c r="H6" i="1"/>
  <c r="G6" i="1"/>
  <c r="F6" i="1"/>
  <c r="E6" i="1"/>
  <c r="AH5" i="1"/>
  <c r="AG5" i="1"/>
  <c r="AF5" i="1"/>
  <c r="AE5" i="1"/>
  <c r="AD5" i="1"/>
  <c r="AC5" i="1"/>
  <c r="U5" i="1"/>
  <c r="T5" i="1"/>
  <c r="S5" i="1"/>
  <c r="R5" i="1"/>
  <c r="Q5" i="1"/>
  <c r="P5" i="1"/>
  <c r="O5" i="1"/>
  <c r="N5" i="1"/>
  <c r="M5" i="1"/>
  <c r="H5" i="1"/>
  <c r="G5" i="1"/>
  <c r="F5" i="1"/>
  <c r="E5" i="1"/>
  <c r="AH4" i="1"/>
  <c r="AG4" i="1"/>
  <c r="AF4" i="1"/>
  <c r="AE4" i="1"/>
  <c r="AD4" i="1"/>
  <c r="AC4" i="1"/>
  <c r="U4" i="1"/>
  <c r="T4" i="1"/>
  <c r="S4" i="1"/>
  <c r="R4" i="1"/>
  <c r="Q4" i="1"/>
  <c r="P4" i="1"/>
  <c r="O4" i="1"/>
  <c r="N4" i="1"/>
  <c r="M4" i="1"/>
  <c r="H4" i="1"/>
  <c r="G4" i="1"/>
  <c r="F4" i="1"/>
  <c r="E4" i="1"/>
  <c r="AH3" i="1"/>
  <c r="AG3" i="1"/>
  <c r="AF3" i="1"/>
  <c r="AE3" i="1"/>
  <c r="AD3" i="1"/>
  <c r="AC3" i="1"/>
  <c r="U3" i="1"/>
  <c r="T3" i="1"/>
  <c r="S3" i="1"/>
  <c r="R3" i="1"/>
  <c r="Q3" i="1"/>
  <c r="P3" i="1"/>
  <c r="O3" i="1"/>
  <c r="N3" i="1"/>
  <c r="M3" i="1"/>
  <c r="H3" i="1"/>
  <c r="G3" i="1"/>
  <c r="F3" i="1"/>
  <c r="E3" i="1"/>
  <c r="AH2" i="1"/>
  <c r="AG2" i="1"/>
  <c r="AF2" i="1"/>
  <c r="AE2" i="1"/>
  <c r="AD2" i="1"/>
  <c r="AC2" i="1"/>
  <c r="U2" i="1"/>
  <c r="T2" i="1"/>
  <c r="S2" i="1"/>
  <c r="R2" i="1"/>
  <c r="Q2" i="1"/>
  <c r="P2" i="1"/>
  <c r="O2" i="1"/>
  <c r="N2" i="1"/>
  <c r="M2" i="1"/>
  <c r="H2" i="1"/>
  <c r="G2" i="1"/>
  <c r="F2" i="1"/>
  <c r="E2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H22" i="1"/>
  <c r="H23" i="1"/>
  <c r="H24" i="1"/>
  <c r="H25" i="1"/>
  <c r="H26" i="1"/>
  <c r="H27" i="1"/>
  <c r="H28" i="1"/>
  <c r="H29" i="1"/>
  <c r="H30" i="1"/>
  <c r="H31" i="1"/>
  <c r="H32" i="1"/>
  <c r="H33" i="1"/>
  <c r="G22" i="1"/>
  <c r="G23" i="1"/>
  <c r="G24" i="1"/>
  <c r="G25" i="1"/>
  <c r="G26" i="1"/>
  <c r="G27" i="1"/>
  <c r="G28" i="1"/>
  <c r="G29" i="1"/>
  <c r="G30" i="1"/>
  <c r="G31" i="1"/>
  <c r="G32" i="1"/>
  <c r="G33" i="1"/>
  <c r="E22" i="1"/>
  <c r="E23" i="1"/>
  <c r="E24" i="1"/>
  <c r="E25" i="1"/>
  <c r="E26" i="1"/>
  <c r="E27" i="1"/>
  <c r="E28" i="1"/>
  <c r="E29" i="1"/>
  <c r="E30" i="1"/>
  <c r="E31" i="1"/>
  <c r="E32" i="1"/>
  <c r="E33" i="1"/>
  <c r="F22" i="1"/>
  <c r="F23" i="1"/>
  <c r="F24" i="1"/>
  <c r="F25" i="1"/>
  <c r="F26" i="1"/>
  <c r="F27" i="1"/>
  <c r="F28" i="1"/>
  <c r="F29" i="1"/>
  <c r="F30" i="1"/>
  <c r="F31" i="1"/>
  <c r="F32" i="1"/>
  <c r="F33" i="1"/>
</calcChain>
</file>

<file path=xl/sharedStrings.xml><?xml version="1.0" encoding="utf-8"?>
<sst xmlns="http://schemas.openxmlformats.org/spreadsheetml/2006/main" count="148" uniqueCount="112">
  <si>
    <t>Paiement des factures (STEG, SONEDE…), Inscription en ligne, Achat en ligne</t>
  </si>
  <si>
    <t>Livraison à domicile ou à proximité de chez vous, La possibilité d'acheter à n'importe quel moment, Possibilité de lire les avis des utilisateurs sur les produits ou services, La rapidité et l'immédiateté de l'achat, La facilité d'achat</t>
  </si>
  <si>
    <t>Aucun contact physique avec l'objet, Délais de livraison</t>
  </si>
  <si>
    <t>j'ai pas rencontré aucun problème</t>
  </si>
  <si>
    <t>Paiement des factures (STEG, SONEDE…), Inscription en ligne, Achat en ligne, Achat et paiement par carte</t>
  </si>
  <si>
    <t>Livraison à domicile ou à proximité de chez vous, La possibilité d'acheter à n'importe quel moment, La facilité d'achat</t>
  </si>
  <si>
    <t>Inscription en ligne, Achat en ligne</t>
  </si>
  <si>
    <t>Livraison à domicile ou à proximité de chez vous, La possibilité d'acheter à n'importe quel moment, Possibilité de lire les avis des utilisateurs sur les produits ou services, La possibilité de comparer</t>
  </si>
  <si>
    <t>Achat et paiement par carte</t>
  </si>
  <si>
    <t>Livraison à domicile ou à proximité de chez vous, La possibilité d'acheter à n'importe quel moment, Possibilité de lire les avis des utilisateurs sur les produits ou services</t>
  </si>
  <si>
    <t>Insécurité liée au paiement, Manque de confiance, Aucun contact physique avec l'objet</t>
  </si>
  <si>
    <t>Accéder à des prix compétitifs, Livraison à domicile ou à proximité de chez vous, La possibilité d'acheter à n'importe quel moment, Possibilité de lire les avis des utilisateurs sur les produits ou services, La facilité d'achat, Accéder à une offre vaste, La possibilité de comparer</t>
  </si>
  <si>
    <t>Quelques sites (dont jumia) n'acceptent pas des cartes internationales. Aussi plusieurs sites n'ont pas un module de paiment en ligne et n'offrent que le paimenet à la livraison.</t>
  </si>
  <si>
    <t>Diversification de l'offre de paiement</t>
  </si>
  <si>
    <t>Achat en ligne, Achat et paiement par carte</t>
  </si>
  <si>
    <t>Accéder à des prix compétitifs, Livraison à domicile ou à proximité de chez vous, La possibilité d'acheter à n'importe quel moment, Possibilité de lire les avis des utilisateurs sur les produits ou services, La rapidité et l'immédiateté de l'achat, La facilité d'achat, Accéder à une offre vaste, La possibilité de comparer, Le caractère innovant de l'e-commerce</t>
  </si>
  <si>
    <t>La possibilité d'acheter à n'importe quel moment</t>
  </si>
  <si>
    <t>Insécurité liée au paiement</t>
  </si>
  <si>
    <t>Accéder à des prix compétitifs, Livraison à domicile ou à proximité de chez vous, La possibilité d'acheter à n'importe quel moment</t>
  </si>
  <si>
    <t>Plus de sécurité et assistance</t>
  </si>
  <si>
    <t>Achat en ligne</t>
  </si>
  <si>
    <t>La possibilité d'acheter à n'importe quel moment, Accéder à une offre vaste</t>
  </si>
  <si>
    <t xml:space="preserve">Numériser l'administration </t>
  </si>
  <si>
    <t>Inscription en ligne, Achat en ligne, Achat et paiement par carte</t>
  </si>
  <si>
    <t>Accéder à des prix compétitifs, Livraison à domicile ou à proximité de chez vous</t>
  </si>
  <si>
    <t>Insécurité liée au paiement, Manque de confiance, Délais de livraison</t>
  </si>
  <si>
    <t>Accéder à des prix compétitifs, Livraison à domicile ou à proximité de chez vous, La possibilité d'acheter à n'importe quel moment, La rapidité et l'immédiateté de l'achat, La facilité d'achat, Le caractère innovant de l'e-commerce</t>
  </si>
  <si>
    <t>Manque de confiance, Délais de livraison, Difficultés d'accès</t>
  </si>
  <si>
    <t xml:space="preserve">. </t>
  </si>
  <si>
    <t>Manque de confiance, Aucun contact physique avec l'objet</t>
  </si>
  <si>
    <t>Accéder à des prix compétitifs, Livraison à domicile ou à proximité de chez vous, La possibilité d'acheter à n'importe quel moment, Possibilité de lire les avis des utilisateurs sur les produits ou services, La facilité d'achat, La possibilité de comparer</t>
  </si>
  <si>
    <t>Insécurité liée au paiement, Aucun contact physique avec l'objet, Délais de livraison</t>
  </si>
  <si>
    <t>Paypal</t>
  </si>
  <si>
    <t>Accéder à des prix compétitifs, Accéder à une offre vaste, La possibilité de comparer</t>
  </si>
  <si>
    <t>Insécurité liée au paiement, Délais de livraison</t>
  </si>
  <si>
    <t>Livraison à domicile ou à proximité de chez vous</t>
  </si>
  <si>
    <t>La rapidité et l'immédiateté de l'achat, La facilité d'achat, La possibilité de comparer, Le caractère innovant de l'e-commerce</t>
  </si>
  <si>
    <t>Insécurité liée au paiement, Délais de livraison, Difficultés d'accès</t>
  </si>
  <si>
    <t>Livraison à domicile ou à proximité de chez vous, La possibilité d'acheter à n'importe quel moment, Possibilité de lire les avis des utilisateurs sur les produits ou services, La rapidité et l'immédiateté de l'achat, La facilité d'achat, Accéder à une offre vaste, La possibilité de comparer, Le caractère innovant de l'e-commerce</t>
  </si>
  <si>
    <t>Améliorer le réseau lors d'utilisation des sytes</t>
  </si>
  <si>
    <t>Livraison à domicile ou à proximité de chez vous, La possibilité d'acheter à n'importe quel moment, Possibilité de lire les avis des utilisateurs sur les produits ou services, La rapidité et l'immédiateté de l'achat</t>
  </si>
  <si>
    <t>Livraison à domicile ou à proximité de chez vous, La possibilité de comparer</t>
  </si>
  <si>
    <t>Manque de confiance, Aucun contact physique avec l'objet, Difficultés d'accès</t>
  </si>
  <si>
    <t>Manque de confiance, Délais de livraison</t>
  </si>
  <si>
    <t>Inscription en ligne</t>
  </si>
  <si>
    <t>La possibilité d'acheter à n'importe quel moment, La facilité d'achat, La possibilité de comparer, Le caractère innovant de l'e-commerce</t>
  </si>
  <si>
    <t>Insécurité liée au paiement, Manque de confiance, Difficultés d'accès</t>
  </si>
  <si>
    <t>Aucun contact physique avec l'objet</t>
  </si>
  <si>
    <t>Livraison à domicile ou à proximité de chez vous, La rapidité et l'immédiateté de l'achat, La facilité d'achat</t>
  </si>
  <si>
    <t>Accéder à des prix compétitifs, Livraison à domicile ou à proximité de chez vous, La possibilité d'acheter à n'importe quel moment, La facilité d'achat, Le caractère innovant de l'e-commerce</t>
  </si>
  <si>
    <t>Insécurité liée au paiement, Manque de confiance, Aucun contact physique avec l'objet, Délais de livraison, Difficultés d'accès</t>
  </si>
  <si>
    <t>Autorisé le paybal</t>
  </si>
  <si>
    <t xml:space="preserve">Freelance </t>
  </si>
  <si>
    <t>Accéder à des prix compétitifs, Livraison à domicile ou à proximité de chez vous, La facilité d'achat, La possibilité de comparer</t>
  </si>
  <si>
    <t>Accéder à des prix compétitifs, Livraison à domicile ou à proximité de chez vous, La possibilité d'acheter à n'importe quel moment, Possibilité de lire les avis des utilisateurs sur les produits ou services, La possibilité de comparer</t>
  </si>
  <si>
    <t>Insécurité liée au paiement, Manque de confiance</t>
  </si>
  <si>
    <t xml:space="preserve">Je ne pense pas </t>
  </si>
  <si>
    <t>Accéder à des prix compétitifs, Livraison à domicile ou à proximité de chez vous, La rapidité et l'immédiateté de l'achat, La facilité d'achat, Accéder à une offre vaste</t>
  </si>
  <si>
    <t>Aucun contact physique avec l'objet, Délais de livraison, Perte d'a0ymat</t>
  </si>
  <si>
    <t>Rare sont les sites de confiances et qui proposent des produits de qualités et acceptent le 1</t>
  </si>
  <si>
    <t>consaiss</t>
  </si>
  <si>
    <t>popularite</t>
  </si>
  <si>
    <t>achat</t>
  </si>
  <si>
    <t>nat_paiement_fact</t>
  </si>
  <si>
    <t>nat_inscri</t>
  </si>
  <si>
    <t>nat_achat</t>
  </si>
  <si>
    <t>nat_achat_paiement</t>
  </si>
  <si>
    <t>frequence_avant</t>
  </si>
  <si>
    <t>frequence_apres</t>
  </si>
  <si>
    <t>niv_satisfaction</t>
  </si>
  <si>
    <t>fact_prix_comp</t>
  </si>
  <si>
    <t>fact_liv_domicile</t>
  </si>
  <si>
    <t>fact_achat_nqm</t>
  </si>
  <si>
    <t>fact_lire_avis</t>
  </si>
  <si>
    <t>fact_rapidite</t>
  </si>
  <si>
    <t>fact_facilite</t>
  </si>
  <si>
    <t>fact_offfre_vaste</t>
  </si>
  <si>
    <t>fact_comp</t>
  </si>
  <si>
    <t>fact_critère</t>
  </si>
  <si>
    <t>fact_autre</t>
  </si>
  <si>
    <t>classA_livraison</t>
  </si>
  <si>
    <t>classA_paiement</t>
  </si>
  <si>
    <t>classA_prix</t>
  </si>
  <si>
    <t>classA_qualite</t>
  </si>
  <si>
    <t>classA_choix</t>
  </si>
  <si>
    <t>rais_insecurite</t>
  </si>
  <si>
    <t>rais_confiance</t>
  </si>
  <si>
    <t>rais_contact</t>
  </si>
  <si>
    <t>rais_livraison</t>
  </si>
  <si>
    <t>rais_anonymat</t>
  </si>
  <si>
    <t>rais_acces</t>
  </si>
  <si>
    <t>rais_autre</t>
  </si>
  <si>
    <t>paiement</t>
  </si>
  <si>
    <t>problemes</t>
  </si>
  <si>
    <t>lequels</t>
  </si>
  <si>
    <t>paiement_prefere</t>
  </si>
  <si>
    <t>experience_paiement</t>
  </si>
  <si>
    <t>classP_securite</t>
  </si>
  <si>
    <t>classP_utilisation</t>
  </si>
  <si>
    <t>classP_options</t>
  </si>
  <si>
    <t>classP_transaction</t>
  </si>
  <si>
    <t>classP_assistance</t>
  </si>
  <si>
    <t>recommendation</t>
  </si>
  <si>
    <t>suggestions</t>
  </si>
  <si>
    <t>sexe</t>
  </si>
  <si>
    <t>Age</t>
  </si>
  <si>
    <t>gouvernorat</t>
  </si>
  <si>
    <t>categorie_socioprof</t>
  </si>
  <si>
    <t>autre_prob</t>
  </si>
  <si>
    <t>autre_categorie</t>
  </si>
  <si>
    <t>la sécurité</t>
  </si>
  <si>
    <t xml:space="preserve">la proposition du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</si>
</sst>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33"/>
  <sheetViews>
    <sheetView tabSelected="1" topLeftCell="AN1" workbookViewId="0">
      <pane ySplit="1" topLeftCell="A2" activePane="bottomLeft" state="frozen"/>
      <selection pane="bottomLeft" activeCell="AV1" sqref="AV1"/>
    </sheetView>
  </sheetViews>
  <sheetFormatPr baseColWidth="10" defaultColWidth="12.5703125" defaultRowHeight="15.75" customHeight="1" x14ac:dyDescent="0.2"/>
  <cols>
    <col min="1" max="1" width="12.85546875" customWidth="1"/>
    <col min="2" max="2" width="12.7109375" customWidth="1"/>
    <col min="3" max="3" width="10.42578125" customWidth="1"/>
    <col min="4" max="4" width="35.42578125" style="4" customWidth="1"/>
    <col min="5" max="5" width="10.5703125" customWidth="1"/>
    <col min="6" max="6" width="11.5703125" customWidth="1"/>
    <col min="7" max="7" width="9.7109375" customWidth="1"/>
    <col min="8" max="8" width="12.140625" customWidth="1"/>
    <col min="9" max="9" width="10.7109375" customWidth="1"/>
    <col min="10" max="11" width="12" customWidth="1"/>
    <col min="12" max="12" width="29" style="4" customWidth="1"/>
    <col min="13" max="13" width="9" style="4" customWidth="1"/>
    <col min="14" max="14" width="8.140625" style="4" customWidth="1"/>
    <col min="15" max="15" width="7.140625" style="4" customWidth="1"/>
    <col min="16" max="21" width="7" style="4" customWidth="1"/>
    <col min="22" max="22" width="11.140625" style="4" customWidth="1"/>
    <col min="23" max="23" width="14.85546875" customWidth="1"/>
    <col min="24" max="24" width="13.5703125" customWidth="1"/>
    <col min="25" max="25" width="13" customWidth="1"/>
    <col min="26" max="26" width="13.42578125" customWidth="1"/>
    <col min="27" max="27" width="13.140625" customWidth="1"/>
    <col min="28" max="28" width="35" style="4" customWidth="1"/>
    <col min="29" max="30" width="13.42578125" customWidth="1"/>
    <col min="31" max="31" width="11.7109375" customWidth="1"/>
    <col min="32" max="32" width="12.28515625" customWidth="1"/>
    <col min="33" max="33" width="13.85546875" customWidth="1"/>
    <col min="34" max="34" width="11.140625" customWidth="1"/>
    <col min="35" max="35" width="13.7109375" customWidth="1"/>
    <col min="36" max="36" width="9.7109375" customWidth="1"/>
    <col min="37" max="37" width="12.28515625" customWidth="1"/>
    <col min="38" max="39" width="17.140625" customWidth="1"/>
    <col min="40" max="40" width="12.7109375" customWidth="1"/>
    <col min="41" max="41" width="13.28515625" customWidth="1"/>
    <col min="42" max="42" width="14" customWidth="1"/>
    <col min="43" max="43" width="13" customWidth="1"/>
    <col min="44" max="44" width="11.42578125" customWidth="1"/>
    <col min="45" max="45" width="11.28515625" customWidth="1"/>
    <col min="46" max="46" width="11.5703125" customWidth="1"/>
    <col min="47" max="47" width="12.140625" customWidth="1"/>
    <col min="48" max="48" width="34.28515625" customWidth="1"/>
    <col min="49" max="49" width="12.85546875" customWidth="1"/>
    <col min="50" max="50" width="13.85546875" customWidth="1"/>
    <col min="51" max="51" width="13" customWidth="1"/>
    <col min="52" max="52" width="11" customWidth="1"/>
    <col min="53" max="58" width="18.85546875" customWidth="1"/>
  </cols>
  <sheetData>
    <row r="1" spans="1:53" x14ac:dyDescent="0.2">
      <c r="A1" s="1" t="s">
        <v>60</v>
      </c>
      <c r="B1" s="2" t="s">
        <v>61</v>
      </c>
      <c r="C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  <c r="K1" s="2" t="s">
        <v>69</v>
      </c>
      <c r="M1" s="2" t="s">
        <v>70</v>
      </c>
      <c r="N1" s="2" t="s">
        <v>71</v>
      </c>
      <c r="O1" s="2" t="s">
        <v>72</v>
      </c>
      <c r="P1" s="2" t="s">
        <v>73</v>
      </c>
      <c r="Q1" s="2" t="s">
        <v>74</v>
      </c>
      <c r="R1" s="2" t="s">
        <v>75</v>
      </c>
      <c r="S1" s="2" t="s">
        <v>76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C1" s="2" t="s">
        <v>85</v>
      </c>
      <c r="AD1" s="2" t="s">
        <v>86</v>
      </c>
      <c r="AE1" s="2" t="s">
        <v>87</v>
      </c>
      <c r="AF1" s="2" t="s">
        <v>88</v>
      </c>
      <c r="AG1" s="2" t="s">
        <v>89</v>
      </c>
      <c r="AH1" s="2" t="s">
        <v>90</v>
      </c>
      <c r="AI1" s="2" t="s">
        <v>91</v>
      </c>
      <c r="AJ1" t="s">
        <v>92</v>
      </c>
      <c r="AK1" t="s">
        <v>93</v>
      </c>
      <c r="AL1" t="s">
        <v>94</v>
      </c>
      <c r="AM1" t="s">
        <v>108</v>
      </c>
      <c r="AN1" t="s">
        <v>95</v>
      </c>
      <c r="AO1" t="s">
        <v>96</v>
      </c>
      <c r="AP1" t="s">
        <v>97</v>
      </c>
      <c r="AQ1" t="s">
        <v>98</v>
      </c>
      <c r="AR1" t="s">
        <v>99</v>
      </c>
      <c r="AS1" t="s">
        <v>100</v>
      </c>
      <c r="AT1" t="s">
        <v>101</v>
      </c>
      <c r="AU1" t="s">
        <v>102</v>
      </c>
      <c r="AV1" t="s">
        <v>103</v>
      </c>
      <c r="AW1" t="s">
        <v>104</v>
      </c>
      <c r="AX1" t="s">
        <v>105</v>
      </c>
      <c r="AY1" t="s">
        <v>106</v>
      </c>
      <c r="AZ1" t="s">
        <v>107</v>
      </c>
      <c r="BA1" t="s">
        <v>109</v>
      </c>
    </row>
    <row r="2" spans="1:53" x14ac:dyDescent="0.2">
      <c r="A2" s="1">
        <v>1</v>
      </c>
      <c r="B2" s="1">
        <v>1</v>
      </c>
      <c r="C2" s="1">
        <v>1</v>
      </c>
      <c r="D2" s="5" t="s">
        <v>0</v>
      </c>
      <c r="E2" s="1">
        <f t="shared" ref="E2:E33" si="0">IFERROR(IF(FIND("Paiement des factures (STEG, SONEDE…)",D2,1)&gt;0,1),0)</f>
        <v>1</v>
      </c>
      <c r="F2" s="1">
        <f t="shared" ref="F2:F33" si="1">IFERROR(IF(FIND("Inscription en ligne",D2,1)&gt;0,1),0)</f>
        <v>1</v>
      </c>
      <c r="G2" s="1">
        <f t="shared" ref="G2:G33" si="2">IFERROR(IF(FIND("Achat en ligne",D2,1)&gt;0,1),0)</f>
        <v>1</v>
      </c>
      <c r="H2" s="1">
        <f t="shared" ref="H2:H33" si="3">IFERROR(IF(FIND("Achat et paiement par carte",D2,1)&gt;0,1),0)</f>
        <v>0</v>
      </c>
      <c r="I2" s="1">
        <v>2</v>
      </c>
      <c r="J2" s="1">
        <v>3</v>
      </c>
      <c r="K2" s="1">
        <v>5</v>
      </c>
      <c r="L2" s="3" t="s">
        <v>1</v>
      </c>
      <c r="M2" s="3">
        <f>IFERROR(IF(FIND("Accéder à des prix compétitifs",L2,1)&gt;0,1),0)</f>
        <v>0</v>
      </c>
      <c r="N2" s="3">
        <f>IFERROR(IF(FIND("Livraison à domicile ou à proximité de chez vous",L2,1)&gt;0,1),0)</f>
        <v>1</v>
      </c>
      <c r="O2" s="3">
        <f>IFERROR(IF(FIND("La possibilité d'acheter à n'importe quel moment",L2,1)&gt;0,1),0)</f>
        <v>1</v>
      </c>
      <c r="P2" s="3">
        <f>IFERROR(IF(FIND("Possibilité de lire les avis des utilisateurs sur les produits ou services",L2,1)&gt;0,1),0)</f>
        <v>1</v>
      </c>
      <c r="Q2" s="3">
        <f>IFERROR(IF(FIND("La rapidité et l'immédiateté de l'achat",L2,1)&gt;0,1),0)</f>
        <v>1</v>
      </c>
      <c r="R2" s="3">
        <f>IFERROR(IF(FIND("La facilité d'achat",L2,1)&gt;0,1),0)</f>
        <v>1</v>
      </c>
      <c r="S2" s="3">
        <f>IFERROR(IF(FIND("Accéder à une offre vaste",L2,1)&gt;0,1),0)</f>
        <v>0</v>
      </c>
      <c r="T2" s="3">
        <f>IFERROR(IF(FIND("La possibilité de comparer",L2,1)&gt;0,1),0)</f>
        <v>0</v>
      </c>
      <c r="U2" s="3">
        <f>IFERROR(IF(FIND("Le caractère innovant de l'e-commerce",L2,1)&gt;0,1),0)</f>
        <v>0</v>
      </c>
      <c r="V2" s="3"/>
      <c r="W2" s="1">
        <v>5</v>
      </c>
      <c r="X2" s="1">
        <v>2</v>
      </c>
      <c r="Y2" s="1">
        <v>4</v>
      </c>
      <c r="Z2" s="1">
        <v>3</v>
      </c>
      <c r="AA2" s="1">
        <v>1</v>
      </c>
      <c r="AB2" s="3" t="s">
        <v>2</v>
      </c>
      <c r="AC2" s="1">
        <f>IFERROR(IF(FIND("Insécurité liée au paiement",AB2,1)&gt;0,1),0)</f>
        <v>0</v>
      </c>
      <c r="AD2" s="1">
        <f>IFERROR(IF(FIND("Manque de confiance",AB2,1)&gt;0,1),0)</f>
        <v>0</v>
      </c>
      <c r="AE2" s="1">
        <f>IFERROR(IF(FIND("Aucun contact physique avec l'objet",AB2,1)&gt;0,1),0)</f>
        <v>1</v>
      </c>
      <c r="AF2" s="1">
        <f>IFERROR(IF(FIND("Délais de livraison",AB2,1)&gt;0,1),0)</f>
        <v>1</v>
      </c>
      <c r="AG2" s="1">
        <f>IFERROR(IF(FIND("Perte d'an0nymat",AB2,1)&gt;0,1),0)</f>
        <v>0</v>
      </c>
      <c r="AH2" s="1">
        <f>IFERROR(IF(FIND("Difficultés d'accès",AB2,1)&gt;0,1),0)</f>
        <v>0</v>
      </c>
      <c r="AI2" s="1"/>
      <c r="AJ2" s="1">
        <v>1</v>
      </c>
      <c r="AK2" s="1">
        <v>0</v>
      </c>
      <c r="AL2" s="1">
        <v>4</v>
      </c>
      <c r="AM2" s="1" t="s">
        <v>3</v>
      </c>
      <c r="AN2" s="1">
        <v>2</v>
      </c>
      <c r="AO2" s="1">
        <v>5</v>
      </c>
      <c r="AP2" s="1">
        <v>3</v>
      </c>
      <c r="AQ2" s="1">
        <v>1</v>
      </c>
      <c r="AR2" s="1">
        <v>2</v>
      </c>
      <c r="AS2" s="1">
        <v>4</v>
      </c>
      <c r="AT2" s="1">
        <v>5</v>
      </c>
      <c r="AU2" s="1">
        <v>1</v>
      </c>
      <c r="AV2" s="1"/>
      <c r="AW2" s="1">
        <v>1</v>
      </c>
      <c r="AX2" s="1">
        <v>27</v>
      </c>
      <c r="AY2" s="1">
        <v>24</v>
      </c>
      <c r="AZ2" s="1">
        <v>1</v>
      </c>
    </row>
    <row r="3" spans="1:53" x14ac:dyDescent="0.2">
      <c r="A3" s="1">
        <v>1</v>
      </c>
      <c r="B3" s="1">
        <v>1</v>
      </c>
      <c r="C3" s="1">
        <v>1</v>
      </c>
      <c r="D3" s="3" t="s">
        <v>4</v>
      </c>
      <c r="E3" s="1">
        <f t="shared" si="0"/>
        <v>1</v>
      </c>
      <c r="F3" s="1">
        <f t="shared" si="1"/>
        <v>1</v>
      </c>
      <c r="G3" s="1">
        <f t="shared" si="2"/>
        <v>1</v>
      </c>
      <c r="H3" s="1">
        <f t="shared" si="3"/>
        <v>1</v>
      </c>
      <c r="I3" s="1">
        <v>1</v>
      </c>
      <c r="J3" s="1">
        <v>1</v>
      </c>
      <c r="K3" s="1">
        <v>4</v>
      </c>
      <c r="L3" s="3" t="s">
        <v>5</v>
      </c>
      <c r="M3" s="3">
        <f t="shared" ref="M3:M33" si="4">IFERROR(IF(FIND("Accéder à des prix compétitifs",L3,1)&gt;0,1),0)</f>
        <v>0</v>
      </c>
      <c r="N3" s="3">
        <f t="shared" ref="N3:N33" si="5">IFERROR(IF(FIND("Livraison à domicile ou à proximité de chez vous",L3,1)&gt;0,1),0)</f>
        <v>1</v>
      </c>
      <c r="O3" s="3">
        <f t="shared" ref="O3:O33" si="6">IFERROR(IF(FIND("La possibilité d'acheter à n'importe quel moment",L3,1)&gt;0,1),0)</f>
        <v>1</v>
      </c>
      <c r="P3" s="3">
        <f t="shared" ref="P3:P33" si="7">IFERROR(IF(FIND("Possibilité de lire les avis des utilisateurs sur les produits ou services",L3,1)&gt;0,1),0)</f>
        <v>0</v>
      </c>
      <c r="Q3" s="3">
        <f t="shared" ref="Q3:Q33" si="8">IFERROR(IF(FIND("La rapidité et l'immédiateté de l'achat",L3,1)&gt;0,1),0)</f>
        <v>0</v>
      </c>
      <c r="R3" s="3">
        <f t="shared" ref="R3:R33" si="9">IFERROR(IF(FIND("La facilité d'achat",L3,1)&gt;0,1),0)</f>
        <v>1</v>
      </c>
      <c r="S3" s="3">
        <f t="shared" ref="S3:S33" si="10">IFERROR(IF(FIND("Accéder à une offre vaste",L3,1)&gt;0,1),0)</f>
        <v>0</v>
      </c>
      <c r="T3" s="3">
        <f t="shared" ref="T3:T33" si="11">IFERROR(IF(FIND("La possibilité de comparer",L3,1)&gt;0,1),0)</f>
        <v>0</v>
      </c>
      <c r="U3" s="3">
        <f t="shared" ref="U3:U33" si="12">IFERROR(IF(FIND("Le caractère innovant de l'e-commerce",L3,1)&gt;0,1),0)</f>
        <v>0</v>
      </c>
      <c r="V3" s="3"/>
      <c r="W3" s="1">
        <v>3</v>
      </c>
      <c r="X3" s="1">
        <v>4</v>
      </c>
      <c r="Y3" s="1">
        <v>2</v>
      </c>
      <c r="Z3" s="1">
        <v>1</v>
      </c>
      <c r="AA3" s="1">
        <v>5</v>
      </c>
      <c r="AC3" s="1">
        <f t="shared" ref="AC3:AC33" si="13">IFERROR(IF(FIND("Insécurité liée au paiement",AB3,1)&gt;0,1),0)</f>
        <v>0</v>
      </c>
      <c r="AD3" s="1">
        <f t="shared" ref="AD3:AD33" si="14">IFERROR(IF(FIND("Manque de confiance",AB3,1)&gt;0,1),0)</f>
        <v>0</v>
      </c>
      <c r="AE3" s="1">
        <f t="shared" ref="AE3:AE33" si="15">IFERROR(IF(FIND("Aucun contact physique avec l'objet",AB3,1)&gt;0,1),0)</f>
        <v>0</v>
      </c>
      <c r="AF3" s="1">
        <f t="shared" ref="AF3:AF33" si="16">IFERROR(IF(FIND("Délais de livraison",AB3,1)&gt;0,1),0)</f>
        <v>0</v>
      </c>
      <c r="AG3" s="1">
        <f t="shared" ref="AG3:AG33" si="17">IFERROR(IF(FIND("Perte d'an0nymat",AB3,1)&gt;0,1),0)</f>
        <v>0</v>
      </c>
      <c r="AH3" s="1">
        <f t="shared" ref="AH3:AH33" si="18">IFERROR(IF(FIND("Difficultés d'accès",AB3,1)&gt;0,1),0)</f>
        <v>0</v>
      </c>
      <c r="AI3" s="1"/>
      <c r="AJ3" s="1">
        <v>1</v>
      </c>
      <c r="AK3" s="1">
        <v>0</v>
      </c>
      <c r="AN3" s="1">
        <v>1</v>
      </c>
      <c r="AO3" s="1">
        <v>4</v>
      </c>
      <c r="AP3" s="1">
        <v>1</v>
      </c>
      <c r="AQ3" s="1">
        <v>3</v>
      </c>
      <c r="AR3" s="1">
        <v>2</v>
      </c>
      <c r="AS3" s="1">
        <v>4</v>
      </c>
      <c r="AT3" s="1">
        <v>5</v>
      </c>
      <c r="AU3" s="1">
        <v>1</v>
      </c>
      <c r="AW3" s="1">
        <v>2</v>
      </c>
      <c r="AX3" s="1">
        <v>23</v>
      </c>
      <c r="AY3" s="1">
        <v>4</v>
      </c>
      <c r="AZ3" s="1">
        <v>1</v>
      </c>
    </row>
    <row r="4" spans="1:53" x14ac:dyDescent="0.2">
      <c r="A4" s="1">
        <v>1</v>
      </c>
      <c r="B4" s="1">
        <v>1</v>
      </c>
      <c r="C4" s="1">
        <v>1</v>
      </c>
      <c r="D4" s="3" t="s">
        <v>6</v>
      </c>
      <c r="E4" s="1">
        <f t="shared" si="0"/>
        <v>0</v>
      </c>
      <c r="F4" s="1">
        <f t="shared" si="1"/>
        <v>1</v>
      </c>
      <c r="G4" s="1">
        <f t="shared" si="2"/>
        <v>1</v>
      </c>
      <c r="H4" s="1">
        <f t="shared" si="3"/>
        <v>0</v>
      </c>
      <c r="I4" s="1">
        <v>1</v>
      </c>
      <c r="J4" s="1">
        <v>3</v>
      </c>
      <c r="K4" s="1">
        <v>3</v>
      </c>
      <c r="L4" s="3" t="s">
        <v>7</v>
      </c>
      <c r="M4" s="3">
        <f t="shared" si="4"/>
        <v>0</v>
      </c>
      <c r="N4" s="3">
        <f t="shared" si="5"/>
        <v>1</v>
      </c>
      <c r="O4" s="3">
        <f t="shared" si="6"/>
        <v>1</v>
      </c>
      <c r="P4" s="3">
        <f t="shared" si="7"/>
        <v>1</v>
      </c>
      <c r="Q4" s="3">
        <f t="shared" si="8"/>
        <v>0</v>
      </c>
      <c r="R4" s="3">
        <f t="shared" si="9"/>
        <v>0</v>
      </c>
      <c r="S4" s="3">
        <f t="shared" si="10"/>
        <v>0</v>
      </c>
      <c r="T4" s="3">
        <f t="shared" si="11"/>
        <v>1</v>
      </c>
      <c r="U4" s="3">
        <f t="shared" si="12"/>
        <v>0</v>
      </c>
      <c r="V4" s="3"/>
      <c r="W4" s="1">
        <v>2</v>
      </c>
      <c r="X4" s="1">
        <v>5</v>
      </c>
      <c r="Y4" s="1">
        <v>3</v>
      </c>
      <c r="Z4" s="1">
        <v>4</v>
      </c>
      <c r="AA4" s="1">
        <v>1</v>
      </c>
      <c r="AC4" s="1">
        <f t="shared" si="13"/>
        <v>0</v>
      </c>
      <c r="AD4" s="1">
        <f t="shared" si="14"/>
        <v>0</v>
      </c>
      <c r="AE4" s="1">
        <f t="shared" si="15"/>
        <v>0</v>
      </c>
      <c r="AF4" s="1">
        <f t="shared" si="16"/>
        <v>0</v>
      </c>
      <c r="AG4" s="1">
        <f t="shared" si="17"/>
        <v>0</v>
      </c>
      <c r="AH4" s="1">
        <f t="shared" si="18"/>
        <v>0</v>
      </c>
      <c r="AI4" s="1"/>
      <c r="AJ4" s="1">
        <v>1</v>
      </c>
      <c r="AK4" s="1">
        <v>1</v>
      </c>
      <c r="AL4" s="1">
        <v>1</v>
      </c>
      <c r="AM4" s="1"/>
      <c r="AN4" s="1">
        <v>2</v>
      </c>
      <c r="AO4" s="1">
        <v>2</v>
      </c>
      <c r="AP4" s="1">
        <v>5</v>
      </c>
      <c r="AQ4" s="1">
        <v>3</v>
      </c>
      <c r="AR4" s="1">
        <v>4</v>
      </c>
      <c r="AS4" s="1">
        <v>1</v>
      </c>
      <c r="AT4" s="1">
        <v>2</v>
      </c>
      <c r="AU4" s="1">
        <v>0</v>
      </c>
      <c r="AW4" s="1">
        <v>2</v>
      </c>
      <c r="AX4" s="1">
        <v>24</v>
      </c>
      <c r="AY4" s="1">
        <v>2</v>
      </c>
      <c r="AZ4" s="1">
        <v>3</v>
      </c>
    </row>
    <row r="5" spans="1:53" x14ac:dyDescent="0.2">
      <c r="A5" s="1">
        <v>1</v>
      </c>
      <c r="B5" s="1">
        <v>1</v>
      </c>
      <c r="C5" s="1">
        <v>1</v>
      </c>
      <c r="D5" s="3" t="s">
        <v>8</v>
      </c>
      <c r="E5" s="1">
        <f t="shared" si="0"/>
        <v>0</v>
      </c>
      <c r="F5" s="1">
        <f t="shared" si="1"/>
        <v>0</v>
      </c>
      <c r="G5" s="1">
        <f t="shared" si="2"/>
        <v>0</v>
      </c>
      <c r="H5" s="1">
        <f t="shared" si="3"/>
        <v>1</v>
      </c>
      <c r="I5" s="1">
        <v>1</v>
      </c>
      <c r="J5" s="1">
        <v>1</v>
      </c>
      <c r="K5" s="1">
        <v>3</v>
      </c>
      <c r="L5" s="3" t="s">
        <v>9</v>
      </c>
      <c r="M5" s="3">
        <f t="shared" si="4"/>
        <v>0</v>
      </c>
      <c r="N5" s="3">
        <f t="shared" si="5"/>
        <v>1</v>
      </c>
      <c r="O5" s="3">
        <f t="shared" si="6"/>
        <v>1</v>
      </c>
      <c r="P5" s="3">
        <f t="shared" si="7"/>
        <v>1</v>
      </c>
      <c r="Q5" s="3">
        <f t="shared" si="8"/>
        <v>0</v>
      </c>
      <c r="R5" s="3">
        <f t="shared" si="9"/>
        <v>0</v>
      </c>
      <c r="S5" s="3">
        <f t="shared" si="10"/>
        <v>0</v>
      </c>
      <c r="T5" s="3">
        <f t="shared" si="11"/>
        <v>0</v>
      </c>
      <c r="U5" s="3">
        <f t="shared" si="12"/>
        <v>0</v>
      </c>
      <c r="V5" s="3"/>
      <c r="W5" s="1">
        <v>3</v>
      </c>
      <c r="X5" s="1">
        <v>1</v>
      </c>
      <c r="Y5" s="1">
        <v>4</v>
      </c>
      <c r="Z5" s="1">
        <v>2</v>
      </c>
      <c r="AA5" s="1">
        <v>5</v>
      </c>
      <c r="AB5" s="3" t="s">
        <v>10</v>
      </c>
      <c r="AC5" s="1">
        <f t="shared" si="13"/>
        <v>1</v>
      </c>
      <c r="AD5" s="1">
        <f t="shared" si="14"/>
        <v>1</v>
      </c>
      <c r="AE5" s="1">
        <f t="shared" si="15"/>
        <v>1</v>
      </c>
      <c r="AF5" s="1">
        <f t="shared" si="16"/>
        <v>0</v>
      </c>
      <c r="AG5" s="1">
        <f t="shared" si="17"/>
        <v>0</v>
      </c>
      <c r="AH5" s="1">
        <f t="shared" si="18"/>
        <v>0</v>
      </c>
      <c r="AI5" s="1"/>
      <c r="AJ5" s="1">
        <v>1</v>
      </c>
      <c r="AK5" s="1">
        <v>0</v>
      </c>
      <c r="AN5" s="1">
        <v>2</v>
      </c>
      <c r="AO5" s="1">
        <v>3</v>
      </c>
      <c r="AP5" s="1">
        <v>1</v>
      </c>
      <c r="AQ5" s="1">
        <v>4</v>
      </c>
      <c r="AR5" s="1">
        <v>2</v>
      </c>
      <c r="AS5" s="1">
        <v>3</v>
      </c>
      <c r="AT5" s="1">
        <v>5</v>
      </c>
      <c r="AU5" s="1">
        <v>1</v>
      </c>
      <c r="AW5" s="1">
        <v>2</v>
      </c>
      <c r="AX5" s="1">
        <v>28</v>
      </c>
      <c r="AY5" s="1">
        <v>18</v>
      </c>
      <c r="AZ5" s="1">
        <v>1</v>
      </c>
    </row>
    <row r="6" spans="1:53" x14ac:dyDescent="0.2">
      <c r="A6" s="1">
        <v>1</v>
      </c>
      <c r="B6" s="1">
        <v>1</v>
      </c>
      <c r="C6" s="1">
        <v>1</v>
      </c>
      <c r="D6" s="3" t="s">
        <v>4</v>
      </c>
      <c r="E6" s="1">
        <f t="shared" si="0"/>
        <v>1</v>
      </c>
      <c r="F6" s="1">
        <f t="shared" si="1"/>
        <v>1</v>
      </c>
      <c r="G6" s="1">
        <f t="shared" si="2"/>
        <v>1</v>
      </c>
      <c r="H6" s="1">
        <f t="shared" si="3"/>
        <v>1</v>
      </c>
      <c r="I6" s="1">
        <v>2</v>
      </c>
      <c r="J6" s="1">
        <v>1</v>
      </c>
      <c r="K6" s="1">
        <v>4</v>
      </c>
      <c r="L6" s="3" t="s">
        <v>11</v>
      </c>
      <c r="M6" s="3">
        <f t="shared" si="4"/>
        <v>1</v>
      </c>
      <c r="N6" s="3">
        <f t="shared" si="5"/>
        <v>1</v>
      </c>
      <c r="O6" s="3">
        <f t="shared" si="6"/>
        <v>1</v>
      </c>
      <c r="P6" s="3">
        <f t="shared" si="7"/>
        <v>1</v>
      </c>
      <c r="Q6" s="3">
        <f t="shared" si="8"/>
        <v>0</v>
      </c>
      <c r="R6" s="3">
        <f t="shared" si="9"/>
        <v>1</v>
      </c>
      <c r="S6" s="3">
        <f t="shared" si="10"/>
        <v>1</v>
      </c>
      <c r="T6" s="3">
        <f t="shared" si="11"/>
        <v>1</v>
      </c>
      <c r="U6" s="3">
        <f t="shared" si="12"/>
        <v>0</v>
      </c>
      <c r="V6" s="3"/>
      <c r="W6" s="1">
        <v>5</v>
      </c>
      <c r="X6" s="1">
        <v>3</v>
      </c>
      <c r="Y6" s="1">
        <v>1</v>
      </c>
      <c r="Z6" s="1">
        <v>2</v>
      </c>
      <c r="AA6" s="1">
        <v>4</v>
      </c>
      <c r="AB6" s="3" t="s">
        <v>58</v>
      </c>
      <c r="AC6" s="1">
        <f t="shared" si="13"/>
        <v>0</v>
      </c>
      <c r="AD6" s="1">
        <f t="shared" si="14"/>
        <v>0</v>
      </c>
      <c r="AE6" s="1">
        <f t="shared" si="15"/>
        <v>1</v>
      </c>
      <c r="AF6" s="1">
        <f t="shared" si="16"/>
        <v>1</v>
      </c>
      <c r="AG6" s="1">
        <f t="shared" si="17"/>
        <v>0</v>
      </c>
      <c r="AH6" s="1">
        <f t="shared" si="18"/>
        <v>0</v>
      </c>
      <c r="AI6" s="1"/>
      <c r="AJ6" s="1">
        <v>1</v>
      </c>
      <c r="AK6" s="1">
        <v>1</v>
      </c>
      <c r="AL6" s="1">
        <v>4</v>
      </c>
      <c r="AM6" s="1" t="s">
        <v>12</v>
      </c>
      <c r="AN6" s="1">
        <v>1</v>
      </c>
      <c r="AO6" s="1">
        <v>3</v>
      </c>
      <c r="AP6" s="1">
        <v>2</v>
      </c>
      <c r="AQ6" s="1">
        <v>1</v>
      </c>
      <c r="AR6" s="1">
        <v>5</v>
      </c>
      <c r="AS6" s="1">
        <v>4</v>
      </c>
      <c r="AT6" s="1">
        <v>3</v>
      </c>
      <c r="AU6" s="1">
        <v>1</v>
      </c>
      <c r="AV6" s="1" t="s">
        <v>13</v>
      </c>
      <c r="AW6" s="1">
        <v>1</v>
      </c>
      <c r="AX6" s="1">
        <v>28</v>
      </c>
      <c r="AY6" s="1">
        <v>3</v>
      </c>
      <c r="AZ6" s="1">
        <v>2</v>
      </c>
    </row>
    <row r="7" spans="1:53" x14ac:dyDescent="0.2">
      <c r="A7" s="1">
        <v>1</v>
      </c>
      <c r="B7" s="1">
        <v>2</v>
      </c>
      <c r="C7" s="1">
        <v>1</v>
      </c>
      <c r="D7" s="3" t="s">
        <v>14</v>
      </c>
      <c r="E7" s="1">
        <f t="shared" si="0"/>
        <v>0</v>
      </c>
      <c r="F7" s="1">
        <f t="shared" si="1"/>
        <v>0</v>
      </c>
      <c r="G7" s="1">
        <f t="shared" si="2"/>
        <v>1</v>
      </c>
      <c r="H7" s="1">
        <f t="shared" si="3"/>
        <v>1</v>
      </c>
      <c r="I7" s="1">
        <v>2</v>
      </c>
      <c r="J7" s="1">
        <v>1</v>
      </c>
      <c r="K7" s="1">
        <v>3</v>
      </c>
      <c r="L7" s="3" t="s">
        <v>15</v>
      </c>
      <c r="M7" s="3">
        <f t="shared" si="4"/>
        <v>1</v>
      </c>
      <c r="N7" s="3">
        <f t="shared" si="5"/>
        <v>1</v>
      </c>
      <c r="O7" s="3">
        <f t="shared" si="6"/>
        <v>1</v>
      </c>
      <c r="P7" s="3">
        <f t="shared" si="7"/>
        <v>1</v>
      </c>
      <c r="Q7" s="3">
        <f t="shared" si="8"/>
        <v>1</v>
      </c>
      <c r="R7" s="3">
        <f t="shared" si="9"/>
        <v>1</v>
      </c>
      <c r="S7" s="3">
        <f t="shared" si="10"/>
        <v>1</v>
      </c>
      <c r="T7" s="3">
        <f t="shared" si="11"/>
        <v>1</v>
      </c>
      <c r="U7" s="3">
        <f t="shared" si="12"/>
        <v>1</v>
      </c>
      <c r="V7" s="3"/>
      <c r="W7" s="1">
        <v>4</v>
      </c>
      <c r="X7" s="1">
        <v>5</v>
      </c>
      <c r="Y7" s="1">
        <v>1</v>
      </c>
      <c r="Z7" s="1">
        <v>2</v>
      </c>
      <c r="AA7" s="1">
        <v>3</v>
      </c>
      <c r="AC7" s="1">
        <f t="shared" si="13"/>
        <v>0</v>
      </c>
      <c r="AD7" s="1">
        <f t="shared" si="14"/>
        <v>0</v>
      </c>
      <c r="AE7" s="1">
        <f t="shared" si="15"/>
        <v>0</v>
      </c>
      <c r="AF7" s="1">
        <f t="shared" si="16"/>
        <v>0</v>
      </c>
      <c r="AG7" s="1">
        <f t="shared" si="17"/>
        <v>0</v>
      </c>
      <c r="AH7" s="1">
        <f t="shared" si="18"/>
        <v>0</v>
      </c>
      <c r="AI7" s="1"/>
      <c r="AJ7" s="1">
        <v>1</v>
      </c>
      <c r="AK7" s="1">
        <v>1</v>
      </c>
      <c r="AL7" s="1">
        <v>1</v>
      </c>
      <c r="AM7" s="1"/>
      <c r="AN7" s="1">
        <v>1</v>
      </c>
      <c r="AO7" s="1">
        <v>3</v>
      </c>
      <c r="AP7" s="1">
        <v>1</v>
      </c>
      <c r="AQ7" s="1">
        <v>2</v>
      </c>
      <c r="AR7" s="1">
        <v>4</v>
      </c>
      <c r="AS7" s="1">
        <v>3</v>
      </c>
      <c r="AT7" s="1">
        <v>5</v>
      </c>
      <c r="AU7" s="1">
        <v>1</v>
      </c>
      <c r="AW7" s="1">
        <v>1</v>
      </c>
      <c r="AX7" s="1">
        <v>31</v>
      </c>
      <c r="AY7" s="1">
        <v>4</v>
      </c>
      <c r="AZ7" s="1">
        <v>2</v>
      </c>
    </row>
    <row r="8" spans="1:53" x14ac:dyDescent="0.2">
      <c r="A8" s="1">
        <v>0</v>
      </c>
      <c r="B8" s="1">
        <v>1</v>
      </c>
      <c r="C8" s="1">
        <v>0</v>
      </c>
      <c r="E8" s="1">
        <f t="shared" si="0"/>
        <v>0</v>
      </c>
      <c r="F8" s="1">
        <f t="shared" si="1"/>
        <v>0</v>
      </c>
      <c r="G8" s="1">
        <f t="shared" si="2"/>
        <v>0</v>
      </c>
      <c r="H8" s="1">
        <f t="shared" si="3"/>
        <v>0</v>
      </c>
      <c r="I8" s="1">
        <v>1</v>
      </c>
      <c r="J8" s="1">
        <v>3</v>
      </c>
      <c r="L8" s="3" t="s">
        <v>16</v>
      </c>
      <c r="M8" s="3">
        <f t="shared" si="4"/>
        <v>0</v>
      </c>
      <c r="N8" s="3">
        <f t="shared" si="5"/>
        <v>0</v>
      </c>
      <c r="O8" s="3">
        <f t="shared" si="6"/>
        <v>1</v>
      </c>
      <c r="P8" s="3">
        <f t="shared" si="7"/>
        <v>0</v>
      </c>
      <c r="Q8" s="3">
        <f t="shared" si="8"/>
        <v>0</v>
      </c>
      <c r="R8" s="3">
        <f t="shared" si="9"/>
        <v>0</v>
      </c>
      <c r="S8" s="3">
        <f t="shared" si="10"/>
        <v>0</v>
      </c>
      <c r="T8" s="3">
        <f t="shared" si="11"/>
        <v>0</v>
      </c>
      <c r="U8" s="3">
        <f t="shared" si="12"/>
        <v>0</v>
      </c>
      <c r="V8" s="3"/>
      <c r="W8" s="1">
        <v>2</v>
      </c>
      <c r="X8" s="1">
        <v>3</v>
      </c>
      <c r="Y8" s="1">
        <v>4</v>
      </c>
      <c r="Z8" s="1">
        <v>5</v>
      </c>
      <c r="AA8" s="1">
        <v>1</v>
      </c>
      <c r="AB8" s="3" t="s">
        <v>17</v>
      </c>
      <c r="AC8" s="1">
        <f t="shared" si="13"/>
        <v>1</v>
      </c>
      <c r="AD8" s="1">
        <f t="shared" si="14"/>
        <v>0</v>
      </c>
      <c r="AE8" s="1">
        <f t="shared" si="15"/>
        <v>0</v>
      </c>
      <c r="AF8" s="1">
        <f t="shared" si="16"/>
        <v>0</v>
      </c>
      <c r="AG8" s="1">
        <f t="shared" si="17"/>
        <v>0</v>
      </c>
      <c r="AH8" s="1">
        <f t="shared" si="18"/>
        <v>0</v>
      </c>
      <c r="AI8" s="1"/>
      <c r="AJ8" s="1">
        <v>0</v>
      </c>
      <c r="AK8" s="1">
        <v>0</v>
      </c>
      <c r="AL8" s="1">
        <v>1</v>
      </c>
      <c r="AM8" s="1"/>
      <c r="AN8" s="1">
        <v>1</v>
      </c>
      <c r="AO8" s="1">
        <v>3</v>
      </c>
      <c r="AP8" s="1">
        <v>1</v>
      </c>
      <c r="AQ8" s="1">
        <v>2</v>
      </c>
      <c r="AR8" s="1">
        <v>3</v>
      </c>
      <c r="AS8" s="1">
        <v>4</v>
      </c>
      <c r="AT8" s="1">
        <v>5</v>
      </c>
      <c r="AU8" s="1">
        <v>0</v>
      </c>
      <c r="AW8" s="1">
        <v>1</v>
      </c>
      <c r="AX8" s="1">
        <v>30</v>
      </c>
      <c r="AY8" s="1">
        <v>7</v>
      </c>
      <c r="AZ8" s="1">
        <v>2</v>
      </c>
    </row>
    <row r="9" spans="1:53" x14ac:dyDescent="0.2">
      <c r="A9" s="1">
        <v>1</v>
      </c>
      <c r="B9" s="1">
        <v>1</v>
      </c>
      <c r="C9" s="1">
        <v>1</v>
      </c>
      <c r="D9" s="3" t="s">
        <v>0</v>
      </c>
      <c r="E9" s="1">
        <f t="shared" si="0"/>
        <v>1</v>
      </c>
      <c r="F9" s="1">
        <f t="shared" si="1"/>
        <v>1</v>
      </c>
      <c r="G9" s="1">
        <f t="shared" si="2"/>
        <v>1</v>
      </c>
      <c r="H9" s="1">
        <f t="shared" si="3"/>
        <v>0</v>
      </c>
      <c r="I9" s="1">
        <v>1</v>
      </c>
      <c r="J9" s="1">
        <v>1</v>
      </c>
      <c r="K9" s="1">
        <v>4</v>
      </c>
      <c r="L9" s="3" t="s">
        <v>18</v>
      </c>
      <c r="M9" s="3">
        <f t="shared" si="4"/>
        <v>1</v>
      </c>
      <c r="N9" s="3">
        <f t="shared" si="5"/>
        <v>1</v>
      </c>
      <c r="O9" s="3">
        <f t="shared" si="6"/>
        <v>1</v>
      </c>
      <c r="P9" s="3">
        <f t="shared" si="7"/>
        <v>0</v>
      </c>
      <c r="Q9" s="3">
        <f t="shared" si="8"/>
        <v>0</v>
      </c>
      <c r="R9" s="3">
        <f t="shared" si="9"/>
        <v>0</v>
      </c>
      <c r="S9" s="3">
        <f t="shared" si="10"/>
        <v>0</v>
      </c>
      <c r="T9" s="3">
        <f t="shared" si="11"/>
        <v>0</v>
      </c>
      <c r="U9" s="3">
        <f t="shared" si="12"/>
        <v>0</v>
      </c>
      <c r="V9" s="3"/>
      <c r="W9" s="1">
        <v>3</v>
      </c>
      <c r="X9" s="1">
        <v>1</v>
      </c>
      <c r="Y9" s="1">
        <v>4</v>
      </c>
      <c r="Z9" s="1">
        <v>2</v>
      </c>
      <c r="AA9" s="1">
        <v>5</v>
      </c>
      <c r="AB9" s="3" t="s">
        <v>17</v>
      </c>
      <c r="AC9" s="1">
        <f t="shared" si="13"/>
        <v>1</v>
      </c>
      <c r="AD9" s="1">
        <f t="shared" si="14"/>
        <v>0</v>
      </c>
      <c r="AE9" s="1">
        <f t="shared" si="15"/>
        <v>0</v>
      </c>
      <c r="AF9" s="1">
        <f t="shared" si="16"/>
        <v>0</v>
      </c>
      <c r="AG9" s="1">
        <f t="shared" si="17"/>
        <v>0</v>
      </c>
      <c r="AH9" s="1">
        <f t="shared" si="18"/>
        <v>0</v>
      </c>
      <c r="AI9" s="1"/>
      <c r="AJ9" s="1">
        <v>1</v>
      </c>
      <c r="AK9" s="1">
        <v>0</v>
      </c>
      <c r="AL9" s="1">
        <v>1</v>
      </c>
      <c r="AM9" s="1"/>
      <c r="AN9" s="1">
        <v>2</v>
      </c>
      <c r="AO9" s="1">
        <v>4</v>
      </c>
      <c r="AP9" s="1">
        <v>1</v>
      </c>
      <c r="AQ9" s="1">
        <v>4</v>
      </c>
      <c r="AR9" s="1">
        <v>2</v>
      </c>
      <c r="AS9" s="1">
        <v>3</v>
      </c>
      <c r="AT9" s="1">
        <v>5</v>
      </c>
      <c r="AU9" s="1">
        <v>1</v>
      </c>
      <c r="AV9" s="1" t="s">
        <v>19</v>
      </c>
      <c r="AW9" s="1">
        <v>2</v>
      </c>
      <c r="AX9" s="1">
        <v>34</v>
      </c>
      <c r="AY9" s="1">
        <v>3</v>
      </c>
      <c r="AZ9" s="1">
        <v>2</v>
      </c>
    </row>
    <row r="10" spans="1:53" x14ac:dyDescent="0.2">
      <c r="A10" s="1">
        <v>1</v>
      </c>
      <c r="B10" s="1">
        <v>1</v>
      </c>
      <c r="C10" s="1">
        <v>1</v>
      </c>
      <c r="D10" s="3" t="s">
        <v>20</v>
      </c>
      <c r="E10" s="1">
        <f t="shared" si="0"/>
        <v>0</v>
      </c>
      <c r="F10" s="1">
        <f t="shared" si="1"/>
        <v>0</v>
      </c>
      <c r="G10" s="1">
        <f t="shared" si="2"/>
        <v>1</v>
      </c>
      <c r="H10" s="1">
        <f t="shared" si="3"/>
        <v>0</v>
      </c>
      <c r="I10" s="1">
        <v>2</v>
      </c>
      <c r="J10" s="1">
        <v>1</v>
      </c>
      <c r="K10" s="1">
        <v>4</v>
      </c>
      <c r="L10" s="3" t="s">
        <v>21</v>
      </c>
      <c r="M10" s="3">
        <f t="shared" si="4"/>
        <v>0</v>
      </c>
      <c r="N10" s="3">
        <f t="shared" si="5"/>
        <v>0</v>
      </c>
      <c r="O10" s="3">
        <f t="shared" si="6"/>
        <v>1</v>
      </c>
      <c r="P10" s="3">
        <f t="shared" si="7"/>
        <v>0</v>
      </c>
      <c r="Q10" s="3">
        <f t="shared" si="8"/>
        <v>0</v>
      </c>
      <c r="R10" s="3">
        <f t="shared" si="9"/>
        <v>0</v>
      </c>
      <c r="S10" s="3">
        <f t="shared" si="10"/>
        <v>1</v>
      </c>
      <c r="T10" s="3">
        <f t="shared" si="11"/>
        <v>0</v>
      </c>
      <c r="U10" s="3">
        <f t="shared" si="12"/>
        <v>0</v>
      </c>
      <c r="V10" s="3"/>
      <c r="W10" s="1">
        <v>1</v>
      </c>
      <c r="X10" s="1">
        <v>2</v>
      </c>
      <c r="Y10" s="1">
        <v>3</v>
      </c>
      <c r="Z10" s="1">
        <v>4</v>
      </c>
      <c r="AA10" s="1">
        <v>5</v>
      </c>
      <c r="AB10" s="3" t="s">
        <v>10</v>
      </c>
      <c r="AC10" s="1">
        <f t="shared" si="13"/>
        <v>1</v>
      </c>
      <c r="AD10" s="1">
        <f t="shared" si="14"/>
        <v>1</v>
      </c>
      <c r="AE10" s="1">
        <f t="shared" si="15"/>
        <v>1</v>
      </c>
      <c r="AF10" s="1">
        <f t="shared" si="16"/>
        <v>0</v>
      </c>
      <c r="AG10" s="1">
        <f t="shared" si="17"/>
        <v>0</v>
      </c>
      <c r="AH10" s="1">
        <f t="shared" si="18"/>
        <v>0</v>
      </c>
      <c r="AI10" s="1"/>
      <c r="AJ10" s="1">
        <v>1</v>
      </c>
      <c r="AK10" s="1">
        <v>1</v>
      </c>
      <c r="AL10" s="1">
        <v>3</v>
      </c>
      <c r="AM10" s="1"/>
      <c r="AN10" s="1">
        <v>1</v>
      </c>
      <c r="AO10" s="1">
        <v>3</v>
      </c>
      <c r="AP10" s="1">
        <v>1</v>
      </c>
      <c r="AQ10" s="1">
        <v>2</v>
      </c>
      <c r="AR10" s="1">
        <v>3</v>
      </c>
      <c r="AS10" s="1">
        <v>4</v>
      </c>
      <c r="AT10" s="1">
        <v>5</v>
      </c>
      <c r="AU10" s="1">
        <v>1</v>
      </c>
      <c r="AV10" s="1" t="s">
        <v>22</v>
      </c>
      <c r="AW10" s="1">
        <v>1</v>
      </c>
      <c r="AX10" s="1">
        <v>27</v>
      </c>
      <c r="AY10" s="1">
        <v>2</v>
      </c>
      <c r="AZ10" s="1">
        <v>2</v>
      </c>
    </row>
    <row r="11" spans="1:53" x14ac:dyDescent="0.2">
      <c r="A11" s="1">
        <v>1</v>
      </c>
      <c r="B11" s="1">
        <v>1</v>
      </c>
      <c r="C11" s="1">
        <v>1</v>
      </c>
      <c r="D11" s="3" t="s">
        <v>23</v>
      </c>
      <c r="E11" s="1">
        <f t="shared" si="0"/>
        <v>0</v>
      </c>
      <c r="F11" s="1">
        <f t="shared" si="1"/>
        <v>1</v>
      </c>
      <c r="G11" s="1">
        <f t="shared" si="2"/>
        <v>1</v>
      </c>
      <c r="H11" s="1">
        <f t="shared" si="3"/>
        <v>1</v>
      </c>
      <c r="I11" s="1">
        <v>1</v>
      </c>
      <c r="J11" s="1">
        <v>3</v>
      </c>
      <c r="K11" s="1">
        <v>3</v>
      </c>
      <c r="L11" s="3" t="s">
        <v>11</v>
      </c>
      <c r="M11" s="3">
        <f t="shared" si="4"/>
        <v>1</v>
      </c>
      <c r="N11" s="3">
        <f t="shared" si="5"/>
        <v>1</v>
      </c>
      <c r="O11" s="3">
        <f t="shared" si="6"/>
        <v>1</v>
      </c>
      <c r="P11" s="3">
        <f t="shared" si="7"/>
        <v>1</v>
      </c>
      <c r="Q11" s="3">
        <f t="shared" si="8"/>
        <v>0</v>
      </c>
      <c r="R11" s="3">
        <f t="shared" si="9"/>
        <v>1</v>
      </c>
      <c r="S11" s="3">
        <f t="shared" si="10"/>
        <v>1</v>
      </c>
      <c r="T11" s="3">
        <f t="shared" si="11"/>
        <v>1</v>
      </c>
      <c r="U11" s="3">
        <f t="shared" si="12"/>
        <v>0</v>
      </c>
      <c r="V11" s="3"/>
      <c r="W11" s="1">
        <v>4</v>
      </c>
      <c r="X11" s="1">
        <v>5</v>
      </c>
      <c r="Y11" s="1">
        <v>3</v>
      </c>
      <c r="Z11" s="1">
        <v>1</v>
      </c>
      <c r="AA11" s="1">
        <v>2</v>
      </c>
      <c r="AC11" s="1">
        <f t="shared" si="13"/>
        <v>0</v>
      </c>
      <c r="AD11" s="1">
        <f t="shared" si="14"/>
        <v>0</v>
      </c>
      <c r="AE11" s="1">
        <f t="shared" si="15"/>
        <v>0</v>
      </c>
      <c r="AF11" s="1">
        <f t="shared" si="16"/>
        <v>0</v>
      </c>
      <c r="AG11" s="1">
        <f t="shared" si="17"/>
        <v>0</v>
      </c>
      <c r="AH11" s="1">
        <f t="shared" si="18"/>
        <v>0</v>
      </c>
      <c r="AI11" s="1"/>
      <c r="AJ11" s="1">
        <v>1</v>
      </c>
      <c r="AK11" s="1">
        <v>1</v>
      </c>
      <c r="AL11" s="1">
        <v>1</v>
      </c>
      <c r="AM11" s="1"/>
      <c r="AN11" s="1">
        <v>2</v>
      </c>
      <c r="AO11" s="1">
        <v>2</v>
      </c>
      <c r="AP11" s="1">
        <v>1</v>
      </c>
      <c r="AQ11" s="1">
        <v>2</v>
      </c>
      <c r="AR11" s="1">
        <v>3</v>
      </c>
      <c r="AS11" s="1">
        <v>4</v>
      </c>
      <c r="AT11" s="1">
        <v>5</v>
      </c>
      <c r="AU11" s="1">
        <v>0</v>
      </c>
      <c r="AW11" s="1">
        <v>2</v>
      </c>
      <c r="AX11" s="1">
        <v>26</v>
      </c>
      <c r="AY11" s="1">
        <v>20</v>
      </c>
      <c r="AZ11" s="1">
        <v>2</v>
      </c>
    </row>
    <row r="12" spans="1:53" x14ac:dyDescent="0.2">
      <c r="A12" s="1">
        <v>1</v>
      </c>
      <c r="B12" s="1">
        <v>1</v>
      </c>
      <c r="C12" s="1">
        <v>1</v>
      </c>
      <c r="D12" s="3" t="s">
        <v>14</v>
      </c>
      <c r="E12" s="1">
        <f t="shared" si="0"/>
        <v>0</v>
      </c>
      <c r="F12" s="1">
        <f t="shared" si="1"/>
        <v>0</v>
      </c>
      <c r="G12" s="1">
        <f t="shared" si="2"/>
        <v>1</v>
      </c>
      <c r="H12" s="1">
        <f t="shared" si="3"/>
        <v>1</v>
      </c>
      <c r="I12" s="1">
        <v>2</v>
      </c>
      <c r="J12" s="1">
        <v>1</v>
      </c>
      <c r="K12" s="1">
        <v>3</v>
      </c>
      <c r="L12" s="3" t="s">
        <v>24</v>
      </c>
      <c r="M12" s="3">
        <f t="shared" si="4"/>
        <v>1</v>
      </c>
      <c r="N12" s="3">
        <f t="shared" si="5"/>
        <v>1</v>
      </c>
      <c r="O12" s="3">
        <f t="shared" si="6"/>
        <v>0</v>
      </c>
      <c r="P12" s="3">
        <f t="shared" si="7"/>
        <v>0</v>
      </c>
      <c r="Q12" s="3">
        <f t="shared" si="8"/>
        <v>0</v>
      </c>
      <c r="R12" s="3">
        <f t="shared" si="9"/>
        <v>0</v>
      </c>
      <c r="S12" s="3">
        <f t="shared" si="10"/>
        <v>0</v>
      </c>
      <c r="T12" s="3">
        <f t="shared" si="11"/>
        <v>0</v>
      </c>
      <c r="U12" s="3">
        <f t="shared" si="12"/>
        <v>0</v>
      </c>
      <c r="V12" s="3"/>
      <c r="W12" s="1">
        <v>3</v>
      </c>
      <c r="X12" s="1">
        <v>1</v>
      </c>
      <c r="Y12" s="1">
        <v>2</v>
      </c>
      <c r="Z12" s="1">
        <v>4</v>
      </c>
      <c r="AA12" s="1">
        <v>5</v>
      </c>
      <c r="AB12" s="3" t="s">
        <v>25</v>
      </c>
      <c r="AC12" s="1">
        <f t="shared" si="13"/>
        <v>1</v>
      </c>
      <c r="AD12" s="1">
        <f t="shared" si="14"/>
        <v>1</v>
      </c>
      <c r="AE12" s="1">
        <f t="shared" si="15"/>
        <v>0</v>
      </c>
      <c r="AF12" s="1">
        <f t="shared" si="16"/>
        <v>1</v>
      </c>
      <c r="AG12" s="1">
        <f t="shared" si="17"/>
        <v>0</v>
      </c>
      <c r="AH12" s="1">
        <f t="shared" si="18"/>
        <v>0</v>
      </c>
      <c r="AI12" s="1"/>
      <c r="AJ12" s="1">
        <v>1</v>
      </c>
      <c r="AK12" s="1">
        <v>0</v>
      </c>
      <c r="AN12" s="1">
        <v>1</v>
      </c>
      <c r="AO12" s="1">
        <v>3</v>
      </c>
      <c r="AP12" s="1">
        <v>1</v>
      </c>
      <c r="AQ12" s="1">
        <v>2</v>
      </c>
      <c r="AR12" s="1">
        <v>3</v>
      </c>
      <c r="AS12" s="1">
        <v>4</v>
      </c>
      <c r="AT12" s="1">
        <v>5</v>
      </c>
      <c r="AU12" s="1">
        <v>1</v>
      </c>
      <c r="AW12" s="1">
        <v>2</v>
      </c>
      <c r="AX12" s="1">
        <v>23</v>
      </c>
      <c r="AY12" s="1">
        <v>16</v>
      </c>
      <c r="AZ12" s="1">
        <v>1</v>
      </c>
    </row>
    <row r="13" spans="1:53" x14ac:dyDescent="0.2">
      <c r="A13" s="1">
        <v>1</v>
      </c>
      <c r="B13" s="1">
        <v>1</v>
      </c>
      <c r="C13" s="1">
        <v>1</v>
      </c>
      <c r="D13" s="3" t="s">
        <v>23</v>
      </c>
      <c r="E13" s="1">
        <f t="shared" si="0"/>
        <v>0</v>
      </c>
      <c r="F13" s="1">
        <f t="shared" si="1"/>
        <v>1</v>
      </c>
      <c r="G13" s="1">
        <f t="shared" si="2"/>
        <v>1</v>
      </c>
      <c r="H13" s="1">
        <f t="shared" si="3"/>
        <v>1</v>
      </c>
      <c r="I13" s="1">
        <v>3</v>
      </c>
      <c r="J13" s="1">
        <v>2</v>
      </c>
      <c r="K13" s="1">
        <v>3</v>
      </c>
      <c r="L13" s="3" t="s">
        <v>26</v>
      </c>
      <c r="M13" s="3">
        <f t="shared" si="4"/>
        <v>1</v>
      </c>
      <c r="N13" s="3">
        <f t="shared" si="5"/>
        <v>1</v>
      </c>
      <c r="O13" s="3">
        <f t="shared" si="6"/>
        <v>1</v>
      </c>
      <c r="P13" s="3">
        <f t="shared" si="7"/>
        <v>0</v>
      </c>
      <c r="Q13" s="3">
        <f t="shared" si="8"/>
        <v>1</v>
      </c>
      <c r="R13" s="3">
        <f t="shared" si="9"/>
        <v>1</v>
      </c>
      <c r="S13" s="3">
        <f t="shared" si="10"/>
        <v>0</v>
      </c>
      <c r="T13" s="3">
        <f t="shared" si="11"/>
        <v>0</v>
      </c>
      <c r="U13" s="3">
        <f t="shared" si="12"/>
        <v>1</v>
      </c>
      <c r="V13" s="3"/>
      <c r="W13" s="1">
        <v>1</v>
      </c>
      <c r="X13" s="1">
        <v>2</v>
      </c>
      <c r="Y13" s="1">
        <v>3</v>
      </c>
      <c r="Z13" s="1">
        <v>4</v>
      </c>
      <c r="AA13" s="1">
        <v>5</v>
      </c>
      <c r="AB13" s="3" t="s">
        <v>27</v>
      </c>
      <c r="AC13" s="1">
        <f t="shared" si="13"/>
        <v>0</v>
      </c>
      <c r="AD13" s="1">
        <f t="shared" si="14"/>
        <v>1</v>
      </c>
      <c r="AE13" s="1">
        <f t="shared" si="15"/>
        <v>0</v>
      </c>
      <c r="AF13" s="1">
        <f t="shared" si="16"/>
        <v>1</v>
      </c>
      <c r="AG13" s="1">
        <f t="shared" si="17"/>
        <v>0</v>
      </c>
      <c r="AH13" s="1">
        <f t="shared" si="18"/>
        <v>1</v>
      </c>
      <c r="AI13" s="1"/>
      <c r="AJ13" s="1">
        <v>1</v>
      </c>
      <c r="AK13" s="1">
        <v>1</v>
      </c>
      <c r="AL13" s="1">
        <v>2</v>
      </c>
      <c r="AM13" s="1"/>
      <c r="AN13" s="1">
        <v>2</v>
      </c>
      <c r="AO13" s="1">
        <v>3</v>
      </c>
      <c r="AP13" s="1">
        <v>1</v>
      </c>
      <c r="AQ13" s="1">
        <v>2</v>
      </c>
      <c r="AR13" s="1">
        <v>3</v>
      </c>
      <c r="AS13" s="1">
        <v>4</v>
      </c>
      <c r="AT13" s="1">
        <v>5</v>
      </c>
      <c r="AU13" s="1">
        <v>1</v>
      </c>
      <c r="AV13" s="1" t="s">
        <v>28</v>
      </c>
      <c r="AW13" s="1">
        <v>2</v>
      </c>
      <c r="AX13" s="1">
        <v>25</v>
      </c>
      <c r="AY13" s="1">
        <v>16</v>
      </c>
      <c r="AZ13" s="1">
        <v>2</v>
      </c>
    </row>
    <row r="14" spans="1:53" x14ac:dyDescent="0.2">
      <c r="A14" s="1">
        <v>1</v>
      </c>
      <c r="B14" s="1">
        <v>1</v>
      </c>
      <c r="C14" s="1">
        <v>1</v>
      </c>
      <c r="D14" s="3" t="s">
        <v>20</v>
      </c>
      <c r="E14" s="1">
        <f t="shared" si="0"/>
        <v>0</v>
      </c>
      <c r="F14" s="1">
        <f t="shared" si="1"/>
        <v>0</v>
      </c>
      <c r="G14" s="1">
        <f t="shared" si="2"/>
        <v>1</v>
      </c>
      <c r="H14" s="1">
        <f t="shared" si="3"/>
        <v>0</v>
      </c>
      <c r="I14" s="1">
        <v>1</v>
      </c>
      <c r="J14" s="1">
        <v>3</v>
      </c>
      <c r="K14" s="1">
        <v>2</v>
      </c>
      <c r="L14" s="3" t="s">
        <v>9</v>
      </c>
      <c r="M14" s="3">
        <f t="shared" si="4"/>
        <v>0</v>
      </c>
      <c r="N14" s="3">
        <f t="shared" si="5"/>
        <v>1</v>
      </c>
      <c r="O14" s="3">
        <f t="shared" si="6"/>
        <v>1</v>
      </c>
      <c r="P14" s="3">
        <f t="shared" si="7"/>
        <v>1</v>
      </c>
      <c r="Q14" s="3">
        <f t="shared" si="8"/>
        <v>0</v>
      </c>
      <c r="R14" s="3">
        <f t="shared" si="9"/>
        <v>0</v>
      </c>
      <c r="S14" s="3">
        <f t="shared" si="10"/>
        <v>0</v>
      </c>
      <c r="T14" s="3">
        <f t="shared" si="11"/>
        <v>0</v>
      </c>
      <c r="U14" s="3">
        <f t="shared" si="12"/>
        <v>0</v>
      </c>
      <c r="V14" s="3"/>
      <c r="W14" s="1">
        <v>5</v>
      </c>
      <c r="X14" s="1">
        <v>1</v>
      </c>
      <c r="Y14" s="1">
        <v>4</v>
      </c>
      <c r="Z14" s="1">
        <v>2</v>
      </c>
      <c r="AA14" s="1">
        <v>3</v>
      </c>
      <c r="AB14" s="3" t="s">
        <v>29</v>
      </c>
      <c r="AC14" s="1">
        <f t="shared" si="13"/>
        <v>0</v>
      </c>
      <c r="AD14" s="1">
        <f t="shared" si="14"/>
        <v>1</v>
      </c>
      <c r="AE14" s="1">
        <f t="shared" si="15"/>
        <v>1</v>
      </c>
      <c r="AF14" s="1">
        <f t="shared" si="16"/>
        <v>0</v>
      </c>
      <c r="AG14" s="1">
        <f t="shared" si="17"/>
        <v>0</v>
      </c>
      <c r="AH14" s="1">
        <f t="shared" si="18"/>
        <v>0</v>
      </c>
      <c r="AI14" s="1"/>
      <c r="AJ14" s="1">
        <v>0</v>
      </c>
      <c r="AN14" s="1">
        <v>2</v>
      </c>
      <c r="AO14" s="1">
        <v>1</v>
      </c>
      <c r="AP14" s="1">
        <v>1</v>
      </c>
      <c r="AQ14" s="1">
        <v>4</v>
      </c>
      <c r="AR14" s="1">
        <v>2</v>
      </c>
      <c r="AS14" s="1">
        <v>3</v>
      </c>
      <c r="AT14" s="1">
        <v>5</v>
      </c>
      <c r="AU14" s="1">
        <v>0</v>
      </c>
      <c r="AV14" s="1" t="s">
        <v>110</v>
      </c>
      <c r="AW14" s="1">
        <v>1</v>
      </c>
      <c r="AX14" s="1">
        <v>31</v>
      </c>
      <c r="AY14" s="1">
        <v>4</v>
      </c>
      <c r="AZ14" s="1">
        <v>1</v>
      </c>
    </row>
    <row r="15" spans="1:53" x14ac:dyDescent="0.2">
      <c r="A15" s="1">
        <v>1</v>
      </c>
      <c r="B15" s="1">
        <v>1</v>
      </c>
      <c r="C15" s="1">
        <v>0</v>
      </c>
      <c r="E15" s="1">
        <f t="shared" si="0"/>
        <v>0</v>
      </c>
      <c r="F15" s="1">
        <f t="shared" si="1"/>
        <v>0</v>
      </c>
      <c r="G15" s="1">
        <f t="shared" si="2"/>
        <v>0</v>
      </c>
      <c r="H15" s="1">
        <f t="shared" si="3"/>
        <v>0</v>
      </c>
      <c r="I15" s="1">
        <v>1</v>
      </c>
      <c r="J15" s="1">
        <v>1</v>
      </c>
      <c r="K15" s="1">
        <v>4</v>
      </c>
      <c r="L15" s="3" t="s">
        <v>30</v>
      </c>
      <c r="M15" s="3">
        <f t="shared" si="4"/>
        <v>1</v>
      </c>
      <c r="N15" s="3">
        <f t="shared" si="5"/>
        <v>1</v>
      </c>
      <c r="O15" s="3">
        <f t="shared" si="6"/>
        <v>1</v>
      </c>
      <c r="P15" s="3">
        <f t="shared" si="7"/>
        <v>1</v>
      </c>
      <c r="Q15" s="3">
        <f t="shared" si="8"/>
        <v>0</v>
      </c>
      <c r="R15" s="3">
        <f t="shared" si="9"/>
        <v>1</v>
      </c>
      <c r="S15" s="3">
        <f t="shared" si="10"/>
        <v>0</v>
      </c>
      <c r="T15" s="3">
        <f t="shared" si="11"/>
        <v>1</v>
      </c>
      <c r="U15" s="3">
        <f t="shared" si="12"/>
        <v>0</v>
      </c>
      <c r="V15" s="3"/>
      <c r="W15" s="1">
        <v>4</v>
      </c>
      <c r="X15" s="1">
        <v>3</v>
      </c>
      <c r="Y15" s="1">
        <v>2</v>
      </c>
      <c r="Z15" s="1">
        <v>1</v>
      </c>
      <c r="AA15" s="1">
        <v>5</v>
      </c>
      <c r="AB15" s="3" t="s">
        <v>31</v>
      </c>
      <c r="AC15" s="1">
        <f t="shared" si="13"/>
        <v>1</v>
      </c>
      <c r="AD15" s="1">
        <f t="shared" si="14"/>
        <v>0</v>
      </c>
      <c r="AE15" s="1">
        <f t="shared" si="15"/>
        <v>1</v>
      </c>
      <c r="AF15" s="1">
        <f t="shared" si="16"/>
        <v>1</v>
      </c>
      <c r="AG15" s="1">
        <f t="shared" si="17"/>
        <v>0</v>
      </c>
      <c r="AH15" s="1">
        <f t="shared" si="18"/>
        <v>0</v>
      </c>
      <c r="AI15" s="1"/>
      <c r="AJ15" s="1">
        <v>1</v>
      </c>
      <c r="AK15" s="1">
        <v>0</v>
      </c>
      <c r="AN15" s="1">
        <v>2</v>
      </c>
      <c r="AO15" s="1">
        <v>2</v>
      </c>
      <c r="AP15" s="1">
        <v>1</v>
      </c>
      <c r="AQ15" s="1">
        <v>4</v>
      </c>
      <c r="AR15" s="1">
        <v>2</v>
      </c>
      <c r="AS15" s="1">
        <v>3</v>
      </c>
      <c r="AT15" s="1">
        <v>5</v>
      </c>
      <c r="AU15" s="1">
        <v>1</v>
      </c>
      <c r="AV15" s="1" t="s">
        <v>32</v>
      </c>
      <c r="AW15" s="1">
        <v>1</v>
      </c>
      <c r="AX15" s="1">
        <v>22</v>
      </c>
      <c r="AY15" s="1">
        <v>23</v>
      </c>
      <c r="AZ15" s="1">
        <v>1</v>
      </c>
    </row>
    <row r="16" spans="1:53" x14ac:dyDescent="0.2">
      <c r="A16" s="1">
        <v>1</v>
      </c>
      <c r="B16" s="1">
        <v>1</v>
      </c>
      <c r="C16" s="1">
        <v>1</v>
      </c>
      <c r="D16" s="3" t="s">
        <v>4</v>
      </c>
      <c r="E16" s="1">
        <f t="shared" si="0"/>
        <v>1</v>
      </c>
      <c r="F16" s="1">
        <f t="shared" si="1"/>
        <v>1</v>
      </c>
      <c r="G16" s="1">
        <f t="shared" si="2"/>
        <v>1</v>
      </c>
      <c r="H16" s="1">
        <f t="shared" si="3"/>
        <v>1</v>
      </c>
      <c r="I16" s="1">
        <v>1</v>
      </c>
      <c r="J16" s="1">
        <v>3</v>
      </c>
      <c r="K16" s="1">
        <v>1</v>
      </c>
      <c r="L16" s="3" t="s">
        <v>33</v>
      </c>
      <c r="M16" s="3">
        <f t="shared" si="4"/>
        <v>1</v>
      </c>
      <c r="N16" s="3">
        <f t="shared" si="5"/>
        <v>0</v>
      </c>
      <c r="O16" s="3">
        <f t="shared" si="6"/>
        <v>0</v>
      </c>
      <c r="P16" s="3">
        <f t="shared" si="7"/>
        <v>0</v>
      </c>
      <c r="Q16" s="3">
        <f t="shared" si="8"/>
        <v>0</v>
      </c>
      <c r="R16" s="3">
        <f t="shared" si="9"/>
        <v>0</v>
      </c>
      <c r="S16" s="3">
        <f t="shared" si="10"/>
        <v>1</v>
      </c>
      <c r="T16" s="3">
        <f t="shared" si="11"/>
        <v>1</v>
      </c>
      <c r="U16" s="3">
        <f t="shared" si="12"/>
        <v>0</v>
      </c>
      <c r="V16" s="3"/>
      <c r="W16" s="1">
        <v>1</v>
      </c>
      <c r="X16" s="1">
        <v>2</v>
      </c>
      <c r="Y16" s="1">
        <v>5</v>
      </c>
      <c r="Z16" s="1">
        <v>3</v>
      </c>
      <c r="AA16" s="1">
        <v>4</v>
      </c>
      <c r="AB16" s="3" t="s">
        <v>34</v>
      </c>
      <c r="AC16" s="1">
        <f t="shared" si="13"/>
        <v>1</v>
      </c>
      <c r="AD16" s="1">
        <f t="shared" si="14"/>
        <v>0</v>
      </c>
      <c r="AE16" s="1">
        <f t="shared" si="15"/>
        <v>0</v>
      </c>
      <c r="AF16" s="1">
        <f t="shared" si="16"/>
        <v>1</v>
      </c>
      <c r="AG16" s="1">
        <f t="shared" si="17"/>
        <v>0</v>
      </c>
      <c r="AH16" s="1">
        <f t="shared" si="18"/>
        <v>0</v>
      </c>
      <c r="AI16" s="1"/>
      <c r="AJ16" s="1">
        <v>1</v>
      </c>
      <c r="AK16" s="1">
        <v>0</v>
      </c>
      <c r="AN16" s="1">
        <v>1</v>
      </c>
      <c r="AO16" s="1">
        <v>3</v>
      </c>
      <c r="AP16" s="1">
        <v>3</v>
      </c>
      <c r="AQ16" s="1">
        <v>1</v>
      </c>
      <c r="AR16" s="1">
        <v>5</v>
      </c>
      <c r="AS16" s="1">
        <v>4</v>
      </c>
      <c r="AT16" s="1">
        <v>2</v>
      </c>
      <c r="AU16" s="1">
        <v>1</v>
      </c>
      <c r="AW16" s="1">
        <v>1</v>
      </c>
      <c r="AX16" s="1">
        <v>26</v>
      </c>
      <c r="AY16" s="1">
        <v>1</v>
      </c>
      <c r="AZ16" s="1">
        <v>2</v>
      </c>
    </row>
    <row r="17" spans="1:53" x14ac:dyDescent="0.2">
      <c r="A17" s="1">
        <v>1</v>
      </c>
      <c r="B17" s="1">
        <v>1</v>
      </c>
      <c r="C17" s="1">
        <v>1</v>
      </c>
      <c r="D17" s="3" t="s">
        <v>6</v>
      </c>
      <c r="E17" s="1">
        <f t="shared" si="0"/>
        <v>0</v>
      </c>
      <c r="F17" s="1">
        <f t="shared" si="1"/>
        <v>1</v>
      </c>
      <c r="G17" s="1">
        <f t="shared" si="2"/>
        <v>1</v>
      </c>
      <c r="H17" s="1">
        <f t="shared" si="3"/>
        <v>0</v>
      </c>
      <c r="I17" s="1">
        <v>1</v>
      </c>
      <c r="J17" s="1">
        <v>1</v>
      </c>
      <c r="K17" s="1">
        <v>4</v>
      </c>
      <c r="L17" s="3" t="s">
        <v>9</v>
      </c>
      <c r="M17" s="3">
        <f t="shared" si="4"/>
        <v>0</v>
      </c>
      <c r="N17" s="3">
        <f t="shared" si="5"/>
        <v>1</v>
      </c>
      <c r="O17" s="3">
        <f t="shared" si="6"/>
        <v>1</v>
      </c>
      <c r="P17" s="3">
        <f t="shared" si="7"/>
        <v>1</v>
      </c>
      <c r="Q17" s="3">
        <f t="shared" si="8"/>
        <v>0</v>
      </c>
      <c r="R17" s="3">
        <f t="shared" si="9"/>
        <v>0</v>
      </c>
      <c r="S17" s="3">
        <f t="shared" si="10"/>
        <v>0</v>
      </c>
      <c r="T17" s="3">
        <f t="shared" si="11"/>
        <v>0</v>
      </c>
      <c r="U17" s="3">
        <f t="shared" si="12"/>
        <v>0</v>
      </c>
      <c r="V17" s="3"/>
      <c r="W17" s="1">
        <v>4</v>
      </c>
      <c r="X17" s="1">
        <v>1</v>
      </c>
      <c r="Y17" s="1">
        <v>5</v>
      </c>
      <c r="Z17" s="1">
        <v>2</v>
      </c>
      <c r="AA17" s="1">
        <v>3</v>
      </c>
      <c r="AB17" s="3" t="s">
        <v>25</v>
      </c>
      <c r="AC17" s="1">
        <f t="shared" si="13"/>
        <v>1</v>
      </c>
      <c r="AD17" s="1">
        <f t="shared" si="14"/>
        <v>1</v>
      </c>
      <c r="AE17" s="1">
        <f t="shared" si="15"/>
        <v>0</v>
      </c>
      <c r="AF17" s="1">
        <f t="shared" si="16"/>
        <v>1</v>
      </c>
      <c r="AG17" s="1">
        <f t="shared" si="17"/>
        <v>0</v>
      </c>
      <c r="AH17" s="1">
        <f t="shared" si="18"/>
        <v>0</v>
      </c>
      <c r="AI17" s="1"/>
      <c r="AJ17" s="1">
        <v>1</v>
      </c>
      <c r="AK17" s="1">
        <v>0</v>
      </c>
      <c r="AL17" s="1">
        <v>2</v>
      </c>
      <c r="AM17" s="1"/>
      <c r="AN17" s="1">
        <v>2</v>
      </c>
      <c r="AO17" s="1">
        <v>3</v>
      </c>
      <c r="AP17" s="1">
        <v>1</v>
      </c>
      <c r="AQ17" s="1">
        <v>3</v>
      </c>
      <c r="AR17" s="1">
        <v>4</v>
      </c>
      <c r="AS17" s="1">
        <v>2</v>
      </c>
      <c r="AT17" s="1">
        <v>5</v>
      </c>
      <c r="AU17" s="1">
        <v>1</v>
      </c>
      <c r="AW17" s="1">
        <v>2</v>
      </c>
      <c r="AX17" s="1">
        <v>34</v>
      </c>
      <c r="AY17" s="1">
        <v>3</v>
      </c>
      <c r="AZ17" s="1">
        <v>2</v>
      </c>
    </row>
    <row r="18" spans="1:53" x14ac:dyDescent="0.2">
      <c r="A18" s="1">
        <v>1</v>
      </c>
      <c r="B18" s="1">
        <v>1</v>
      </c>
      <c r="C18" s="1">
        <v>1</v>
      </c>
      <c r="D18" s="3" t="s">
        <v>20</v>
      </c>
      <c r="E18" s="1">
        <f t="shared" si="0"/>
        <v>0</v>
      </c>
      <c r="F18" s="1">
        <f t="shared" si="1"/>
        <v>0</v>
      </c>
      <c r="G18" s="1">
        <f t="shared" si="2"/>
        <v>1</v>
      </c>
      <c r="H18" s="1">
        <f t="shared" si="3"/>
        <v>0</v>
      </c>
      <c r="I18" s="1">
        <v>1</v>
      </c>
      <c r="J18" s="1">
        <v>1</v>
      </c>
      <c r="K18" s="1">
        <v>4</v>
      </c>
      <c r="L18" s="3" t="s">
        <v>35</v>
      </c>
      <c r="M18" s="3">
        <f t="shared" si="4"/>
        <v>0</v>
      </c>
      <c r="N18" s="3">
        <f t="shared" si="5"/>
        <v>1</v>
      </c>
      <c r="O18" s="3">
        <f t="shared" si="6"/>
        <v>0</v>
      </c>
      <c r="P18" s="3">
        <f t="shared" si="7"/>
        <v>0</v>
      </c>
      <c r="Q18" s="3">
        <f t="shared" si="8"/>
        <v>0</v>
      </c>
      <c r="R18" s="3">
        <f t="shared" si="9"/>
        <v>0</v>
      </c>
      <c r="S18" s="3">
        <f t="shared" si="10"/>
        <v>0</v>
      </c>
      <c r="T18" s="3">
        <f t="shared" si="11"/>
        <v>0</v>
      </c>
      <c r="U18" s="3">
        <f t="shared" si="12"/>
        <v>0</v>
      </c>
      <c r="V18" s="3"/>
      <c r="W18" s="1">
        <v>4</v>
      </c>
      <c r="X18" s="1">
        <v>3</v>
      </c>
      <c r="Y18" s="1">
        <v>2</v>
      </c>
      <c r="Z18" s="1">
        <v>1</v>
      </c>
      <c r="AA18" s="1">
        <v>5</v>
      </c>
      <c r="AB18" s="3" t="s">
        <v>29</v>
      </c>
      <c r="AC18" s="1">
        <f t="shared" si="13"/>
        <v>0</v>
      </c>
      <c r="AD18" s="1">
        <f t="shared" si="14"/>
        <v>1</v>
      </c>
      <c r="AE18" s="1">
        <f t="shared" si="15"/>
        <v>1</v>
      </c>
      <c r="AF18" s="1">
        <f t="shared" si="16"/>
        <v>0</v>
      </c>
      <c r="AG18" s="1">
        <f t="shared" si="17"/>
        <v>0</v>
      </c>
      <c r="AH18" s="1">
        <f t="shared" si="18"/>
        <v>0</v>
      </c>
      <c r="AI18" s="1"/>
      <c r="AJ18" s="1">
        <v>0</v>
      </c>
      <c r="AN18" s="1">
        <v>2</v>
      </c>
      <c r="AO18" s="1">
        <v>3</v>
      </c>
      <c r="AP18" s="1">
        <v>1</v>
      </c>
      <c r="AQ18" s="1">
        <v>2</v>
      </c>
      <c r="AR18" s="1">
        <v>3</v>
      </c>
      <c r="AS18" s="1">
        <v>5</v>
      </c>
      <c r="AT18" s="1">
        <v>4</v>
      </c>
      <c r="AU18" s="1">
        <v>1</v>
      </c>
      <c r="AW18" s="1">
        <v>2</v>
      </c>
      <c r="AX18" s="1">
        <v>23</v>
      </c>
      <c r="AY18" s="1">
        <v>4</v>
      </c>
      <c r="AZ18" s="1">
        <v>1</v>
      </c>
    </row>
    <row r="19" spans="1:53" x14ac:dyDescent="0.2">
      <c r="A19" s="1">
        <v>1</v>
      </c>
      <c r="B19" s="1">
        <v>0</v>
      </c>
      <c r="C19" s="1">
        <v>0</v>
      </c>
      <c r="D19" s="3" t="s">
        <v>6</v>
      </c>
      <c r="E19" s="1">
        <f t="shared" si="0"/>
        <v>0</v>
      </c>
      <c r="F19" s="1">
        <f t="shared" si="1"/>
        <v>1</v>
      </c>
      <c r="G19" s="1">
        <f t="shared" si="2"/>
        <v>1</v>
      </c>
      <c r="H19" s="1">
        <f t="shared" si="3"/>
        <v>0</v>
      </c>
      <c r="I19" s="1">
        <v>2</v>
      </c>
      <c r="J19" s="1">
        <v>2</v>
      </c>
      <c r="K19" s="1">
        <v>4</v>
      </c>
      <c r="L19" s="3" t="s">
        <v>36</v>
      </c>
      <c r="M19" s="3">
        <f t="shared" si="4"/>
        <v>0</v>
      </c>
      <c r="N19" s="3">
        <f t="shared" si="5"/>
        <v>0</v>
      </c>
      <c r="O19" s="3">
        <f t="shared" si="6"/>
        <v>0</v>
      </c>
      <c r="P19" s="3">
        <f t="shared" si="7"/>
        <v>0</v>
      </c>
      <c r="Q19" s="3">
        <f t="shared" si="8"/>
        <v>1</v>
      </c>
      <c r="R19" s="3">
        <f t="shared" si="9"/>
        <v>1</v>
      </c>
      <c r="S19" s="3">
        <f t="shared" si="10"/>
        <v>0</v>
      </c>
      <c r="T19" s="3">
        <f t="shared" si="11"/>
        <v>1</v>
      </c>
      <c r="U19" s="3">
        <f t="shared" si="12"/>
        <v>1</v>
      </c>
      <c r="V19" s="3"/>
      <c r="W19" s="1">
        <v>1</v>
      </c>
      <c r="X19" s="1">
        <v>2</v>
      </c>
      <c r="Y19" s="1">
        <v>3</v>
      </c>
      <c r="Z19" s="1">
        <v>4</v>
      </c>
      <c r="AA19" s="1">
        <v>5</v>
      </c>
      <c r="AB19" s="3" t="s">
        <v>37</v>
      </c>
      <c r="AC19" s="1">
        <f t="shared" si="13"/>
        <v>1</v>
      </c>
      <c r="AD19" s="1">
        <f t="shared" si="14"/>
        <v>0</v>
      </c>
      <c r="AE19" s="1">
        <f t="shared" si="15"/>
        <v>0</v>
      </c>
      <c r="AF19" s="1">
        <f t="shared" si="16"/>
        <v>1</v>
      </c>
      <c r="AG19" s="1">
        <f t="shared" si="17"/>
        <v>0</v>
      </c>
      <c r="AH19" s="1">
        <f t="shared" si="18"/>
        <v>1</v>
      </c>
      <c r="AI19" s="1"/>
      <c r="AJ19" s="1">
        <v>1</v>
      </c>
      <c r="AK19" s="1">
        <v>1</v>
      </c>
      <c r="AL19" s="1">
        <v>3</v>
      </c>
      <c r="AM19" s="1"/>
      <c r="AN19" s="1">
        <v>1</v>
      </c>
      <c r="AO19" s="1">
        <v>2</v>
      </c>
      <c r="AP19" s="1">
        <v>1</v>
      </c>
      <c r="AQ19" s="1">
        <v>2</v>
      </c>
      <c r="AR19" s="1">
        <v>3</v>
      </c>
      <c r="AS19" s="1">
        <v>4</v>
      </c>
      <c r="AT19" s="1">
        <v>5</v>
      </c>
      <c r="AU19" s="1">
        <v>0</v>
      </c>
      <c r="AV19" s="1"/>
      <c r="AW19" s="1">
        <v>1</v>
      </c>
      <c r="AX19" s="1">
        <v>25</v>
      </c>
      <c r="AY19" s="1">
        <v>4</v>
      </c>
      <c r="AZ19" s="1">
        <v>1</v>
      </c>
    </row>
    <row r="20" spans="1:53" x14ac:dyDescent="0.2">
      <c r="A20" s="1">
        <v>1</v>
      </c>
      <c r="B20" s="1">
        <v>1</v>
      </c>
      <c r="C20" s="1">
        <v>1</v>
      </c>
      <c r="D20" s="3" t="s">
        <v>6</v>
      </c>
      <c r="E20" s="1">
        <f t="shared" si="0"/>
        <v>0</v>
      </c>
      <c r="F20" s="1">
        <f t="shared" si="1"/>
        <v>1</v>
      </c>
      <c r="G20" s="1">
        <f t="shared" si="2"/>
        <v>1</v>
      </c>
      <c r="H20" s="1">
        <f t="shared" si="3"/>
        <v>0</v>
      </c>
      <c r="I20" s="1">
        <v>2</v>
      </c>
      <c r="J20" s="1">
        <v>1</v>
      </c>
      <c r="K20" s="1">
        <v>4</v>
      </c>
      <c r="L20" s="3" t="s">
        <v>38</v>
      </c>
      <c r="M20" s="3">
        <f t="shared" si="4"/>
        <v>0</v>
      </c>
      <c r="N20" s="3">
        <f t="shared" si="5"/>
        <v>1</v>
      </c>
      <c r="O20" s="3">
        <f t="shared" si="6"/>
        <v>1</v>
      </c>
      <c r="P20" s="3">
        <f t="shared" si="7"/>
        <v>1</v>
      </c>
      <c r="Q20" s="3">
        <f t="shared" si="8"/>
        <v>1</v>
      </c>
      <c r="R20" s="3">
        <f t="shared" si="9"/>
        <v>1</v>
      </c>
      <c r="S20" s="3">
        <f t="shared" si="10"/>
        <v>1</v>
      </c>
      <c r="T20" s="3">
        <f t="shared" si="11"/>
        <v>1</v>
      </c>
      <c r="U20" s="3">
        <f t="shared" si="12"/>
        <v>1</v>
      </c>
      <c r="V20" s="3"/>
      <c r="W20" s="1">
        <v>5</v>
      </c>
      <c r="X20" s="1">
        <v>1</v>
      </c>
      <c r="Y20" s="1">
        <v>2</v>
      </c>
      <c r="Z20" s="1">
        <v>4</v>
      </c>
      <c r="AA20" s="1">
        <v>3</v>
      </c>
      <c r="AC20" s="1">
        <f t="shared" si="13"/>
        <v>0</v>
      </c>
      <c r="AD20" s="1">
        <f t="shared" si="14"/>
        <v>0</v>
      </c>
      <c r="AE20" s="1">
        <f t="shared" si="15"/>
        <v>0</v>
      </c>
      <c r="AF20" s="1">
        <f t="shared" si="16"/>
        <v>0</v>
      </c>
      <c r="AG20" s="1">
        <f t="shared" si="17"/>
        <v>0</v>
      </c>
      <c r="AH20" s="1">
        <f t="shared" si="18"/>
        <v>0</v>
      </c>
      <c r="AI20" s="1"/>
      <c r="AJ20" s="1">
        <v>0</v>
      </c>
      <c r="AN20" s="1">
        <v>2</v>
      </c>
      <c r="AO20" s="1">
        <v>4</v>
      </c>
      <c r="AP20" s="1">
        <v>2</v>
      </c>
      <c r="AQ20" s="1">
        <v>3</v>
      </c>
      <c r="AR20" s="1">
        <v>5</v>
      </c>
      <c r="AS20" s="1">
        <v>4</v>
      </c>
      <c r="AT20" s="1">
        <v>1</v>
      </c>
      <c r="AU20" s="1">
        <v>1</v>
      </c>
      <c r="AV20" s="1" t="s">
        <v>39</v>
      </c>
      <c r="AW20" s="1">
        <v>2</v>
      </c>
      <c r="AX20" s="1">
        <v>23</v>
      </c>
      <c r="AY20" s="1">
        <v>4</v>
      </c>
      <c r="AZ20" s="1">
        <v>2</v>
      </c>
    </row>
    <row r="21" spans="1:53" x14ac:dyDescent="0.2">
      <c r="A21" s="1">
        <v>1</v>
      </c>
      <c r="B21" s="1">
        <v>1</v>
      </c>
      <c r="C21" s="1">
        <v>1</v>
      </c>
      <c r="D21" s="3" t="s">
        <v>0</v>
      </c>
      <c r="E21" s="1">
        <f t="shared" si="0"/>
        <v>1</v>
      </c>
      <c r="F21" s="1">
        <f t="shared" si="1"/>
        <v>1</v>
      </c>
      <c r="G21" s="1">
        <f t="shared" si="2"/>
        <v>1</v>
      </c>
      <c r="H21" s="1">
        <f t="shared" si="3"/>
        <v>0</v>
      </c>
      <c r="I21" s="1">
        <v>1</v>
      </c>
      <c r="J21" s="1">
        <v>1</v>
      </c>
      <c r="K21" s="1">
        <v>5</v>
      </c>
      <c r="L21" s="3" t="s">
        <v>40</v>
      </c>
      <c r="M21" s="3">
        <f t="shared" si="4"/>
        <v>0</v>
      </c>
      <c r="N21" s="3">
        <f t="shared" si="5"/>
        <v>1</v>
      </c>
      <c r="O21" s="3">
        <f t="shared" si="6"/>
        <v>1</v>
      </c>
      <c r="P21" s="3">
        <f t="shared" si="7"/>
        <v>1</v>
      </c>
      <c r="Q21" s="3">
        <f t="shared" si="8"/>
        <v>1</v>
      </c>
      <c r="R21" s="3">
        <f t="shared" si="9"/>
        <v>0</v>
      </c>
      <c r="S21" s="3">
        <f t="shared" si="10"/>
        <v>0</v>
      </c>
      <c r="T21" s="3">
        <f t="shared" si="11"/>
        <v>0</v>
      </c>
      <c r="U21" s="3">
        <f t="shared" si="12"/>
        <v>0</v>
      </c>
      <c r="V21" s="3"/>
      <c r="W21" s="1">
        <v>5</v>
      </c>
      <c r="X21" s="1">
        <v>4</v>
      </c>
      <c r="Y21" s="1">
        <v>3</v>
      </c>
      <c r="Z21" s="1">
        <v>1</v>
      </c>
      <c r="AA21" s="1">
        <v>2</v>
      </c>
      <c r="AC21" s="1">
        <f t="shared" si="13"/>
        <v>0</v>
      </c>
      <c r="AD21" s="1">
        <f t="shared" si="14"/>
        <v>0</v>
      </c>
      <c r="AE21" s="1">
        <f t="shared" si="15"/>
        <v>0</v>
      </c>
      <c r="AF21" s="1">
        <f t="shared" si="16"/>
        <v>0</v>
      </c>
      <c r="AG21" s="1">
        <f t="shared" si="17"/>
        <v>0</v>
      </c>
      <c r="AH21" s="1">
        <f t="shared" si="18"/>
        <v>0</v>
      </c>
      <c r="AI21" s="1"/>
      <c r="AJ21" s="1">
        <v>1</v>
      </c>
      <c r="AK21" s="1">
        <v>0</v>
      </c>
      <c r="AN21" s="1">
        <v>2</v>
      </c>
      <c r="AO21" s="1">
        <v>5</v>
      </c>
      <c r="AP21" s="1">
        <v>5</v>
      </c>
      <c r="AQ21" s="1">
        <v>4</v>
      </c>
      <c r="AR21" s="1">
        <v>3</v>
      </c>
      <c r="AS21" s="1">
        <v>2</v>
      </c>
      <c r="AT21" s="1">
        <v>1</v>
      </c>
      <c r="AU21" s="1">
        <v>0</v>
      </c>
      <c r="AW21" s="1">
        <v>1</v>
      </c>
      <c r="AX21" s="1">
        <v>24</v>
      </c>
      <c r="AY21" s="1">
        <v>4</v>
      </c>
      <c r="AZ21" s="1">
        <v>2</v>
      </c>
    </row>
    <row r="22" spans="1:53" x14ac:dyDescent="0.2">
      <c r="A22" s="1">
        <v>1</v>
      </c>
      <c r="B22" s="1">
        <v>1</v>
      </c>
      <c r="C22" s="1">
        <v>1</v>
      </c>
      <c r="D22" s="3" t="s">
        <v>6</v>
      </c>
      <c r="E22" s="1">
        <f t="shared" si="0"/>
        <v>0</v>
      </c>
      <c r="F22" s="1">
        <f t="shared" si="1"/>
        <v>1</v>
      </c>
      <c r="G22" s="1">
        <f t="shared" si="2"/>
        <v>1</v>
      </c>
      <c r="H22" s="1">
        <f t="shared" si="3"/>
        <v>0</v>
      </c>
      <c r="I22" s="1">
        <v>1</v>
      </c>
      <c r="J22" s="1">
        <v>1</v>
      </c>
      <c r="K22" s="1">
        <v>2</v>
      </c>
      <c r="L22" s="3" t="s">
        <v>41</v>
      </c>
      <c r="M22" s="3">
        <f t="shared" si="4"/>
        <v>0</v>
      </c>
      <c r="N22" s="3">
        <f t="shared" si="5"/>
        <v>1</v>
      </c>
      <c r="O22" s="3">
        <f t="shared" si="6"/>
        <v>0</v>
      </c>
      <c r="P22" s="3">
        <f t="shared" si="7"/>
        <v>0</v>
      </c>
      <c r="Q22" s="3">
        <f t="shared" si="8"/>
        <v>0</v>
      </c>
      <c r="R22" s="3">
        <f t="shared" si="9"/>
        <v>0</v>
      </c>
      <c r="S22" s="3">
        <f t="shared" si="10"/>
        <v>0</v>
      </c>
      <c r="T22" s="3">
        <f t="shared" si="11"/>
        <v>1</v>
      </c>
      <c r="U22" s="3">
        <f t="shared" si="12"/>
        <v>0</v>
      </c>
      <c r="V22" s="3"/>
      <c r="W22" s="1">
        <v>5</v>
      </c>
      <c r="X22" s="1">
        <v>1</v>
      </c>
      <c r="Y22" s="1">
        <v>4</v>
      </c>
      <c r="Z22" s="1">
        <v>2</v>
      </c>
      <c r="AA22" s="1">
        <v>3</v>
      </c>
      <c r="AB22" s="3" t="s">
        <v>42</v>
      </c>
      <c r="AC22" s="1">
        <f t="shared" si="13"/>
        <v>0</v>
      </c>
      <c r="AD22" s="1">
        <f t="shared" si="14"/>
        <v>1</v>
      </c>
      <c r="AE22" s="1">
        <f t="shared" si="15"/>
        <v>1</v>
      </c>
      <c r="AF22" s="1">
        <f t="shared" si="16"/>
        <v>0</v>
      </c>
      <c r="AG22" s="1">
        <f t="shared" si="17"/>
        <v>0</v>
      </c>
      <c r="AH22" s="1">
        <f t="shared" si="18"/>
        <v>1</v>
      </c>
      <c r="AI22" s="1"/>
      <c r="AJ22" s="1">
        <v>1</v>
      </c>
      <c r="AK22" s="1">
        <v>1</v>
      </c>
      <c r="AL22" s="1">
        <v>1</v>
      </c>
      <c r="AM22" s="1"/>
      <c r="AN22" s="1">
        <v>2</v>
      </c>
      <c r="AO22" s="1">
        <v>1</v>
      </c>
      <c r="AP22" s="1">
        <v>2</v>
      </c>
      <c r="AQ22" s="1">
        <v>1</v>
      </c>
      <c r="AR22" s="1">
        <v>3</v>
      </c>
      <c r="AS22" s="1">
        <v>5</v>
      </c>
      <c r="AT22" s="1">
        <v>4</v>
      </c>
      <c r="AU22" s="1">
        <v>0</v>
      </c>
      <c r="AW22" s="1">
        <v>1</v>
      </c>
      <c r="AX22" s="1">
        <v>27</v>
      </c>
      <c r="AY22" s="1">
        <v>4</v>
      </c>
      <c r="AZ22" s="1">
        <v>2</v>
      </c>
    </row>
    <row r="23" spans="1:53" x14ac:dyDescent="0.2">
      <c r="A23" s="1">
        <v>1</v>
      </c>
      <c r="B23" s="1">
        <v>1</v>
      </c>
      <c r="C23" s="1">
        <v>1</v>
      </c>
      <c r="D23" s="3" t="s">
        <v>8</v>
      </c>
      <c r="E23" s="1">
        <f t="shared" si="0"/>
        <v>0</v>
      </c>
      <c r="F23" s="1">
        <f t="shared" si="1"/>
        <v>0</v>
      </c>
      <c r="G23" s="1">
        <f t="shared" si="2"/>
        <v>0</v>
      </c>
      <c r="H23" s="1">
        <f t="shared" si="3"/>
        <v>1</v>
      </c>
      <c r="I23" s="1">
        <v>2</v>
      </c>
      <c r="J23" s="1">
        <v>1</v>
      </c>
      <c r="K23" s="1">
        <v>3</v>
      </c>
      <c r="L23" s="3" t="s">
        <v>5</v>
      </c>
      <c r="M23" s="3">
        <f t="shared" si="4"/>
        <v>0</v>
      </c>
      <c r="N23" s="3">
        <f t="shared" si="5"/>
        <v>1</v>
      </c>
      <c r="O23" s="3">
        <f t="shared" si="6"/>
        <v>1</v>
      </c>
      <c r="P23" s="3">
        <f t="shared" si="7"/>
        <v>0</v>
      </c>
      <c r="Q23" s="3">
        <f t="shared" si="8"/>
        <v>0</v>
      </c>
      <c r="R23" s="3">
        <f t="shared" si="9"/>
        <v>1</v>
      </c>
      <c r="S23" s="3">
        <f t="shared" si="10"/>
        <v>0</v>
      </c>
      <c r="T23" s="3">
        <f t="shared" si="11"/>
        <v>0</v>
      </c>
      <c r="U23" s="3">
        <f t="shared" si="12"/>
        <v>0</v>
      </c>
      <c r="V23" s="3"/>
      <c r="W23" s="1">
        <v>4</v>
      </c>
      <c r="X23" s="1">
        <v>3</v>
      </c>
      <c r="Y23" s="1">
        <v>2</v>
      </c>
      <c r="Z23" s="1">
        <v>1</v>
      </c>
      <c r="AA23" s="1">
        <v>5</v>
      </c>
      <c r="AB23" s="3" t="s">
        <v>43</v>
      </c>
      <c r="AC23" s="1">
        <f t="shared" si="13"/>
        <v>0</v>
      </c>
      <c r="AD23" s="1">
        <f t="shared" si="14"/>
        <v>1</v>
      </c>
      <c r="AE23" s="1">
        <f t="shared" si="15"/>
        <v>0</v>
      </c>
      <c r="AF23" s="1">
        <f t="shared" si="16"/>
        <v>1</v>
      </c>
      <c r="AG23" s="1">
        <f t="shared" si="17"/>
        <v>0</v>
      </c>
      <c r="AH23" s="1">
        <f t="shared" si="18"/>
        <v>0</v>
      </c>
      <c r="AI23" s="1"/>
      <c r="AJ23" s="1">
        <v>1</v>
      </c>
      <c r="AK23" s="1">
        <v>1</v>
      </c>
      <c r="AL23" s="1">
        <v>1</v>
      </c>
      <c r="AM23" s="1"/>
      <c r="AN23" s="1">
        <v>1</v>
      </c>
      <c r="AO23" s="1">
        <v>3</v>
      </c>
      <c r="AP23" s="1">
        <v>1</v>
      </c>
      <c r="AQ23" s="1">
        <v>2</v>
      </c>
      <c r="AR23" s="1">
        <v>3</v>
      </c>
      <c r="AS23" s="1">
        <v>4</v>
      </c>
      <c r="AT23" s="1">
        <v>5</v>
      </c>
      <c r="AU23" s="1">
        <v>1</v>
      </c>
      <c r="AW23" s="1">
        <v>1</v>
      </c>
      <c r="AX23" s="1">
        <v>23</v>
      </c>
      <c r="AY23" s="1">
        <v>4</v>
      </c>
      <c r="AZ23" s="1">
        <v>1</v>
      </c>
    </row>
    <row r="24" spans="1:53" x14ac:dyDescent="0.2">
      <c r="A24" s="1">
        <v>0</v>
      </c>
      <c r="B24" s="1">
        <v>1</v>
      </c>
      <c r="C24" s="1">
        <v>1</v>
      </c>
      <c r="D24" s="3" t="s">
        <v>44</v>
      </c>
      <c r="E24" s="1">
        <f t="shared" si="0"/>
        <v>0</v>
      </c>
      <c r="F24" s="1">
        <f t="shared" si="1"/>
        <v>1</v>
      </c>
      <c r="G24" s="1">
        <f t="shared" si="2"/>
        <v>0</v>
      </c>
      <c r="H24" s="1">
        <f t="shared" si="3"/>
        <v>0</v>
      </c>
      <c r="I24" s="1">
        <v>1</v>
      </c>
      <c r="J24" s="1">
        <v>1</v>
      </c>
      <c r="K24" s="1">
        <v>3</v>
      </c>
      <c r="L24" s="3" t="s">
        <v>45</v>
      </c>
      <c r="M24" s="3">
        <f t="shared" si="4"/>
        <v>0</v>
      </c>
      <c r="N24" s="3">
        <f t="shared" si="5"/>
        <v>0</v>
      </c>
      <c r="O24" s="3">
        <f t="shared" si="6"/>
        <v>1</v>
      </c>
      <c r="P24" s="3">
        <f t="shared" si="7"/>
        <v>0</v>
      </c>
      <c r="Q24" s="3">
        <f t="shared" si="8"/>
        <v>0</v>
      </c>
      <c r="R24" s="3">
        <f t="shared" si="9"/>
        <v>1</v>
      </c>
      <c r="S24" s="3">
        <f t="shared" si="10"/>
        <v>0</v>
      </c>
      <c r="T24" s="3">
        <f t="shared" si="11"/>
        <v>1</v>
      </c>
      <c r="U24" s="3">
        <f t="shared" si="12"/>
        <v>1</v>
      </c>
      <c r="V24" s="3"/>
      <c r="W24" s="1">
        <v>5</v>
      </c>
      <c r="X24" s="1">
        <v>3</v>
      </c>
      <c r="Y24" s="1">
        <v>2</v>
      </c>
      <c r="Z24" s="1">
        <v>1</v>
      </c>
      <c r="AA24" s="1">
        <v>4</v>
      </c>
      <c r="AB24" s="3" t="s">
        <v>46</v>
      </c>
      <c r="AC24" s="1">
        <f t="shared" si="13"/>
        <v>1</v>
      </c>
      <c r="AD24" s="1">
        <f t="shared" si="14"/>
        <v>1</v>
      </c>
      <c r="AE24" s="1">
        <f t="shared" si="15"/>
        <v>0</v>
      </c>
      <c r="AF24" s="1">
        <f t="shared" si="16"/>
        <v>0</v>
      </c>
      <c r="AG24" s="1">
        <f t="shared" si="17"/>
        <v>0</v>
      </c>
      <c r="AH24" s="1">
        <f t="shared" si="18"/>
        <v>1</v>
      </c>
      <c r="AI24" s="1"/>
      <c r="AJ24" s="1">
        <v>1</v>
      </c>
      <c r="AK24" s="1">
        <v>1</v>
      </c>
      <c r="AL24" s="1">
        <v>2</v>
      </c>
      <c r="AM24" s="1"/>
      <c r="AN24" s="1">
        <v>1</v>
      </c>
      <c r="AO24" s="1">
        <v>4</v>
      </c>
      <c r="AP24" s="1">
        <v>1</v>
      </c>
      <c r="AQ24" s="1">
        <v>4</v>
      </c>
      <c r="AR24" s="1">
        <v>2</v>
      </c>
      <c r="AS24" s="1">
        <v>3</v>
      </c>
      <c r="AT24" s="1">
        <v>5</v>
      </c>
      <c r="AU24" s="1">
        <v>1</v>
      </c>
      <c r="AV24" s="1" t="s">
        <v>32</v>
      </c>
      <c r="AW24" s="1">
        <v>1</v>
      </c>
      <c r="AX24" s="1">
        <v>22</v>
      </c>
      <c r="AY24" s="1">
        <v>23</v>
      </c>
      <c r="AZ24" s="1">
        <v>1</v>
      </c>
    </row>
    <row r="25" spans="1:53" x14ac:dyDescent="0.2">
      <c r="A25" s="1">
        <v>1</v>
      </c>
      <c r="B25" s="1">
        <v>1</v>
      </c>
      <c r="C25" s="1">
        <v>1</v>
      </c>
      <c r="D25" s="3" t="s">
        <v>8</v>
      </c>
      <c r="E25" s="1">
        <f t="shared" si="0"/>
        <v>0</v>
      </c>
      <c r="F25" s="1">
        <f t="shared" si="1"/>
        <v>0</v>
      </c>
      <c r="G25" s="1">
        <f t="shared" si="2"/>
        <v>0</v>
      </c>
      <c r="H25" s="1">
        <f t="shared" si="3"/>
        <v>1</v>
      </c>
      <c r="I25" s="1">
        <v>1</v>
      </c>
      <c r="J25" s="1">
        <v>1</v>
      </c>
      <c r="K25" s="1">
        <v>3</v>
      </c>
      <c r="L25" s="3" t="s">
        <v>16</v>
      </c>
      <c r="M25" s="3">
        <f t="shared" si="4"/>
        <v>0</v>
      </c>
      <c r="N25" s="3">
        <f t="shared" si="5"/>
        <v>0</v>
      </c>
      <c r="O25" s="3">
        <f t="shared" si="6"/>
        <v>1</v>
      </c>
      <c r="P25" s="3">
        <f t="shared" si="7"/>
        <v>0</v>
      </c>
      <c r="Q25" s="3">
        <f t="shared" si="8"/>
        <v>0</v>
      </c>
      <c r="R25" s="3">
        <f t="shared" si="9"/>
        <v>0</v>
      </c>
      <c r="S25" s="3">
        <f t="shared" si="10"/>
        <v>0</v>
      </c>
      <c r="T25" s="3">
        <f t="shared" si="11"/>
        <v>0</v>
      </c>
      <c r="U25" s="3">
        <f t="shared" si="12"/>
        <v>0</v>
      </c>
      <c r="V25" s="3"/>
      <c r="W25" s="1">
        <v>5</v>
      </c>
      <c r="X25" s="1">
        <v>4</v>
      </c>
      <c r="Y25" s="1">
        <v>3</v>
      </c>
      <c r="Z25" s="1">
        <v>1</v>
      </c>
      <c r="AA25" s="1">
        <v>2</v>
      </c>
      <c r="AB25" s="3" t="s">
        <v>47</v>
      </c>
      <c r="AC25" s="1">
        <f t="shared" si="13"/>
        <v>0</v>
      </c>
      <c r="AD25" s="1">
        <f t="shared" si="14"/>
        <v>0</v>
      </c>
      <c r="AE25" s="1">
        <f t="shared" si="15"/>
        <v>1</v>
      </c>
      <c r="AF25" s="1">
        <f t="shared" si="16"/>
        <v>0</v>
      </c>
      <c r="AG25" s="1">
        <f t="shared" si="17"/>
        <v>0</v>
      </c>
      <c r="AH25" s="1">
        <f t="shared" si="18"/>
        <v>0</v>
      </c>
      <c r="AI25" s="1"/>
      <c r="AJ25" s="1">
        <v>1</v>
      </c>
      <c r="AK25" s="1">
        <v>0</v>
      </c>
      <c r="AL25" s="1"/>
      <c r="AM25" s="1"/>
      <c r="AN25" s="1">
        <v>1</v>
      </c>
      <c r="AO25" s="1">
        <v>3</v>
      </c>
      <c r="AP25" s="1">
        <v>1</v>
      </c>
      <c r="AQ25" s="1">
        <v>2</v>
      </c>
      <c r="AR25" s="1">
        <v>3</v>
      </c>
      <c r="AS25" s="1">
        <v>4</v>
      </c>
      <c r="AT25" s="1">
        <v>5</v>
      </c>
      <c r="AU25" s="1">
        <v>1</v>
      </c>
      <c r="AW25" s="1">
        <v>1</v>
      </c>
      <c r="AX25" s="1">
        <v>24</v>
      </c>
      <c r="AY25" s="1">
        <v>13</v>
      </c>
      <c r="AZ25" s="1">
        <v>2</v>
      </c>
    </row>
    <row r="26" spans="1:53" x14ac:dyDescent="0.2">
      <c r="A26" s="1">
        <v>1</v>
      </c>
      <c r="B26" s="1">
        <v>1</v>
      </c>
      <c r="C26" s="1">
        <v>1</v>
      </c>
      <c r="D26" s="3" t="s">
        <v>0</v>
      </c>
      <c r="E26" s="1">
        <f t="shared" si="0"/>
        <v>1</v>
      </c>
      <c r="F26" s="1">
        <f t="shared" si="1"/>
        <v>1</v>
      </c>
      <c r="G26" s="1">
        <f t="shared" si="2"/>
        <v>1</v>
      </c>
      <c r="H26" s="1">
        <f t="shared" si="3"/>
        <v>0</v>
      </c>
      <c r="I26" s="1">
        <v>1</v>
      </c>
      <c r="J26" s="1">
        <v>1</v>
      </c>
      <c r="K26" s="1">
        <v>3</v>
      </c>
      <c r="L26" s="3" t="s">
        <v>48</v>
      </c>
      <c r="M26" s="3">
        <f t="shared" si="4"/>
        <v>0</v>
      </c>
      <c r="N26" s="3">
        <f t="shared" si="5"/>
        <v>1</v>
      </c>
      <c r="O26" s="3">
        <f t="shared" si="6"/>
        <v>0</v>
      </c>
      <c r="P26" s="3">
        <f t="shared" si="7"/>
        <v>0</v>
      </c>
      <c r="Q26" s="3">
        <f t="shared" si="8"/>
        <v>1</v>
      </c>
      <c r="R26" s="3">
        <f t="shared" si="9"/>
        <v>1</v>
      </c>
      <c r="S26" s="3">
        <f t="shared" si="10"/>
        <v>0</v>
      </c>
      <c r="T26" s="3">
        <f t="shared" si="11"/>
        <v>0</v>
      </c>
      <c r="U26" s="3">
        <f t="shared" si="12"/>
        <v>0</v>
      </c>
      <c r="V26" s="3"/>
      <c r="W26" s="1">
        <v>1</v>
      </c>
      <c r="X26" s="1">
        <v>4</v>
      </c>
      <c r="Y26" s="1">
        <v>2</v>
      </c>
      <c r="Z26" s="1">
        <v>3</v>
      </c>
      <c r="AA26" s="1">
        <v>5</v>
      </c>
      <c r="AB26" s="3" t="s">
        <v>25</v>
      </c>
      <c r="AC26" s="1">
        <f t="shared" si="13"/>
        <v>1</v>
      </c>
      <c r="AD26" s="1">
        <f t="shared" si="14"/>
        <v>1</v>
      </c>
      <c r="AE26" s="1">
        <f t="shared" si="15"/>
        <v>0</v>
      </c>
      <c r="AF26" s="1">
        <f t="shared" si="16"/>
        <v>1</v>
      </c>
      <c r="AG26" s="1">
        <f t="shared" si="17"/>
        <v>0</v>
      </c>
      <c r="AH26" s="1">
        <f t="shared" si="18"/>
        <v>0</v>
      </c>
      <c r="AI26" s="1"/>
      <c r="AJ26" s="1">
        <v>1</v>
      </c>
      <c r="AK26" s="1">
        <v>0</v>
      </c>
      <c r="AN26" s="1">
        <v>2</v>
      </c>
      <c r="AO26" s="1">
        <v>4</v>
      </c>
      <c r="AP26" s="1">
        <v>3</v>
      </c>
      <c r="AQ26" s="1">
        <v>2</v>
      </c>
      <c r="AR26" s="1">
        <v>4</v>
      </c>
      <c r="AS26" s="1">
        <v>5</v>
      </c>
      <c r="AT26" s="1">
        <v>1</v>
      </c>
      <c r="AU26" s="1">
        <v>1</v>
      </c>
      <c r="AW26" s="1">
        <v>2</v>
      </c>
      <c r="AX26" s="1">
        <v>29</v>
      </c>
      <c r="AY26" s="1">
        <v>23</v>
      </c>
      <c r="AZ26" s="1">
        <v>2</v>
      </c>
    </row>
    <row r="27" spans="1:53" x14ac:dyDescent="0.2">
      <c r="A27" s="1">
        <v>1</v>
      </c>
      <c r="B27" s="1">
        <v>1</v>
      </c>
      <c r="C27" s="1">
        <v>1</v>
      </c>
      <c r="D27" s="3" t="s">
        <v>4</v>
      </c>
      <c r="E27" s="1">
        <f t="shared" si="0"/>
        <v>1</v>
      </c>
      <c r="F27" s="1">
        <f t="shared" si="1"/>
        <v>1</v>
      </c>
      <c r="G27" s="1">
        <f t="shared" si="2"/>
        <v>1</v>
      </c>
      <c r="H27" s="1">
        <f t="shared" si="3"/>
        <v>1</v>
      </c>
      <c r="I27" s="1">
        <v>1</v>
      </c>
      <c r="J27" s="1">
        <v>1</v>
      </c>
      <c r="K27" s="1">
        <v>3</v>
      </c>
      <c r="L27" s="3" t="s">
        <v>49</v>
      </c>
      <c r="M27" s="3">
        <f t="shared" si="4"/>
        <v>1</v>
      </c>
      <c r="N27" s="3">
        <f t="shared" si="5"/>
        <v>1</v>
      </c>
      <c r="O27" s="3">
        <f t="shared" si="6"/>
        <v>1</v>
      </c>
      <c r="P27" s="3">
        <f t="shared" si="7"/>
        <v>0</v>
      </c>
      <c r="Q27" s="3">
        <f t="shared" si="8"/>
        <v>0</v>
      </c>
      <c r="R27" s="3">
        <f t="shared" si="9"/>
        <v>1</v>
      </c>
      <c r="S27" s="3">
        <f t="shared" si="10"/>
        <v>0</v>
      </c>
      <c r="T27" s="3">
        <f t="shared" si="11"/>
        <v>0</v>
      </c>
      <c r="U27" s="3">
        <f t="shared" si="12"/>
        <v>1</v>
      </c>
      <c r="V27" s="3"/>
      <c r="W27" s="1">
        <v>5</v>
      </c>
      <c r="X27" s="1">
        <v>4</v>
      </c>
      <c r="Y27" s="1">
        <v>2</v>
      </c>
      <c r="Z27" s="1">
        <v>1</v>
      </c>
      <c r="AA27" s="1">
        <v>3</v>
      </c>
      <c r="AC27" s="1">
        <f t="shared" si="13"/>
        <v>0</v>
      </c>
      <c r="AD27" s="1">
        <f t="shared" si="14"/>
        <v>0</v>
      </c>
      <c r="AE27" s="1">
        <f t="shared" si="15"/>
        <v>0</v>
      </c>
      <c r="AF27" s="1">
        <f t="shared" si="16"/>
        <v>0</v>
      </c>
      <c r="AG27" s="1">
        <f t="shared" si="17"/>
        <v>0</v>
      </c>
      <c r="AH27" s="1">
        <f t="shared" si="18"/>
        <v>0</v>
      </c>
      <c r="AI27" s="1"/>
      <c r="AJ27" s="1">
        <v>1</v>
      </c>
      <c r="AK27" s="1">
        <v>0</v>
      </c>
      <c r="AN27" s="1">
        <v>2</v>
      </c>
      <c r="AO27" s="1">
        <v>3</v>
      </c>
      <c r="AP27" s="1">
        <v>4</v>
      </c>
      <c r="AQ27" s="1">
        <v>5</v>
      </c>
      <c r="AR27" s="1">
        <v>3</v>
      </c>
      <c r="AS27" s="1">
        <v>1</v>
      </c>
      <c r="AT27" s="1">
        <v>2</v>
      </c>
      <c r="AU27" s="1">
        <v>1</v>
      </c>
      <c r="AW27" s="1">
        <v>2</v>
      </c>
      <c r="AX27" s="1">
        <v>25</v>
      </c>
      <c r="AY27" s="1">
        <v>4</v>
      </c>
      <c r="AZ27" s="1">
        <v>2</v>
      </c>
    </row>
    <row r="28" spans="1:53" x14ac:dyDescent="0.2">
      <c r="A28" s="1">
        <v>1</v>
      </c>
      <c r="B28" s="1">
        <v>1</v>
      </c>
      <c r="C28" s="1">
        <v>1</v>
      </c>
      <c r="D28" s="3" t="s">
        <v>4</v>
      </c>
      <c r="E28" s="1">
        <f t="shared" si="0"/>
        <v>1</v>
      </c>
      <c r="F28" s="1">
        <f t="shared" si="1"/>
        <v>1</v>
      </c>
      <c r="G28" s="1">
        <f t="shared" si="2"/>
        <v>1</v>
      </c>
      <c r="H28" s="1">
        <f t="shared" si="3"/>
        <v>1</v>
      </c>
      <c r="I28" s="1">
        <v>3</v>
      </c>
      <c r="J28" s="1">
        <v>1</v>
      </c>
      <c r="K28" s="1">
        <v>5</v>
      </c>
      <c r="L28" s="3" t="s">
        <v>15</v>
      </c>
      <c r="M28" s="3">
        <f t="shared" si="4"/>
        <v>1</v>
      </c>
      <c r="N28" s="3">
        <f t="shared" si="5"/>
        <v>1</v>
      </c>
      <c r="O28" s="3">
        <f t="shared" si="6"/>
        <v>1</v>
      </c>
      <c r="P28" s="3">
        <f t="shared" si="7"/>
        <v>1</v>
      </c>
      <c r="Q28" s="3">
        <f t="shared" si="8"/>
        <v>1</v>
      </c>
      <c r="R28" s="3">
        <f t="shared" si="9"/>
        <v>1</v>
      </c>
      <c r="S28" s="3">
        <f t="shared" si="10"/>
        <v>1</v>
      </c>
      <c r="T28" s="3">
        <f t="shared" si="11"/>
        <v>1</v>
      </c>
      <c r="U28" s="3">
        <f t="shared" si="12"/>
        <v>1</v>
      </c>
      <c r="V28" s="3"/>
      <c r="W28" s="1">
        <v>2</v>
      </c>
      <c r="X28" s="1">
        <v>3</v>
      </c>
      <c r="Y28" s="1">
        <v>4</v>
      </c>
      <c r="Z28" s="1">
        <v>1</v>
      </c>
      <c r="AA28" s="1">
        <v>5</v>
      </c>
      <c r="AB28" s="3" t="s">
        <v>50</v>
      </c>
      <c r="AC28" s="1">
        <f t="shared" si="13"/>
        <v>1</v>
      </c>
      <c r="AD28" s="1">
        <f t="shared" si="14"/>
        <v>1</v>
      </c>
      <c r="AE28" s="1">
        <f t="shared" si="15"/>
        <v>1</v>
      </c>
      <c r="AF28" s="1">
        <f t="shared" si="16"/>
        <v>1</v>
      </c>
      <c r="AG28" s="1">
        <f t="shared" si="17"/>
        <v>0</v>
      </c>
      <c r="AH28" s="1">
        <f t="shared" si="18"/>
        <v>1</v>
      </c>
      <c r="AI28" s="1"/>
      <c r="AJ28" s="1">
        <v>0</v>
      </c>
      <c r="AK28" s="1">
        <v>0</v>
      </c>
      <c r="AN28" s="1">
        <v>2</v>
      </c>
      <c r="AO28" s="1">
        <v>2</v>
      </c>
      <c r="AP28" s="1">
        <v>2</v>
      </c>
      <c r="AQ28" s="1">
        <v>3</v>
      </c>
      <c r="AR28" s="1">
        <v>4</v>
      </c>
      <c r="AS28" s="1">
        <v>1</v>
      </c>
      <c r="AT28" s="1">
        <v>5</v>
      </c>
      <c r="AU28" s="1">
        <v>1</v>
      </c>
      <c r="AV28" s="1" t="s">
        <v>51</v>
      </c>
      <c r="AW28" s="1">
        <v>2</v>
      </c>
      <c r="AX28" s="1">
        <v>23</v>
      </c>
      <c r="AY28" s="1">
        <v>4</v>
      </c>
      <c r="AZ28" s="1">
        <v>4</v>
      </c>
      <c r="BA28" s="1" t="s">
        <v>52</v>
      </c>
    </row>
    <row r="29" spans="1:53" x14ac:dyDescent="0.2">
      <c r="A29" s="1">
        <v>1</v>
      </c>
      <c r="B29" s="1">
        <v>1</v>
      </c>
      <c r="C29" s="1">
        <v>1</v>
      </c>
      <c r="D29" s="3" t="s">
        <v>20</v>
      </c>
      <c r="E29" s="1">
        <f t="shared" si="0"/>
        <v>0</v>
      </c>
      <c r="F29" s="1">
        <f t="shared" si="1"/>
        <v>0</v>
      </c>
      <c r="G29" s="1">
        <f t="shared" si="2"/>
        <v>1</v>
      </c>
      <c r="H29" s="1">
        <f t="shared" si="3"/>
        <v>0</v>
      </c>
      <c r="K29" s="1">
        <v>3</v>
      </c>
      <c r="L29" s="3" t="s">
        <v>48</v>
      </c>
      <c r="M29" s="3">
        <f t="shared" si="4"/>
        <v>0</v>
      </c>
      <c r="N29" s="3">
        <f t="shared" si="5"/>
        <v>1</v>
      </c>
      <c r="O29" s="3">
        <f t="shared" si="6"/>
        <v>0</v>
      </c>
      <c r="P29" s="3">
        <f t="shared" si="7"/>
        <v>0</v>
      </c>
      <c r="Q29" s="3">
        <f t="shared" si="8"/>
        <v>1</v>
      </c>
      <c r="R29" s="3">
        <f t="shared" si="9"/>
        <v>1</v>
      </c>
      <c r="S29" s="3">
        <f t="shared" si="10"/>
        <v>0</v>
      </c>
      <c r="T29" s="3">
        <f t="shared" si="11"/>
        <v>0</v>
      </c>
      <c r="U29" s="3">
        <f t="shared" si="12"/>
        <v>0</v>
      </c>
      <c r="V29" s="3"/>
      <c r="W29" s="1">
        <v>2</v>
      </c>
      <c r="X29" s="1">
        <v>1</v>
      </c>
      <c r="Y29" s="1">
        <v>3</v>
      </c>
      <c r="Z29" s="1">
        <v>4</v>
      </c>
      <c r="AA29" s="1">
        <v>5</v>
      </c>
      <c r="AC29" s="1">
        <f t="shared" si="13"/>
        <v>0</v>
      </c>
      <c r="AD29" s="1">
        <f t="shared" si="14"/>
        <v>0</v>
      </c>
      <c r="AE29" s="1">
        <f t="shared" si="15"/>
        <v>0</v>
      </c>
      <c r="AF29" s="1">
        <f t="shared" si="16"/>
        <v>0</v>
      </c>
      <c r="AG29" s="1">
        <f t="shared" si="17"/>
        <v>0</v>
      </c>
      <c r="AH29" s="1">
        <f t="shared" si="18"/>
        <v>0</v>
      </c>
      <c r="AI29" s="1"/>
      <c r="AJ29" s="1">
        <v>1</v>
      </c>
      <c r="AN29" s="1">
        <v>2</v>
      </c>
      <c r="AP29" s="1">
        <v>1</v>
      </c>
      <c r="AQ29" s="1">
        <v>2</v>
      </c>
      <c r="AR29" s="1">
        <v>4</v>
      </c>
      <c r="AS29" s="1">
        <v>3</v>
      </c>
      <c r="AT29" s="1">
        <v>5</v>
      </c>
      <c r="AW29" s="1">
        <v>2</v>
      </c>
      <c r="AX29" s="1">
        <v>23</v>
      </c>
      <c r="AY29" s="1">
        <v>4</v>
      </c>
      <c r="AZ29" s="1">
        <v>1</v>
      </c>
    </row>
    <row r="30" spans="1:53" x14ac:dyDescent="0.2">
      <c r="A30" s="1">
        <v>1</v>
      </c>
      <c r="B30" s="1">
        <v>1</v>
      </c>
      <c r="C30" s="1">
        <v>1</v>
      </c>
      <c r="D30" s="3" t="s">
        <v>4</v>
      </c>
      <c r="E30" s="1">
        <f t="shared" si="0"/>
        <v>1</v>
      </c>
      <c r="F30" s="1">
        <f t="shared" si="1"/>
        <v>1</v>
      </c>
      <c r="G30" s="1">
        <f t="shared" si="2"/>
        <v>1</v>
      </c>
      <c r="H30" s="1">
        <f t="shared" si="3"/>
        <v>1</v>
      </c>
      <c r="I30" s="1">
        <v>3</v>
      </c>
      <c r="J30" s="1">
        <v>1</v>
      </c>
      <c r="K30" s="1">
        <v>3</v>
      </c>
      <c r="L30" s="3" t="s">
        <v>53</v>
      </c>
      <c r="M30" s="3">
        <f t="shared" si="4"/>
        <v>1</v>
      </c>
      <c r="N30" s="3">
        <f t="shared" si="5"/>
        <v>1</v>
      </c>
      <c r="O30" s="3">
        <f t="shared" si="6"/>
        <v>0</v>
      </c>
      <c r="P30" s="3">
        <f t="shared" si="7"/>
        <v>0</v>
      </c>
      <c r="Q30" s="3">
        <f t="shared" si="8"/>
        <v>0</v>
      </c>
      <c r="R30" s="3">
        <f t="shared" si="9"/>
        <v>1</v>
      </c>
      <c r="S30" s="3">
        <f t="shared" si="10"/>
        <v>0</v>
      </c>
      <c r="T30" s="3">
        <f t="shared" si="11"/>
        <v>1</v>
      </c>
      <c r="U30" s="3">
        <f t="shared" si="12"/>
        <v>0</v>
      </c>
      <c r="V30" s="3"/>
      <c r="W30" s="1">
        <v>5</v>
      </c>
      <c r="X30" s="1">
        <v>1</v>
      </c>
      <c r="Y30" s="1">
        <v>3</v>
      </c>
      <c r="Z30" s="1">
        <v>2</v>
      </c>
      <c r="AA30" s="1">
        <v>4</v>
      </c>
      <c r="AC30" s="1">
        <f t="shared" si="13"/>
        <v>0</v>
      </c>
      <c r="AD30" s="1">
        <f t="shared" si="14"/>
        <v>0</v>
      </c>
      <c r="AE30" s="1">
        <f t="shared" si="15"/>
        <v>0</v>
      </c>
      <c r="AF30" s="1">
        <f t="shared" si="16"/>
        <v>0</v>
      </c>
      <c r="AG30" s="1">
        <f t="shared" si="17"/>
        <v>0</v>
      </c>
      <c r="AH30" s="1">
        <f t="shared" si="18"/>
        <v>0</v>
      </c>
      <c r="AI30" s="1"/>
      <c r="AJ30" s="1">
        <v>1</v>
      </c>
      <c r="AK30" s="1">
        <v>0</v>
      </c>
      <c r="AN30" s="1">
        <v>1</v>
      </c>
      <c r="AO30" s="1">
        <v>3</v>
      </c>
      <c r="AP30" s="1">
        <v>1</v>
      </c>
      <c r="AQ30" s="1">
        <v>2</v>
      </c>
      <c r="AR30" s="1">
        <v>3</v>
      </c>
      <c r="AS30" s="1">
        <v>4</v>
      </c>
      <c r="AT30" s="1">
        <v>5</v>
      </c>
      <c r="AU30" s="1">
        <v>1</v>
      </c>
      <c r="AW30" s="1">
        <v>1</v>
      </c>
      <c r="AX30" s="1">
        <v>24</v>
      </c>
      <c r="AY30" s="1">
        <v>4</v>
      </c>
      <c r="AZ30" s="1">
        <v>1</v>
      </c>
    </row>
    <row r="31" spans="1:53" x14ac:dyDescent="0.2">
      <c r="A31" s="1">
        <v>1</v>
      </c>
      <c r="B31" s="1">
        <v>1</v>
      </c>
      <c r="C31" s="1">
        <v>1</v>
      </c>
      <c r="D31" s="3" t="s">
        <v>8</v>
      </c>
      <c r="E31" s="1">
        <f t="shared" si="0"/>
        <v>0</v>
      </c>
      <c r="F31" s="1">
        <f t="shared" si="1"/>
        <v>0</v>
      </c>
      <c r="G31" s="1">
        <f t="shared" si="2"/>
        <v>0</v>
      </c>
      <c r="H31" s="1">
        <f t="shared" si="3"/>
        <v>1</v>
      </c>
      <c r="I31" s="1">
        <v>1</v>
      </c>
      <c r="J31" s="1">
        <v>3</v>
      </c>
      <c r="K31" s="1">
        <v>3</v>
      </c>
      <c r="L31" s="3" t="s">
        <v>5</v>
      </c>
      <c r="M31" s="3">
        <f t="shared" si="4"/>
        <v>0</v>
      </c>
      <c r="N31" s="3">
        <f t="shared" si="5"/>
        <v>1</v>
      </c>
      <c r="O31" s="3">
        <f t="shared" si="6"/>
        <v>1</v>
      </c>
      <c r="P31" s="3">
        <f t="shared" si="7"/>
        <v>0</v>
      </c>
      <c r="Q31" s="3">
        <f t="shared" si="8"/>
        <v>0</v>
      </c>
      <c r="R31" s="3">
        <f t="shared" si="9"/>
        <v>1</v>
      </c>
      <c r="S31" s="3">
        <f t="shared" si="10"/>
        <v>0</v>
      </c>
      <c r="T31" s="3">
        <f t="shared" si="11"/>
        <v>0</v>
      </c>
      <c r="U31" s="3">
        <f t="shared" si="12"/>
        <v>0</v>
      </c>
      <c r="V31" s="3"/>
      <c r="W31" s="1">
        <v>5</v>
      </c>
      <c r="X31" s="1">
        <v>1</v>
      </c>
      <c r="Y31" s="1">
        <v>3</v>
      </c>
      <c r="Z31" s="1">
        <v>2</v>
      </c>
      <c r="AA31" s="1">
        <v>4</v>
      </c>
      <c r="AB31" s="3" t="s">
        <v>59</v>
      </c>
      <c r="AC31" s="1">
        <f t="shared" si="13"/>
        <v>0</v>
      </c>
      <c r="AD31" s="1">
        <f t="shared" si="14"/>
        <v>0</v>
      </c>
      <c r="AE31" s="1">
        <f t="shared" si="15"/>
        <v>0</v>
      </c>
      <c r="AF31" s="1">
        <f t="shared" si="16"/>
        <v>0</v>
      </c>
      <c r="AG31" s="1">
        <f t="shared" si="17"/>
        <v>0</v>
      </c>
      <c r="AH31" s="1">
        <f t="shared" si="18"/>
        <v>0</v>
      </c>
      <c r="AI31" s="1"/>
      <c r="AJ31" s="1">
        <v>1</v>
      </c>
      <c r="AK31" s="1">
        <v>0</v>
      </c>
      <c r="AN31" s="1">
        <v>1</v>
      </c>
      <c r="AO31" s="1">
        <v>3</v>
      </c>
      <c r="AP31" s="1">
        <v>1</v>
      </c>
      <c r="AQ31" s="1">
        <v>2</v>
      </c>
      <c r="AR31" s="1">
        <v>3</v>
      </c>
      <c r="AS31" s="1">
        <v>5</v>
      </c>
      <c r="AT31" s="1">
        <v>4</v>
      </c>
      <c r="AU31" s="1">
        <v>1</v>
      </c>
      <c r="AV31" s="1" t="s">
        <v>111</v>
      </c>
      <c r="AW31" s="1">
        <v>1</v>
      </c>
      <c r="AX31" s="1">
        <v>23</v>
      </c>
      <c r="AY31" s="1">
        <v>4</v>
      </c>
      <c r="AZ31" s="1">
        <v>1</v>
      </c>
    </row>
    <row r="32" spans="1:53" x14ac:dyDescent="0.2">
      <c r="A32" s="1">
        <v>1</v>
      </c>
      <c r="B32" s="1">
        <v>1</v>
      </c>
      <c r="C32" s="1">
        <v>1</v>
      </c>
      <c r="D32" s="3" t="s">
        <v>0</v>
      </c>
      <c r="E32" s="1">
        <f t="shared" si="0"/>
        <v>1</v>
      </c>
      <c r="F32" s="1">
        <f t="shared" si="1"/>
        <v>1</v>
      </c>
      <c r="G32" s="1">
        <f t="shared" si="2"/>
        <v>1</v>
      </c>
      <c r="H32" s="1">
        <f t="shared" si="3"/>
        <v>0</v>
      </c>
      <c r="I32" s="1">
        <v>1</v>
      </c>
      <c r="J32" s="1">
        <v>1</v>
      </c>
      <c r="K32" s="1">
        <v>3</v>
      </c>
      <c r="L32" s="3" t="s">
        <v>54</v>
      </c>
      <c r="M32" s="3">
        <f t="shared" si="4"/>
        <v>1</v>
      </c>
      <c r="N32" s="3">
        <f t="shared" si="5"/>
        <v>1</v>
      </c>
      <c r="O32" s="3">
        <f t="shared" si="6"/>
        <v>1</v>
      </c>
      <c r="P32" s="3">
        <f t="shared" si="7"/>
        <v>1</v>
      </c>
      <c r="Q32" s="3">
        <f t="shared" si="8"/>
        <v>0</v>
      </c>
      <c r="R32" s="3">
        <f t="shared" si="9"/>
        <v>0</v>
      </c>
      <c r="S32" s="3">
        <f t="shared" si="10"/>
        <v>0</v>
      </c>
      <c r="T32" s="3">
        <f t="shared" si="11"/>
        <v>1</v>
      </c>
      <c r="U32" s="3">
        <f t="shared" si="12"/>
        <v>0</v>
      </c>
      <c r="V32" s="3"/>
      <c r="W32" s="1">
        <v>4</v>
      </c>
      <c r="X32" s="1">
        <v>1</v>
      </c>
      <c r="Y32" s="1">
        <v>3</v>
      </c>
      <c r="Z32" s="1">
        <v>2</v>
      </c>
      <c r="AA32" s="1">
        <v>5</v>
      </c>
      <c r="AB32" s="3" t="s">
        <v>55</v>
      </c>
      <c r="AC32" s="1">
        <f t="shared" si="13"/>
        <v>1</v>
      </c>
      <c r="AD32" s="1">
        <f t="shared" si="14"/>
        <v>1</v>
      </c>
      <c r="AE32" s="1">
        <f t="shared" si="15"/>
        <v>0</v>
      </c>
      <c r="AF32" s="1">
        <f t="shared" si="16"/>
        <v>0</v>
      </c>
      <c r="AG32" s="1">
        <f t="shared" si="17"/>
        <v>0</v>
      </c>
      <c r="AH32" s="1">
        <f t="shared" si="18"/>
        <v>0</v>
      </c>
      <c r="AI32" s="1"/>
      <c r="AJ32" s="1">
        <v>1</v>
      </c>
      <c r="AK32" s="1">
        <v>1</v>
      </c>
      <c r="AL32" s="1">
        <v>1</v>
      </c>
      <c r="AM32" s="1"/>
      <c r="AN32" s="1">
        <v>2</v>
      </c>
      <c r="AO32" s="1">
        <v>3</v>
      </c>
      <c r="AP32" s="1">
        <v>1</v>
      </c>
      <c r="AQ32" s="1">
        <v>3</v>
      </c>
      <c r="AR32" s="1">
        <v>2</v>
      </c>
      <c r="AS32" s="1">
        <v>5</v>
      </c>
      <c r="AT32" s="1">
        <v>4</v>
      </c>
      <c r="AU32" s="1">
        <v>1</v>
      </c>
      <c r="AV32" s="1" t="s">
        <v>56</v>
      </c>
      <c r="AW32" s="1">
        <v>1</v>
      </c>
      <c r="AX32" s="1">
        <v>22</v>
      </c>
      <c r="AY32" s="1">
        <v>4</v>
      </c>
      <c r="AZ32" s="1">
        <v>1</v>
      </c>
    </row>
    <row r="33" spans="1:52" x14ac:dyDescent="0.2">
      <c r="A33" s="1">
        <v>1</v>
      </c>
      <c r="B33" s="1">
        <v>1</v>
      </c>
      <c r="C33" s="1">
        <v>1</v>
      </c>
      <c r="D33" s="3" t="s">
        <v>20</v>
      </c>
      <c r="E33" s="1">
        <f t="shared" si="0"/>
        <v>0</v>
      </c>
      <c r="F33" s="1">
        <f t="shared" si="1"/>
        <v>0</v>
      </c>
      <c r="G33" s="1">
        <f t="shared" si="2"/>
        <v>1</v>
      </c>
      <c r="H33" s="1">
        <f t="shared" si="3"/>
        <v>0</v>
      </c>
      <c r="I33" s="1">
        <v>1</v>
      </c>
      <c r="J33" s="1">
        <v>1</v>
      </c>
      <c r="K33" s="1">
        <v>4</v>
      </c>
      <c r="L33" s="3" t="s">
        <v>57</v>
      </c>
      <c r="M33" s="3">
        <f t="shared" si="4"/>
        <v>1</v>
      </c>
      <c r="N33" s="3">
        <f t="shared" si="5"/>
        <v>1</v>
      </c>
      <c r="O33" s="3">
        <f t="shared" si="6"/>
        <v>0</v>
      </c>
      <c r="P33" s="3">
        <f t="shared" si="7"/>
        <v>0</v>
      </c>
      <c r="Q33" s="3">
        <f t="shared" si="8"/>
        <v>1</v>
      </c>
      <c r="R33" s="3">
        <f t="shared" si="9"/>
        <v>1</v>
      </c>
      <c r="S33" s="3">
        <f t="shared" si="10"/>
        <v>1</v>
      </c>
      <c r="T33" s="3">
        <f t="shared" si="11"/>
        <v>0</v>
      </c>
      <c r="U33" s="3">
        <f t="shared" si="12"/>
        <v>0</v>
      </c>
      <c r="V33" s="3"/>
      <c r="W33" s="1">
        <v>3</v>
      </c>
      <c r="X33" s="1">
        <v>5</v>
      </c>
      <c r="Y33" s="1">
        <v>2</v>
      </c>
      <c r="Z33" s="1">
        <v>1</v>
      </c>
      <c r="AA33" s="1">
        <v>4</v>
      </c>
      <c r="AC33" s="1">
        <f t="shared" si="13"/>
        <v>0</v>
      </c>
      <c r="AD33" s="1">
        <f t="shared" si="14"/>
        <v>0</v>
      </c>
      <c r="AE33" s="1">
        <f t="shared" si="15"/>
        <v>0</v>
      </c>
      <c r="AF33" s="1">
        <f t="shared" si="16"/>
        <v>0</v>
      </c>
      <c r="AG33" s="1">
        <f t="shared" si="17"/>
        <v>0</v>
      </c>
      <c r="AH33" s="1">
        <f t="shared" si="18"/>
        <v>0</v>
      </c>
      <c r="AI33" s="1"/>
      <c r="AJ33" s="1">
        <v>0</v>
      </c>
      <c r="AN33" s="1">
        <v>2</v>
      </c>
      <c r="AO33" s="1">
        <v>3</v>
      </c>
      <c r="AP33" s="1">
        <v>1</v>
      </c>
      <c r="AQ33" s="1">
        <v>2</v>
      </c>
      <c r="AR33" s="1">
        <v>3</v>
      </c>
      <c r="AS33" s="1">
        <v>4</v>
      </c>
      <c r="AT33" s="1">
        <v>5</v>
      </c>
      <c r="AU33" s="1">
        <v>1</v>
      </c>
      <c r="AV33" s="1"/>
      <c r="AW33" s="1">
        <v>2</v>
      </c>
      <c r="AX33" s="1">
        <v>35</v>
      </c>
      <c r="AY33" s="1">
        <v>13</v>
      </c>
      <c r="AZ33" s="1">
        <v>2</v>
      </c>
    </row>
  </sheetData>
  <autoFilter ref="A1:AZ33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Réponses au formulaire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IBTIHEL</dc:creator>
  <cp:lastModifiedBy>IBTIHEL</cp:lastModifiedBy>
  <dcterms:created xsi:type="dcterms:W3CDTF">2023-01-08T21:45:18Z</dcterms:created>
  <dcterms:modified xsi:type="dcterms:W3CDTF">2023-01-09T15:57:20Z</dcterms:modified>
</cp:coreProperties>
</file>