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809233F-8BFD-424C-98B8-1E3D41BC42AA}" xr6:coauthVersionLast="36" xr6:coauthVersionMax="36" xr10:uidLastSave="{00000000-0000-0000-0000-000000000000}"/>
  <bookViews>
    <workbookView xWindow="360" yWindow="15" windowWidth="20955" windowHeight="9720" activeTab="4" xr2:uid="{00000000-000D-0000-FFFF-FFFF00000000}"/>
  </bookViews>
  <sheets>
    <sheet name="Лист1" sheetId="1" r:id="rId1"/>
    <sheet name="Тула" sheetId="2" r:id="rId2"/>
    <sheet name="JTC" sheetId="3" r:id="rId3"/>
    <sheet name="Лист2" sheetId="4" r:id="rId4"/>
    <sheet name="Лист3" sheetId="5" r:id="rId5"/>
  </sheets>
  <calcPr calcId="191029"/>
</workbook>
</file>

<file path=xl/calcChain.xml><?xml version="1.0" encoding="utf-8"?>
<calcChain xmlns="http://schemas.openxmlformats.org/spreadsheetml/2006/main">
  <c r="E14" i="5" l="1"/>
  <c r="F14" i="5"/>
  <c r="G14" i="5"/>
  <c r="H14" i="5"/>
  <c r="I14" i="5"/>
  <c r="J14" i="5"/>
  <c r="K14" i="5"/>
  <c r="D14" i="5"/>
  <c r="D13" i="5"/>
  <c r="E13" i="5"/>
  <c r="F13" i="5"/>
  <c r="G13" i="5"/>
  <c r="H13" i="5"/>
  <c r="I13" i="5"/>
  <c r="J13" i="5"/>
  <c r="K13" i="5"/>
  <c r="E12" i="5"/>
  <c r="F12" i="5"/>
  <c r="G12" i="5"/>
  <c r="H12" i="5"/>
  <c r="I12" i="5"/>
  <c r="J12" i="5"/>
  <c r="K12" i="5"/>
  <c r="D12" i="5"/>
  <c r="P7" i="5" l="1"/>
  <c r="Q7" i="5"/>
  <c r="R7" i="5"/>
  <c r="S7" i="5"/>
  <c r="T7" i="5"/>
  <c r="U7" i="5"/>
  <c r="V7" i="5"/>
  <c r="O7" i="5"/>
  <c r="E7" i="5"/>
  <c r="F7" i="5"/>
  <c r="G7" i="5"/>
  <c r="H7" i="5"/>
  <c r="I7" i="5"/>
  <c r="J7" i="5"/>
  <c r="K7" i="5"/>
  <c r="D7" i="5"/>
  <c r="G8" i="1" l="1"/>
  <c r="G17" i="1" s="1"/>
  <c r="E8" i="1"/>
  <c r="E17" i="1" s="1"/>
  <c r="C17" i="1"/>
  <c r="D17" i="1"/>
  <c r="F17" i="1"/>
  <c r="H17" i="1"/>
  <c r="I17" i="1"/>
  <c r="J17" i="1"/>
  <c r="J19" i="3" l="1"/>
  <c r="J8" i="1"/>
  <c r="I8" i="1"/>
  <c r="H8" i="1"/>
  <c r="F8" i="1"/>
  <c r="D8" i="1"/>
  <c r="C8" i="1"/>
  <c r="R22" i="4"/>
  <c r="R21" i="4"/>
  <c r="M21" i="4"/>
  <c r="L21" i="4"/>
  <c r="R20" i="4"/>
  <c r="M20" i="4"/>
  <c r="L20" i="4"/>
  <c r="R19" i="4"/>
  <c r="M19" i="4"/>
  <c r="L19" i="4"/>
  <c r="R18" i="4"/>
  <c r="M18" i="4"/>
  <c r="L18" i="4"/>
  <c r="R17" i="4"/>
  <c r="M17" i="4"/>
  <c r="L17" i="4"/>
  <c r="R16" i="4"/>
  <c r="M16" i="4"/>
  <c r="L16" i="4"/>
  <c r="R15" i="4"/>
  <c r="M15" i="4"/>
  <c r="L15" i="4"/>
  <c r="R14" i="4"/>
  <c r="M14" i="4"/>
  <c r="L14" i="4"/>
  <c r="D14" i="4"/>
  <c r="R13" i="4"/>
  <c r="M13" i="4"/>
  <c r="L13" i="4"/>
  <c r="D13" i="4"/>
  <c r="R12" i="4"/>
  <c r="M12" i="4"/>
  <c r="L12" i="4"/>
  <c r="D12" i="4"/>
  <c r="R11" i="4"/>
  <c r="M11" i="4"/>
  <c r="L11" i="4"/>
  <c r="H11" i="4"/>
  <c r="D11" i="4"/>
  <c r="R10" i="4"/>
  <c r="M10" i="4"/>
  <c r="L10" i="4"/>
  <c r="H10" i="4"/>
  <c r="D10" i="4"/>
  <c r="R9" i="4"/>
  <c r="M9" i="4"/>
  <c r="L9" i="4"/>
  <c r="H9" i="4"/>
  <c r="D9" i="4"/>
  <c r="R8" i="4"/>
  <c r="M8" i="4"/>
  <c r="L8" i="4"/>
  <c r="H8" i="4"/>
  <c r="D8" i="4"/>
  <c r="R7" i="4"/>
  <c r="M7" i="4"/>
  <c r="L7" i="4"/>
  <c r="H7" i="4"/>
  <c r="D7" i="4"/>
  <c r="R6" i="4"/>
  <c r="M6" i="4"/>
  <c r="L6" i="4"/>
  <c r="H6" i="4"/>
  <c r="D6" i="4"/>
  <c r="R5" i="4"/>
  <c r="M5" i="4"/>
  <c r="L5" i="4"/>
  <c r="H5" i="4"/>
  <c r="D5" i="4"/>
  <c r="R4" i="4"/>
  <c r="M4" i="4"/>
  <c r="L4" i="4"/>
  <c r="H4" i="4"/>
  <c r="D4" i="4"/>
  <c r="M3" i="4"/>
  <c r="L3" i="4"/>
  <c r="H3" i="4"/>
  <c r="O31" i="3"/>
  <c r="L31" i="3"/>
  <c r="K31" i="3"/>
  <c r="J31" i="3"/>
  <c r="O30" i="3"/>
  <c r="L30" i="3"/>
  <c r="K30" i="3"/>
  <c r="J30" i="3"/>
  <c r="O29" i="3"/>
  <c r="L29" i="3"/>
  <c r="K29" i="3"/>
  <c r="J29" i="3"/>
  <c r="O28" i="3"/>
  <c r="L28" i="3"/>
  <c r="K28" i="3"/>
  <c r="J28" i="3"/>
  <c r="O27" i="3"/>
  <c r="L27" i="3"/>
  <c r="K27" i="3"/>
  <c r="J27" i="3"/>
  <c r="A27" i="3"/>
  <c r="O26" i="3"/>
  <c r="L26" i="3"/>
  <c r="K26" i="3"/>
  <c r="J26" i="3"/>
  <c r="A26" i="3"/>
  <c r="O25" i="3"/>
  <c r="L25" i="3"/>
  <c r="K25" i="3"/>
  <c r="J25" i="3"/>
  <c r="A25" i="3"/>
  <c r="O24" i="3"/>
  <c r="L24" i="3"/>
  <c r="K24" i="3"/>
  <c r="J24" i="3"/>
  <c r="A24" i="3"/>
  <c r="O23" i="3"/>
  <c r="L23" i="3"/>
  <c r="J23" i="3"/>
  <c r="K23" i="3" s="1"/>
  <c r="A23" i="3"/>
  <c r="O22" i="3"/>
  <c r="L22" i="3"/>
  <c r="K22" i="3"/>
  <c r="J22" i="3"/>
  <c r="A22" i="3"/>
  <c r="O21" i="3"/>
  <c r="L21" i="3"/>
  <c r="J21" i="3"/>
  <c r="K21" i="3" s="1"/>
  <c r="A21" i="3"/>
  <c r="O20" i="3"/>
  <c r="L20" i="3"/>
  <c r="J20" i="3"/>
  <c r="K20" i="3" s="1"/>
  <c r="A20" i="3"/>
  <c r="O19" i="3"/>
  <c r="L19" i="3"/>
  <c r="K19" i="3"/>
  <c r="A19" i="3"/>
  <c r="O18" i="3"/>
  <c r="L18" i="3"/>
  <c r="J18" i="3"/>
  <c r="K18" i="3" s="1"/>
  <c r="F18" i="3"/>
  <c r="A18" i="3"/>
  <c r="O17" i="3"/>
  <c r="L17" i="3"/>
  <c r="J17" i="3"/>
  <c r="K17" i="3" s="1"/>
  <c r="F17" i="3"/>
  <c r="A17" i="3"/>
  <c r="O16" i="3"/>
  <c r="L16" i="3"/>
  <c r="K16" i="3"/>
  <c r="J16" i="3"/>
  <c r="F16" i="3"/>
  <c r="A16" i="3"/>
  <c r="O15" i="3"/>
  <c r="L15" i="3"/>
  <c r="K15" i="3"/>
  <c r="J15" i="3"/>
  <c r="F15" i="3"/>
  <c r="A15" i="3"/>
  <c r="O14" i="3"/>
  <c r="L14" i="3"/>
  <c r="J14" i="3"/>
  <c r="K14" i="3" s="1"/>
  <c r="F14" i="3"/>
  <c r="A14" i="3"/>
  <c r="O13" i="3"/>
  <c r="L13" i="3"/>
  <c r="J13" i="3"/>
  <c r="K13" i="3" s="1"/>
  <c r="F13" i="3"/>
  <c r="A13" i="3"/>
  <c r="O12" i="3"/>
  <c r="L12" i="3"/>
  <c r="K12" i="3"/>
  <c r="J12" i="3"/>
  <c r="F12" i="3"/>
  <c r="A12" i="3"/>
  <c r="O11" i="3"/>
  <c r="L11" i="3"/>
  <c r="K11" i="3"/>
  <c r="J11" i="3"/>
  <c r="F11" i="3"/>
  <c r="A11" i="3"/>
  <c r="O10" i="3"/>
  <c r="L10" i="3"/>
  <c r="J10" i="3"/>
  <c r="K10" i="3" s="1"/>
  <c r="F10" i="3"/>
  <c r="A10" i="3"/>
  <c r="O9" i="3"/>
  <c r="L9" i="3"/>
  <c r="K9" i="3"/>
  <c r="J9" i="3"/>
  <c r="F9" i="3"/>
  <c r="A9" i="3"/>
  <c r="O8" i="3"/>
  <c r="L8" i="3"/>
  <c r="K8" i="3"/>
  <c r="J8" i="3"/>
  <c r="A8" i="3"/>
  <c r="O7" i="3"/>
  <c r="L7" i="3"/>
  <c r="K7" i="3"/>
  <c r="J7" i="3"/>
  <c r="F7" i="3"/>
  <c r="A7" i="3"/>
  <c r="O6" i="3"/>
  <c r="J6" i="3"/>
  <c r="K6" i="3" s="1"/>
  <c r="A6" i="3"/>
  <c r="A5" i="3"/>
  <c r="A4" i="3"/>
  <c r="A3" i="3"/>
  <c r="S25" i="2"/>
  <c r="S24" i="2"/>
  <c r="S23" i="2"/>
  <c r="S22" i="2"/>
  <c r="S21" i="2"/>
  <c r="S20" i="2"/>
  <c r="S19" i="2"/>
  <c r="E19" i="2"/>
  <c r="S18" i="2"/>
  <c r="E18" i="2"/>
  <c r="S17" i="2"/>
  <c r="P17" i="2"/>
  <c r="E17" i="2"/>
  <c r="S16" i="2"/>
  <c r="P16" i="2"/>
  <c r="E16" i="2"/>
  <c r="S15" i="2"/>
  <c r="P15" i="2"/>
  <c r="E15" i="2"/>
  <c r="S14" i="2"/>
  <c r="P14" i="2"/>
  <c r="E14" i="2"/>
  <c r="S13" i="2"/>
  <c r="P13" i="2"/>
  <c r="E13" i="2"/>
  <c r="S12" i="2"/>
  <c r="P12" i="2"/>
  <c r="E12" i="2"/>
  <c r="S11" i="2"/>
  <c r="P11" i="2"/>
  <c r="E11" i="2"/>
  <c r="S10" i="2"/>
  <c r="P10" i="2"/>
  <c r="E10" i="2"/>
  <c r="S9" i="2"/>
  <c r="P9" i="2"/>
  <c r="E9" i="2"/>
  <c r="E8" i="2"/>
  <c r="E7" i="2"/>
  <c r="E6" i="2"/>
  <c r="E5" i="2"/>
  <c r="E4" i="2"/>
  <c r="E3" i="2"/>
  <c r="J16" i="1"/>
  <c r="I16" i="1"/>
  <c r="H16" i="1"/>
  <c r="G16" i="1"/>
  <c r="F16" i="1"/>
  <c r="E16" i="1"/>
  <c r="D16" i="1"/>
  <c r="C16" i="1"/>
</calcChain>
</file>

<file path=xl/sharedStrings.xml><?xml version="1.0" encoding="utf-8"?>
<sst xmlns="http://schemas.openxmlformats.org/spreadsheetml/2006/main" count="123" uniqueCount="54">
  <si>
    <t>Толщины/Зазоры</t>
  </si>
  <si>
    <t>ЦИЛИНДР 1</t>
  </si>
  <si>
    <t>ЦИЛИНДР 2</t>
  </si>
  <si>
    <t>ЦИЛИНДР 3</t>
  </si>
  <si>
    <t>ЦИЛИНДР 4</t>
  </si>
  <si>
    <t xml:space="preserve">ВЫПУСК </t>
  </si>
  <si>
    <t>№</t>
  </si>
  <si>
    <t>270-330 после ремонта</t>
  </si>
  <si>
    <t>JTC</t>
  </si>
  <si>
    <t>Tula</t>
  </si>
  <si>
    <t>270-330 до ремонта</t>
  </si>
  <si>
    <t>Толкатели</t>
  </si>
  <si>
    <t>Номинал</t>
  </si>
  <si>
    <t>Факт</t>
  </si>
  <si>
    <t>Дельта</t>
  </si>
  <si>
    <t>Ком+</t>
  </si>
  <si>
    <t>Ком-</t>
  </si>
  <si>
    <t>ВПУСК</t>
  </si>
  <si>
    <t>220-280 после ремонта</t>
  </si>
  <si>
    <t>Зазоры колец</t>
  </si>
  <si>
    <t>non-identification mark at top compression ring dont't need to discriminate the up-side down</t>
  </si>
  <si>
    <t>1-е</t>
  </si>
  <si>
    <t>2-е</t>
  </si>
  <si>
    <t>масло-съем</t>
  </si>
  <si>
    <t>2.3L EW:</t>
  </si>
  <si>
    <t>top compression ring to be fitted with the pink paint on o.d. circumference painted on ring side from gap.</t>
  </si>
  <si>
    <t>5,473-5,475</t>
  </si>
  <si>
    <t>2nd compression ring to be fitted with the white or yellow paint on o.d. circumference painted on right side from gap</t>
  </si>
  <si>
    <t>for reference install the 2nd ring with the undercut side downward.</t>
  </si>
  <si>
    <t>oil ring rail gaps to be assembly 60 apart from each other and a minimum of 90 from the expander gap.</t>
  </si>
  <si>
    <t>the position of upper and lower compression ring gaps are not controled for installation</t>
  </si>
  <si>
    <t>Nom</t>
  </si>
  <si>
    <t>Fact(Shahe)</t>
  </si>
  <si>
    <t>Micro I</t>
  </si>
  <si>
    <t>Nom.</t>
  </si>
  <si>
    <t>Micro stage</t>
  </si>
  <si>
    <t>SHADE</t>
  </si>
  <si>
    <t>nom.</t>
  </si>
  <si>
    <t>shahe</t>
  </si>
  <si>
    <t>stage 0,001</t>
  </si>
  <si>
    <t>stage 0,01</t>
  </si>
  <si>
    <t>fact</t>
  </si>
  <si>
    <t>delta</t>
  </si>
  <si>
    <t>l</t>
  </si>
  <si>
    <t>h-</t>
  </si>
  <si>
    <t>h</t>
  </si>
  <si>
    <t>ll</t>
  </si>
  <si>
    <t>220-280 до ремонта</t>
  </si>
  <si>
    <t>ВЫПУСК</t>
  </si>
  <si>
    <t>Ном</t>
  </si>
  <si>
    <t>ДО</t>
  </si>
  <si>
    <t>ПОСЛЕ</t>
  </si>
  <si>
    <t>∆ Tula</t>
  </si>
  <si>
    <t>∆ JTC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</si>
</sst>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scheme val="minor"/>
    </font>
    <font>
      <b/>
      <sz val="20"/>
      <color theme="1"/>
      <name val="Calibri"/>
      <scheme val="minor"/>
    </font>
    <font>
      <b/>
      <sz val="14"/>
      <color theme="1"/>
      <name val="Calibri"/>
      <scheme val="minor"/>
    </font>
    <font>
      <b/>
      <sz val="11"/>
      <color indexed="2"/>
      <name val="Calibri"/>
      <scheme val="minor"/>
    </font>
    <font>
      <b/>
      <sz val="14"/>
      <color indexed="2"/>
      <name val="Calibri"/>
      <scheme val="minor"/>
    </font>
    <font>
      <b/>
      <sz val="11"/>
      <color theme="9" tint="-0.249977111117893"/>
      <name val="Calibri"/>
      <scheme val="minor"/>
    </font>
    <font>
      <b/>
      <sz val="14"/>
      <color theme="9" tint="-0.249977111117893"/>
      <name val="Calibri"/>
      <scheme val="minor"/>
    </font>
    <font>
      <b/>
      <sz val="14"/>
      <color theme="9"/>
      <name val="Calibri"/>
      <scheme val="minor"/>
    </font>
    <font>
      <sz val="14"/>
      <color theme="1"/>
      <name val="Calibri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24"/>
      <color theme="0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14"/>
      <color theme="1" tint="0.1499984740745262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92D050"/>
        <bgColor rgb="FF92D050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rgb="FFFFFF00"/>
        <bgColor theme="0" tint="-4.9989318521683403E-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theme="0" tint="-4.9989318521683403E-2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theme="1"/>
      </left>
      <right/>
      <top style="thin">
        <color theme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4" fillId="0" borderId="8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vertical="center" wrapText="1"/>
    </xf>
    <xf numFmtId="0" fontId="2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top"/>
    </xf>
    <xf numFmtId="0" fontId="2" fillId="0" borderId="21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 wrapText="1"/>
    </xf>
    <xf numFmtId="0" fontId="10" fillId="0" borderId="31" xfId="0" applyFont="1" applyBorder="1" applyAlignment="1">
      <alignment horizontal="center"/>
    </xf>
    <xf numFmtId="0" fontId="0" fillId="0" borderId="10" xfId="0" applyBorder="1"/>
    <xf numFmtId="0" fontId="0" fillId="0" borderId="7" xfId="0" applyBorder="1"/>
    <xf numFmtId="0" fontId="0" fillId="0" borderId="8" xfId="0" applyBorder="1"/>
    <xf numFmtId="0" fontId="0" fillId="0" borderId="32" xfId="0" applyBorder="1"/>
    <xf numFmtId="0" fontId="0" fillId="0" borderId="1" xfId="0" applyBorder="1"/>
    <xf numFmtId="0" fontId="0" fillId="0" borderId="17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3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0" applyNumberFormat="1"/>
    <xf numFmtId="0" fontId="0" fillId="0" borderId="11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0" fillId="0" borderId="20" xfId="0" applyBorder="1"/>
    <xf numFmtId="0" fontId="0" fillId="0" borderId="21" xfId="0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4" borderId="9" xfId="0" applyFill="1" applyBorder="1"/>
    <xf numFmtId="0" fontId="0" fillId="7" borderId="0" xfId="0" applyFill="1"/>
    <xf numFmtId="0" fontId="0" fillId="8" borderId="0" xfId="0" applyFill="1"/>
    <xf numFmtId="0" fontId="0" fillId="7" borderId="22" xfId="0" applyFill="1" applyBorder="1"/>
    <xf numFmtId="0" fontId="0" fillId="4" borderId="22" xfId="0" applyFill="1" applyBorder="1"/>
    <xf numFmtId="0" fontId="0" fillId="4" borderId="13" xfId="0" applyFill="1" applyBorder="1"/>
    <xf numFmtId="0" fontId="2" fillId="0" borderId="32" xfId="0" applyFont="1" applyBorder="1" applyAlignment="1">
      <alignment horizontal="center" vertical="center"/>
    </xf>
    <xf numFmtId="0" fontId="12" fillId="9" borderId="22" xfId="0" applyFont="1" applyFill="1" applyBorder="1" applyAlignment="1">
      <alignment horizontal="center" vertical="center" wrapText="1"/>
    </xf>
    <xf numFmtId="0" fontId="12" fillId="9" borderId="17" xfId="0" applyFont="1" applyFill="1" applyBorder="1" applyAlignment="1">
      <alignment vertical="center" wrapText="1"/>
    </xf>
    <xf numFmtId="0" fontId="12" fillId="10" borderId="20" xfId="0" applyFont="1" applyFill="1" applyBorder="1" applyAlignment="1">
      <alignment horizontal="center" vertical="top"/>
    </xf>
    <xf numFmtId="0" fontId="12" fillId="10" borderId="5" xfId="0" applyFont="1" applyFill="1" applyBorder="1" applyAlignment="1">
      <alignment horizontal="center" vertical="top"/>
    </xf>
    <xf numFmtId="0" fontId="11" fillId="10" borderId="0" xfId="0" applyFont="1" applyFill="1"/>
    <xf numFmtId="0" fontId="12" fillId="10" borderId="6" xfId="0" applyFont="1" applyFill="1" applyBorder="1" applyAlignment="1">
      <alignment horizontal="center" vertical="top"/>
    </xf>
    <xf numFmtId="0" fontId="13" fillId="2" borderId="8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6" fillId="11" borderId="33" xfId="0" applyFont="1" applyFill="1" applyBorder="1" applyAlignment="1">
      <alignment horizontal="center" vertical="center"/>
    </xf>
    <xf numFmtId="0" fontId="17" fillId="14" borderId="23" xfId="0" applyFont="1" applyFill="1" applyBorder="1" applyAlignment="1">
      <alignment horizontal="center" vertical="center"/>
    </xf>
    <xf numFmtId="0" fontId="17" fillId="14" borderId="4" xfId="0" applyFont="1" applyFill="1" applyBorder="1" applyAlignment="1">
      <alignment horizontal="center" vertical="center"/>
    </xf>
    <xf numFmtId="0" fontId="17" fillId="14" borderId="11" xfId="0" applyFont="1" applyFill="1" applyBorder="1" applyAlignment="1">
      <alignment horizontal="center" vertical="center"/>
    </xf>
    <xf numFmtId="0" fontId="17" fillId="14" borderId="8" xfId="0" applyFont="1" applyFill="1" applyBorder="1" applyAlignment="1">
      <alignment horizontal="center" vertical="center"/>
    </xf>
    <xf numFmtId="0" fontId="17" fillId="15" borderId="11" xfId="0" applyFont="1" applyFill="1" applyBorder="1" applyAlignment="1">
      <alignment horizontal="center" vertical="center"/>
    </xf>
    <xf numFmtId="0" fontId="17" fillId="15" borderId="35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17" fillId="15" borderId="15" xfId="0" applyFont="1" applyFill="1" applyBorder="1" applyAlignment="1">
      <alignment horizontal="center" vertical="center"/>
    </xf>
    <xf numFmtId="0" fontId="17" fillId="15" borderId="38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0" fontId="13" fillId="2" borderId="38" xfId="0" applyFont="1" applyFill="1" applyBorder="1" applyAlignment="1">
      <alignment horizontal="center" vertical="center"/>
    </xf>
    <xf numFmtId="0" fontId="13" fillId="2" borderId="37" xfId="0" applyFont="1" applyFill="1" applyBorder="1" applyAlignment="1">
      <alignment horizontal="center" vertical="center"/>
    </xf>
    <xf numFmtId="0" fontId="17" fillId="15" borderId="34" xfId="0" applyFont="1" applyFill="1" applyBorder="1" applyAlignment="1">
      <alignment horizontal="center"/>
    </xf>
    <xf numFmtId="0" fontId="17" fillId="15" borderId="36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 vertical="center"/>
    </xf>
    <xf numFmtId="0" fontId="13" fillId="2" borderId="39" xfId="0" applyFont="1" applyFill="1" applyBorder="1" applyAlignment="1">
      <alignment horizontal="center" vertical="center"/>
    </xf>
    <xf numFmtId="0" fontId="17" fillId="15" borderId="18" xfId="0" applyFont="1" applyFill="1" applyBorder="1" applyAlignment="1">
      <alignment horizontal="center"/>
    </xf>
    <xf numFmtId="0" fontId="17" fillId="15" borderId="39" xfId="0" applyFont="1" applyFill="1" applyBorder="1" applyAlignment="1">
      <alignment horizontal="center"/>
    </xf>
    <xf numFmtId="0" fontId="13" fillId="2" borderId="19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8" fillId="2" borderId="17" xfId="0" applyFont="1" applyFill="1" applyBorder="1" applyAlignment="1">
      <alignment horizontal="center" vertical="center" wrapText="1"/>
    </xf>
    <xf numFmtId="0" fontId="17" fillId="15" borderId="16" xfId="0" applyFont="1" applyFill="1" applyBorder="1" applyAlignment="1">
      <alignment horizontal="center" vertical="center"/>
    </xf>
    <xf numFmtId="0" fontId="17" fillId="15" borderId="18" xfId="0" applyFont="1" applyFill="1" applyBorder="1" applyAlignment="1">
      <alignment horizontal="center" vertical="center"/>
    </xf>
    <xf numFmtId="0" fontId="17" fillId="15" borderId="19" xfId="0" applyFont="1" applyFill="1" applyBorder="1" applyAlignment="1">
      <alignment horizontal="center" vertical="center"/>
    </xf>
    <xf numFmtId="0" fontId="14" fillId="15" borderId="24" xfId="0" applyFont="1" applyFill="1" applyBorder="1" applyAlignment="1">
      <alignment horizontal="center" vertical="center"/>
    </xf>
    <xf numFmtId="0" fontId="14" fillId="15" borderId="13" xfId="0" applyFont="1" applyFill="1" applyBorder="1" applyAlignment="1">
      <alignment horizontal="center" vertical="center"/>
    </xf>
    <xf numFmtId="0" fontId="17" fillId="15" borderId="40" xfId="0" applyFont="1" applyFill="1" applyBorder="1" applyAlignment="1">
      <alignment horizontal="center" vertical="center"/>
    </xf>
    <xf numFmtId="0" fontId="18" fillId="2" borderId="32" xfId="0" applyFont="1" applyFill="1" applyBorder="1" applyAlignment="1">
      <alignment horizontal="center" vertical="center" wrapText="1"/>
    </xf>
    <xf numFmtId="0" fontId="17" fillId="15" borderId="32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 vertical="center" wrapText="1"/>
    </xf>
    <xf numFmtId="0" fontId="17" fillId="16" borderId="32" xfId="0" applyFont="1" applyFill="1" applyBorder="1" applyAlignment="1">
      <alignment horizontal="center"/>
    </xf>
    <xf numFmtId="0" fontId="17" fillId="17" borderId="32" xfId="0" applyFont="1" applyFill="1" applyBorder="1" applyAlignment="1">
      <alignment horizontal="center"/>
    </xf>
    <xf numFmtId="0" fontId="13" fillId="18" borderId="32" xfId="0" applyFont="1" applyFill="1" applyBorder="1" applyAlignment="1">
      <alignment horizontal="center"/>
    </xf>
    <xf numFmtId="0" fontId="17" fillId="15" borderId="29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  <xf numFmtId="0" fontId="13" fillId="2" borderId="33" xfId="0" applyFont="1" applyFill="1" applyBorder="1" applyAlignment="1">
      <alignment horizontal="center" vertical="center"/>
    </xf>
    <xf numFmtId="0" fontId="13" fillId="2" borderId="26" xfId="0" applyFont="1" applyFill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9" fillId="0" borderId="0" xfId="0" applyFont="1"/>
    <xf numFmtId="0" fontId="1" fillId="0" borderId="0" xfId="0" applyFont="1"/>
    <xf numFmtId="0" fontId="2" fillId="2" borderId="9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6" fillId="13" borderId="3" xfId="0" applyFont="1" applyFill="1" applyBorder="1" applyAlignment="1">
      <alignment horizontal="center"/>
    </xf>
    <xf numFmtId="0" fontId="17" fillId="15" borderId="2" xfId="0" applyFont="1" applyFill="1" applyBorder="1" applyAlignment="1">
      <alignment horizontal="center" vertical="center"/>
    </xf>
    <xf numFmtId="0" fontId="17" fillId="15" borderId="4" xfId="0" applyFont="1" applyFill="1" applyBorder="1" applyAlignment="1">
      <alignment horizontal="center" vertical="center"/>
    </xf>
    <xf numFmtId="0" fontId="16" fillId="12" borderId="3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285E-2"/>
          <c:y val="0.117227"/>
          <c:w val="0.96651200000000004"/>
          <c:h val="0.86765700000000001"/>
        </c:manualLayout>
      </c:layout>
      <c:lineChart>
        <c:grouping val="standard"/>
        <c:varyColors val="0"/>
        <c:ser>
          <c:idx val="0"/>
          <c:order val="0"/>
          <c:spPr bwMode="auto">
            <a:prstGeom prst="rect">
              <a:avLst/>
            </a:prstGeom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JTC!$G$6:$G$31</c:f>
              <c:numCache>
                <c:formatCode>General</c:formatCode>
                <c:ptCount val="26"/>
                <c:pt idx="0">
                  <c:v>127</c:v>
                </c:pt>
                <c:pt idx="1">
                  <c:v>152</c:v>
                </c:pt>
                <c:pt idx="2">
                  <c:v>178</c:v>
                </c:pt>
                <c:pt idx="3">
                  <c:v>203</c:v>
                </c:pt>
                <c:pt idx="4">
                  <c:v>229</c:v>
                </c:pt>
                <c:pt idx="5">
                  <c:v>254</c:v>
                </c:pt>
                <c:pt idx="6">
                  <c:v>279</c:v>
                </c:pt>
                <c:pt idx="7">
                  <c:v>305</c:v>
                </c:pt>
                <c:pt idx="8">
                  <c:v>330</c:v>
                </c:pt>
                <c:pt idx="9">
                  <c:v>356</c:v>
                </c:pt>
                <c:pt idx="10">
                  <c:v>381</c:v>
                </c:pt>
                <c:pt idx="11">
                  <c:v>406</c:v>
                </c:pt>
                <c:pt idx="12">
                  <c:v>432</c:v>
                </c:pt>
                <c:pt idx="13">
                  <c:v>457</c:v>
                </c:pt>
                <c:pt idx="14">
                  <c:v>483</c:v>
                </c:pt>
                <c:pt idx="15">
                  <c:v>508</c:v>
                </c:pt>
                <c:pt idx="16">
                  <c:v>533</c:v>
                </c:pt>
                <c:pt idx="17">
                  <c:v>559</c:v>
                </c:pt>
                <c:pt idx="18">
                  <c:v>584</c:v>
                </c:pt>
                <c:pt idx="19">
                  <c:v>610</c:v>
                </c:pt>
                <c:pt idx="20">
                  <c:v>635</c:v>
                </c:pt>
                <c:pt idx="21">
                  <c:v>660</c:v>
                </c:pt>
                <c:pt idx="22">
                  <c:v>686</c:v>
                </c:pt>
                <c:pt idx="23">
                  <c:v>711</c:v>
                </c:pt>
                <c:pt idx="24">
                  <c:v>737</c:v>
                </c:pt>
                <c:pt idx="25">
                  <c:v>762</c:v>
                </c:pt>
              </c:numCache>
            </c:numRef>
          </c:cat>
          <c:val>
            <c:numRef>
              <c:f>JTC!$J$6:$J$31</c:f>
              <c:numCache>
                <c:formatCode>General</c:formatCode>
                <c:ptCount val="26"/>
                <c:pt idx="0">
                  <c:v>-1</c:v>
                </c:pt>
                <c:pt idx="1">
                  <c:v>-1</c:v>
                </c:pt>
                <c:pt idx="2">
                  <c:v>8</c:v>
                </c:pt>
                <c:pt idx="3">
                  <c:v>-2</c:v>
                </c:pt>
                <c:pt idx="4">
                  <c:v>1</c:v>
                </c:pt>
                <c:pt idx="5">
                  <c:v>-4</c:v>
                </c:pt>
                <c:pt idx="6">
                  <c:v>2</c:v>
                </c:pt>
                <c:pt idx="7">
                  <c:v>5</c:v>
                </c:pt>
                <c:pt idx="8">
                  <c:v>8</c:v>
                </c:pt>
                <c:pt idx="9">
                  <c:v>-10</c:v>
                </c:pt>
                <c:pt idx="10">
                  <c:v>6</c:v>
                </c:pt>
                <c:pt idx="11">
                  <c:v>5</c:v>
                </c:pt>
                <c:pt idx="12">
                  <c:v>18</c:v>
                </c:pt>
                <c:pt idx="13">
                  <c:v>4</c:v>
                </c:pt>
                <c:pt idx="14">
                  <c:v>20</c:v>
                </c:pt>
                <c:pt idx="15">
                  <c:v>37</c:v>
                </c:pt>
                <c:pt idx="16">
                  <c:v>23</c:v>
                </c:pt>
                <c:pt idx="17">
                  <c:v>11</c:v>
                </c:pt>
                <c:pt idx="18">
                  <c:v>8</c:v>
                </c:pt>
                <c:pt idx="19">
                  <c:v>10</c:v>
                </c:pt>
                <c:pt idx="20">
                  <c:v>13</c:v>
                </c:pt>
                <c:pt idx="21">
                  <c:v>0</c:v>
                </c:pt>
                <c:pt idx="22">
                  <c:v>4</c:v>
                </c:pt>
                <c:pt idx="23">
                  <c:v>24</c:v>
                </c:pt>
                <c:pt idx="24">
                  <c:v>-2</c:v>
                </c:pt>
                <c:pt idx="2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67-48DB-9FB9-DC47E4B3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279512"/>
        <c:axId val="589283472"/>
      </c:lineChart>
      <c:catAx>
        <c:axId val="58927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283472"/>
        <c:crosses val="autoZero"/>
        <c:auto val="1"/>
        <c:lblAlgn val="ctr"/>
        <c:lblOffset val="100"/>
        <c:noMultiLvlLbl val="0"/>
      </c:catAx>
      <c:valAx>
        <c:axId val="58928347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279512"/>
        <c:crosses val="autoZero"/>
        <c:crossBetween val="between"/>
      </c:valAx>
      <c:spPr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prstGeom prst="rect">
          <a:avLst/>
        </a:prstGeom>
        <a:noFill/>
        <a:ln>
          <a:noFill/>
          <a:miter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Лист2!$Q$3:$Q$22</c:f>
              <c:numCache>
                <c:formatCode>General</c:formatCode>
                <c:ptCount val="20"/>
                <c:pt idx="0">
                  <c:v>0.10299999999999999</c:v>
                </c:pt>
                <c:pt idx="1">
                  <c:v>0.14899999999999999</c:v>
                </c:pt>
                <c:pt idx="2">
                  <c:v>0.15</c:v>
                </c:pt>
                <c:pt idx="3">
                  <c:v>0.2</c:v>
                </c:pt>
                <c:pt idx="4">
                  <c:v>0.20100000000000001</c:v>
                </c:pt>
                <c:pt idx="5">
                  <c:v>0.22700000000000001</c:v>
                </c:pt>
                <c:pt idx="6">
                  <c:v>0.248</c:v>
                </c:pt>
                <c:pt idx="7">
                  <c:v>0.251</c:v>
                </c:pt>
                <c:pt idx="8">
                  <c:v>0.27900000000000003</c:v>
                </c:pt>
                <c:pt idx="9">
                  <c:v>0.3</c:v>
                </c:pt>
                <c:pt idx="10">
                  <c:v>0.307</c:v>
                </c:pt>
                <c:pt idx="11">
                  <c:v>0.33500000000000002</c:v>
                </c:pt>
                <c:pt idx="12">
                  <c:v>0.34799999999999998</c:v>
                </c:pt>
                <c:pt idx="13">
                  <c:v>0.35099999999999998</c:v>
                </c:pt>
                <c:pt idx="14">
                  <c:v>0.38400000000000001</c:v>
                </c:pt>
                <c:pt idx="15">
                  <c:v>0.40100000000000002</c:v>
                </c:pt>
                <c:pt idx="16">
                  <c:v>0.40799999999999997</c:v>
                </c:pt>
                <c:pt idx="17">
                  <c:v>0.439</c:v>
                </c:pt>
                <c:pt idx="18">
                  <c:v>0.46</c:v>
                </c:pt>
                <c:pt idx="19">
                  <c:v>0.502</c:v>
                </c:pt>
              </c:numCache>
            </c:numRef>
          </c:xVal>
          <c:yVal>
            <c:numRef>
              <c:f>Лист2!$R$3:$R$22</c:f>
              <c:numCache>
                <c:formatCode>General</c:formatCode>
                <c:ptCount val="20"/>
                <c:pt idx="0">
                  <c:v>0</c:v>
                </c:pt>
                <c:pt idx="1">
                  <c:v>4.5999999999999999E-2</c:v>
                </c:pt>
                <c:pt idx="2">
                  <c:v>1.0000000000000009E-3</c:v>
                </c:pt>
                <c:pt idx="3">
                  <c:v>5.0000000000000017E-2</c:v>
                </c:pt>
                <c:pt idx="4">
                  <c:v>1.0000000000000009E-3</c:v>
                </c:pt>
                <c:pt idx="5">
                  <c:v>2.5999999999999995E-2</c:v>
                </c:pt>
                <c:pt idx="6">
                  <c:v>2.0999999999999991E-2</c:v>
                </c:pt>
                <c:pt idx="7">
                  <c:v>3.0000000000000027E-3</c:v>
                </c:pt>
                <c:pt idx="8">
                  <c:v>2.8000000000000025E-2</c:v>
                </c:pt>
                <c:pt idx="9">
                  <c:v>2.0999999999999963E-2</c:v>
                </c:pt>
                <c:pt idx="10">
                  <c:v>7.0000000000000062E-3</c:v>
                </c:pt>
                <c:pt idx="11">
                  <c:v>2.8000000000000025E-2</c:v>
                </c:pt>
                <c:pt idx="12">
                  <c:v>1.2999999999999956E-2</c:v>
                </c:pt>
                <c:pt idx="13">
                  <c:v>3.0000000000000027E-3</c:v>
                </c:pt>
                <c:pt idx="14">
                  <c:v>3.3000000000000029E-2</c:v>
                </c:pt>
                <c:pt idx="15">
                  <c:v>1.7000000000000015E-2</c:v>
                </c:pt>
                <c:pt idx="16">
                  <c:v>6.9999999999999507E-3</c:v>
                </c:pt>
                <c:pt idx="17">
                  <c:v>3.1000000000000028E-2</c:v>
                </c:pt>
                <c:pt idx="18">
                  <c:v>2.1000000000000019E-2</c:v>
                </c:pt>
                <c:pt idx="19">
                  <c:v>4.1999999999999982E-2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6-448C-B3C8-B5335DC1C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05416"/>
        <c:axId val="271871472"/>
      </c:scatterChart>
      <c:valAx>
        <c:axId val="93105416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1871472"/>
        <c:crosses val="autoZero"/>
        <c:crossBetween val="midCat"/>
      </c:valAx>
      <c:valAx>
        <c:axId val="27187147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105416"/>
        <c:crosses val="autoZero"/>
        <c:crossBetween val="midCat"/>
      </c:valAx>
      <c:spPr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MarkerLayout/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MarkerLayout/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209550</xdr:colOff>
      <xdr:row>20</xdr:row>
      <xdr:rowOff>33336</xdr:rowOff>
    </xdr:from>
    <xdr:to>
      <xdr:col>40</xdr:col>
      <xdr:colOff>495299</xdr:colOff>
      <xdr:row>44</xdr:row>
      <xdr:rowOff>76199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23</xdr:row>
      <xdr:rowOff>85725</xdr:rowOff>
    </xdr:from>
    <xdr:to>
      <xdr:col>17</xdr:col>
      <xdr:colOff>457198</xdr:colOff>
      <xdr:row>41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45"/>
  <sheetViews>
    <sheetView zoomScaleNormal="100" workbookViewId="0">
      <selection activeCell="B5" sqref="B5:J6"/>
    </sheetView>
  </sheetViews>
  <sheetFormatPr defaultRowHeight="15" x14ac:dyDescent="0.25"/>
  <cols>
    <col min="1" max="1" width="12.7109375" customWidth="1"/>
  </cols>
  <sheetData>
    <row r="2" spans="1:19" ht="34.5" customHeight="1" x14ac:dyDescent="0.25">
      <c r="A2" s="1"/>
      <c r="B2" s="2"/>
      <c r="C2" s="132" t="s">
        <v>0</v>
      </c>
      <c r="D2" s="133"/>
      <c r="E2" s="133"/>
      <c r="F2" s="133"/>
      <c r="G2" s="133"/>
      <c r="H2" s="133"/>
      <c r="I2" s="133"/>
      <c r="J2" s="134"/>
      <c r="L2" s="132" t="s">
        <v>0</v>
      </c>
      <c r="M2" s="133"/>
      <c r="N2" s="133"/>
      <c r="O2" s="133"/>
      <c r="P2" s="133"/>
      <c r="Q2" s="133"/>
      <c r="R2" s="133"/>
      <c r="S2" s="134"/>
    </row>
    <row r="3" spans="1:19" ht="41.25" customHeight="1" x14ac:dyDescent="0.25">
      <c r="A3" s="3"/>
      <c r="B3" s="4"/>
      <c r="C3" s="135" t="s">
        <v>1</v>
      </c>
      <c r="D3" s="136"/>
      <c r="E3" s="135" t="s">
        <v>2</v>
      </c>
      <c r="F3" s="136"/>
      <c r="G3" s="135" t="s">
        <v>3</v>
      </c>
      <c r="H3" s="136"/>
      <c r="I3" s="137" t="s">
        <v>4</v>
      </c>
      <c r="J3" s="138"/>
      <c r="L3" s="135" t="s">
        <v>1</v>
      </c>
      <c r="M3" s="136"/>
      <c r="N3" s="135" t="s">
        <v>2</v>
      </c>
      <c r="O3" s="136"/>
      <c r="P3" s="135" t="s">
        <v>3</v>
      </c>
      <c r="Q3" s="136"/>
      <c r="R3" s="137" t="s">
        <v>4</v>
      </c>
      <c r="S3" s="138"/>
    </row>
    <row r="4" spans="1:19" ht="36" customHeight="1" x14ac:dyDescent="0.25">
      <c r="A4" s="6" t="s">
        <v>5</v>
      </c>
      <c r="B4" s="7" t="s">
        <v>6</v>
      </c>
      <c r="C4" s="8">
        <v>1</v>
      </c>
      <c r="D4" s="9">
        <v>2</v>
      </c>
      <c r="E4" s="8">
        <v>3</v>
      </c>
      <c r="F4" s="9">
        <v>4</v>
      </c>
      <c r="G4" s="8">
        <v>5</v>
      </c>
      <c r="H4" s="9">
        <v>6</v>
      </c>
      <c r="I4" s="8">
        <v>7</v>
      </c>
      <c r="J4" s="9">
        <v>8</v>
      </c>
      <c r="L4" s="8">
        <v>1</v>
      </c>
      <c r="M4" s="9">
        <v>2</v>
      </c>
      <c r="N4" s="8">
        <v>3</v>
      </c>
      <c r="O4" s="9">
        <v>4</v>
      </c>
      <c r="P4" s="8">
        <v>5</v>
      </c>
      <c r="Q4" s="9">
        <v>6</v>
      </c>
      <c r="R4" s="8">
        <v>7</v>
      </c>
      <c r="S4" s="9">
        <v>8</v>
      </c>
    </row>
    <row r="5" spans="1:19" ht="36" customHeight="1" x14ac:dyDescent="0.25">
      <c r="A5" s="129" t="s">
        <v>7</v>
      </c>
      <c r="B5" s="10" t="s">
        <v>8</v>
      </c>
      <c r="C5" s="8">
        <v>305</v>
      </c>
      <c r="D5" s="9">
        <v>305</v>
      </c>
      <c r="E5" s="8">
        <v>100</v>
      </c>
      <c r="F5" s="9">
        <v>127</v>
      </c>
      <c r="G5" s="8">
        <v>100</v>
      </c>
      <c r="H5" s="9">
        <v>406</v>
      </c>
      <c r="I5" s="8">
        <v>381</v>
      </c>
      <c r="J5" s="9">
        <v>457</v>
      </c>
      <c r="L5" s="8"/>
      <c r="M5" s="9"/>
      <c r="N5" s="8"/>
      <c r="O5" s="9"/>
      <c r="P5" s="8"/>
      <c r="Q5" s="9"/>
      <c r="R5" s="8"/>
      <c r="S5" s="9"/>
    </row>
    <row r="6" spans="1:19" ht="36" customHeight="1" thickBot="1" x14ac:dyDescent="0.3">
      <c r="A6" s="130"/>
      <c r="B6" s="12" t="s">
        <v>9</v>
      </c>
      <c r="C6" s="8">
        <v>300</v>
      </c>
      <c r="D6" s="9">
        <v>300</v>
      </c>
      <c r="E6" s="8">
        <v>100</v>
      </c>
      <c r="F6" s="9">
        <v>100</v>
      </c>
      <c r="G6" s="8">
        <v>100</v>
      </c>
      <c r="H6" s="9">
        <v>400</v>
      </c>
      <c r="I6" s="8">
        <v>350</v>
      </c>
      <c r="J6" s="9">
        <v>400</v>
      </c>
      <c r="L6" s="8"/>
      <c r="M6" s="9"/>
      <c r="N6" s="8"/>
      <c r="O6" s="9"/>
      <c r="P6" s="8"/>
      <c r="Q6" s="9"/>
      <c r="R6" s="8"/>
      <c r="S6" s="9"/>
    </row>
    <row r="7" spans="1:19" ht="36" customHeight="1" thickBot="1" x14ac:dyDescent="0.3">
      <c r="A7" s="24"/>
      <c r="B7" s="10" t="s">
        <v>8</v>
      </c>
      <c r="C7" s="84" t="s">
        <v>45</v>
      </c>
      <c r="D7" s="83" t="s">
        <v>45</v>
      </c>
      <c r="E7" s="8"/>
      <c r="F7" s="83" t="s">
        <v>43</v>
      </c>
      <c r="G7" s="8"/>
      <c r="H7" s="83" t="s">
        <v>43</v>
      </c>
      <c r="I7" s="84" t="s">
        <v>43</v>
      </c>
      <c r="J7" s="83" t="s">
        <v>45</v>
      </c>
      <c r="L7" s="8"/>
      <c r="M7" s="9"/>
      <c r="N7" s="8"/>
      <c r="O7" s="9"/>
      <c r="P7" s="8"/>
      <c r="Q7" s="9"/>
      <c r="R7" s="8"/>
      <c r="S7" s="9"/>
    </row>
    <row r="8" spans="1:19" ht="36" customHeight="1" thickBot="1" x14ac:dyDescent="0.3">
      <c r="A8" s="24"/>
      <c r="B8" s="76"/>
      <c r="C8" s="8">
        <f t="shared" ref="C8:J8" si="0">C5-300</f>
        <v>5</v>
      </c>
      <c r="D8" s="8">
        <f t="shared" si="0"/>
        <v>5</v>
      </c>
      <c r="E8" s="8">
        <f t="shared" si="0"/>
        <v>-200</v>
      </c>
      <c r="F8" s="8">
        <f t="shared" si="0"/>
        <v>-173</v>
      </c>
      <c r="G8" s="8">
        <f t="shared" si="0"/>
        <v>-200</v>
      </c>
      <c r="H8" s="8">
        <f t="shared" si="0"/>
        <v>106</v>
      </c>
      <c r="I8" s="8">
        <f t="shared" si="0"/>
        <v>81</v>
      </c>
      <c r="J8" s="8">
        <f t="shared" si="0"/>
        <v>157</v>
      </c>
      <c r="L8" s="8"/>
      <c r="M8" s="9"/>
      <c r="N8" s="8"/>
      <c r="O8" s="9"/>
      <c r="P8" s="8"/>
      <c r="Q8" s="9"/>
      <c r="R8" s="8"/>
      <c r="S8" s="9"/>
    </row>
    <row r="9" spans="1:19" ht="36" customHeight="1" thickBot="1" x14ac:dyDescent="0.3">
      <c r="A9" s="24"/>
      <c r="B9" s="12" t="s">
        <v>9</v>
      </c>
      <c r="C9" s="84" t="s">
        <v>45</v>
      </c>
      <c r="D9" s="83" t="s">
        <v>45</v>
      </c>
      <c r="E9" s="84" t="s">
        <v>46</v>
      </c>
      <c r="F9" s="83" t="s">
        <v>46</v>
      </c>
      <c r="G9" s="84" t="s">
        <v>46</v>
      </c>
      <c r="H9" s="83" t="s">
        <v>45</v>
      </c>
      <c r="I9" s="84" t="s">
        <v>45</v>
      </c>
      <c r="J9" s="83" t="s">
        <v>45</v>
      </c>
      <c r="L9" s="8"/>
      <c r="M9" s="9"/>
      <c r="N9" s="8"/>
      <c r="O9" s="9"/>
      <c r="P9" s="8"/>
      <c r="Q9" s="9"/>
      <c r="R9" s="8"/>
      <c r="S9" s="9"/>
    </row>
    <row r="10" spans="1:19" ht="36" customHeight="1" thickBot="1" x14ac:dyDescent="0.3">
      <c r="A10" s="24"/>
      <c r="B10" s="76"/>
      <c r="C10" s="8"/>
      <c r="D10" s="9"/>
      <c r="E10" s="8"/>
      <c r="F10" s="9"/>
      <c r="G10" s="8"/>
      <c r="H10" s="9"/>
      <c r="I10" s="8"/>
      <c r="J10" s="9"/>
      <c r="L10" s="8"/>
      <c r="M10" s="9"/>
      <c r="N10" s="8"/>
      <c r="O10" s="9"/>
      <c r="P10" s="8"/>
      <c r="Q10" s="9"/>
      <c r="R10" s="8"/>
      <c r="S10" s="9"/>
    </row>
    <row r="11" spans="1:19" ht="36" customHeight="1" x14ac:dyDescent="0.25">
      <c r="A11" s="129" t="s">
        <v>10</v>
      </c>
      <c r="B11" s="10" t="s">
        <v>8</v>
      </c>
      <c r="C11" s="13">
        <v>152</v>
      </c>
      <c r="D11" s="14">
        <v>178</v>
      </c>
      <c r="E11" s="13">
        <v>254</v>
      </c>
      <c r="F11" s="14">
        <v>305</v>
      </c>
      <c r="G11" s="13">
        <v>279</v>
      </c>
      <c r="H11" s="14">
        <v>305</v>
      </c>
      <c r="I11" s="13">
        <v>254</v>
      </c>
      <c r="J11" s="14">
        <v>406</v>
      </c>
      <c r="L11" s="13">
        <v>152</v>
      </c>
      <c r="M11" s="14">
        <v>178</v>
      </c>
      <c r="N11" s="13">
        <v>254</v>
      </c>
      <c r="O11" s="14">
        <v>305</v>
      </c>
      <c r="P11" s="13">
        <v>279</v>
      </c>
      <c r="Q11" s="14">
        <v>305</v>
      </c>
      <c r="R11" s="13">
        <v>254</v>
      </c>
      <c r="S11" s="14">
        <v>406</v>
      </c>
    </row>
    <row r="12" spans="1:19" ht="36" customHeight="1" thickBot="1" x14ac:dyDescent="0.3">
      <c r="A12" s="130"/>
      <c r="B12" s="15" t="s">
        <v>9</v>
      </c>
      <c r="C12" s="16">
        <v>150</v>
      </c>
      <c r="D12" s="17">
        <v>150</v>
      </c>
      <c r="E12" s="16">
        <v>250</v>
      </c>
      <c r="F12" s="17">
        <v>300</v>
      </c>
      <c r="G12" s="16">
        <v>300</v>
      </c>
      <c r="H12" s="17">
        <v>300</v>
      </c>
      <c r="I12" s="16">
        <v>250</v>
      </c>
      <c r="J12" s="17">
        <v>350</v>
      </c>
      <c r="L12" s="16">
        <v>150</v>
      </c>
      <c r="M12" s="17">
        <v>150</v>
      </c>
      <c r="N12" s="16">
        <v>250</v>
      </c>
      <c r="O12" s="17">
        <v>300</v>
      </c>
      <c r="P12" s="16">
        <v>300</v>
      </c>
      <c r="Q12" s="17">
        <v>300</v>
      </c>
      <c r="R12" s="16">
        <v>250</v>
      </c>
      <c r="S12" s="17">
        <v>350</v>
      </c>
    </row>
    <row r="13" spans="1:19" ht="36" customHeight="1" thickBot="1" x14ac:dyDescent="0.3">
      <c r="A13" s="24"/>
      <c r="B13" s="15"/>
      <c r="C13" s="22"/>
      <c r="D13" s="23"/>
      <c r="E13" s="22"/>
      <c r="F13" s="23"/>
      <c r="G13" s="22"/>
      <c r="H13" s="23"/>
      <c r="I13" s="22"/>
      <c r="J13" s="23"/>
      <c r="L13" s="22"/>
      <c r="M13" s="23"/>
      <c r="N13" s="22"/>
      <c r="O13" s="23"/>
      <c r="P13" s="22"/>
      <c r="Q13" s="23"/>
      <c r="R13" s="22"/>
      <c r="S13" s="23"/>
    </row>
    <row r="14" spans="1:19" ht="36" customHeight="1" thickBot="1" x14ac:dyDescent="0.3">
      <c r="A14" s="129" t="s">
        <v>11</v>
      </c>
      <c r="B14" s="18" t="s">
        <v>12</v>
      </c>
      <c r="C14" s="19">
        <v>322</v>
      </c>
      <c r="D14" s="20">
        <v>342</v>
      </c>
      <c r="E14" s="21">
        <v>342</v>
      </c>
      <c r="F14" s="20">
        <v>382</v>
      </c>
      <c r="G14" s="19">
        <v>342</v>
      </c>
      <c r="H14" s="20">
        <v>422</v>
      </c>
      <c r="I14" s="19">
        <v>342</v>
      </c>
      <c r="J14" s="20">
        <v>322</v>
      </c>
      <c r="L14" s="22"/>
      <c r="M14" s="23"/>
      <c r="N14" s="22"/>
      <c r="O14" s="23"/>
      <c r="P14" s="22"/>
      <c r="Q14" s="23"/>
      <c r="R14" s="22"/>
      <c r="S14" s="23"/>
    </row>
    <row r="15" spans="1:19" ht="36" customHeight="1" x14ac:dyDescent="0.25">
      <c r="A15" s="131"/>
      <c r="B15" s="25" t="s">
        <v>13</v>
      </c>
      <c r="C15" s="26">
        <v>302</v>
      </c>
      <c r="D15" s="27">
        <v>299</v>
      </c>
      <c r="E15" s="28">
        <v>333</v>
      </c>
      <c r="F15" s="27">
        <v>349</v>
      </c>
      <c r="G15" s="26">
        <v>323</v>
      </c>
      <c r="H15" s="27">
        <v>229</v>
      </c>
      <c r="I15" s="26">
        <v>246</v>
      </c>
      <c r="J15" s="27">
        <v>90</v>
      </c>
      <c r="L15" s="22"/>
      <c r="M15" s="23"/>
      <c r="N15" s="22"/>
      <c r="O15" s="23"/>
      <c r="P15" s="22"/>
      <c r="Q15" s="23"/>
      <c r="R15" s="22"/>
      <c r="S15" s="23"/>
    </row>
    <row r="16" spans="1:19" ht="36" customHeight="1" x14ac:dyDescent="0.25">
      <c r="A16" s="131"/>
      <c r="B16" s="29" t="s">
        <v>14</v>
      </c>
      <c r="C16" s="30">
        <f t="shared" ref="C16:J16" si="1">C15-C14</f>
        <v>-20</v>
      </c>
      <c r="D16" s="30">
        <f t="shared" si="1"/>
        <v>-43</v>
      </c>
      <c r="E16" s="30">
        <f t="shared" si="1"/>
        <v>-9</v>
      </c>
      <c r="F16" s="30">
        <f t="shared" si="1"/>
        <v>-33</v>
      </c>
      <c r="G16" s="30">
        <f t="shared" si="1"/>
        <v>-19</v>
      </c>
      <c r="H16" s="30">
        <f t="shared" si="1"/>
        <v>-193</v>
      </c>
      <c r="I16" s="30">
        <f t="shared" si="1"/>
        <v>-96</v>
      </c>
      <c r="J16" s="30">
        <f t="shared" si="1"/>
        <v>-232</v>
      </c>
      <c r="L16" s="22"/>
      <c r="M16" s="23"/>
      <c r="N16" s="22"/>
      <c r="O16" s="23"/>
      <c r="P16" s="22"/>
      <c r="Q16" s="23"/>
      <c r="R16" s="22"/>
      <c r="S16" s="23"/>
    </row>
    <row r="17" spans="1:19" ht="36" customHeight="1" x14ac:dyDescent="0.25">
      <c r="A17" s="131"/>
      <c r="B17" s="29" t="s">
        <v>15</v>
      </c>
      <c r="C17" s="31">
        <f t="shared" ref="C17:I17" si="2">C8+C15</f>
        <v>307</v>
      </c>
      <c r="D17" s="31">
        <f t="shared" si="2"/>
        <v>304</v>
      </c>
      <c r="E17" s="31">
        <f>E8+E15</f>
        <v>133</v>
      </c>
      <c r="F17" s="31">
        <f t="shared" si="2"/>
        <v>176</v>
      </c>
      <c r="G17" s="31">
        <f t="shared" si="2"/>
        <v>123</v>
      </c>
      <c r="H17" s="31">
        <f t="shared" si="2"/>
        <v>335</v>
      </c>
      <c r="I17" s="31">
        <f t="shared" si="2"/>
        <v>327</v>
      </c>
      <c r="J17" s="31">
        <f>J8+J15</f>
        <v>247</v>
      </c>
      <c r="L17" s="22"/>
      <c r="M17" s="23"/>
      <c r="N17" s="22"/>
      <c r="O17" s="23"/>
      <c r="P17" s="22"/>
      <c r="Q17" s="23"/>
      <c r="R17" s="22"/>
      <c r="S17" s="23"/>
    </row>
    <row r="18" spans="1:19" ht="36" customHeight="1" thickBot="1" x14ac:dyDescent="0.3">
      <c r="A18" s="130"/>
      <c r="B18" s="29" t="s">
        <v>16</v>
      </c>
      <c r="C18" s="31"/>
      <c r="D18" s="31"/>
      <c r="E18" s="31"/>
      <c r="F18" s="31"/>
      <c r="G18" s="31"/>
      <c r="H18" s="31"/>
      <c r="I18" s="31"/>
      <c r="J18" s="31"/>
      <c r="L18" s="31"/>
      <c r="M18" s="32"/>
      <c r="N18" s="31"/>
      <c r="O18" s="32"/>
      <c r="P18" s="31"/>
      <c r="Q18" s="32"/>
      <c r="R18" s="31"/>
      <c r="S18" s="32"/>
    </row>
    <row r="19" spans="1:19" s="81" customFormat="1" ht="18.75" customHeight="1" thickBot="1" x14ac:dyDescent="0.3">
      <c r="A19" s="77"/>
      <c r="B19" s="78"/>
      <c r="C19" s="79"/>
      <c r="D19" s="80"/>
      <c r="E19" s="79"/>
      <c r="F19" s="80"/>
      <c r="G19" s="79"/>
      <c r="H19" s="80"/>
      <c r="I19" s="79"/>
      <c r="J19" s="80"/>
      <c r="L19" s="79"/>
      <c r="M19" s="82"/>
      <c r="N19" s="79"/>
      <c r="O19" s="82"/>
      <c r="P19" s="79"/>
      <c r="Q19" s="82"/>
      <c r="R19" s="79"/>
      <c r="S19" s="82"/>
    </row>
    <row r="20" spans="1:19" ht="36" customHeight="1" thickBot="1" x14ac:dyDescent="0.3">
      <c r="A20" s="6" t="s">
        <v>17</v>
      </c>
      <c r="B20" s="33" t="s">
        <v>6</v>
      </c>
      <c r="C20" s="34">
        <v>1</v>
      </c>
      <c r="D20" s="35">
        <v>2</v>
      </c>
      <c r="E20" s="34">
        <v>3</v>
      </c>
      <c r="F20" s="35">
        <v>4</v>
      </c>
      <c r="G20" s="34">
        <v>5</v>
      </c>
      <c r="H20" s="35">
        <v>6</v>
      </c>
      <c r="I20" s="34">
        <v>7</v>
      </c>
      <c r="J20" s="35">
        <v>8</v>
      </c>
      <c r="L20" s="34">
        <v>1</v>
      </c>
      <c r="M20" s="35">
        <v>2</v>
      </c>
      <c r="N20" s="34">
        <v>3</v>
      </c>
      <c r="O20" s="35">
        <v>4</v>
      </c>
      <c r="P20" s="34">
        <v>5</v>
      </c>
      <c r="Q20" s="35">
        <v>6</v>
      </c>
      <c r="R20" s="34">
        <v>7</v>
      </c>
      <c r="S20" s="35">
        <v>8</v>
      </c>
    </row>
    <row r="21" spans="1:19" ht="36" customHeight="1" x14ac:dyDescent="0.25">
      <c r="A21" s="129" t="s">
        <v>18</v>
      </c>
      <c r="B21" s="36" t="s">
        <v>8</v>
      </c>
      <c r="C21" s="34">
        <v>254</v>
      </c>
      <c r="D21" s="37">
        <v>254</v>
      </c>
      <c r="E21" s="34">
        <v>279</v>
      </c>
      <c r="F21" s="37">
        <v>279</v>
      </c>
      <c r="G21" s="34">
        <v>279</v>
      </c>
      <c r="H21" s="37">
        <v>254</v>
      </c>
      <c r="I21" s="34">
        <v>279</v>
      </c>
      <c r="J21" s="38">
        <v>279</v>
      </c>
      <c r="L21" s="8"/>
      <c r="M21" s="9"/>
      <c r="N21" s="8"/>
      <c r="O21" s="9"/>
      <c r="P21" s="8"/>
      <c r="Q21" s="9"/>
      <c r="R21" s="8"/>
      <c r="S21" s="9"/>
    </row>
    <row r="22" spans="1:19" ht="36" customHeight="1" thickBot="1" x14ac:dyDescent="0.3">
      <c r="A22" s="130"/>
      <c r="B22" s="39" t="s">
        <v>9</v>
      </c>
      <c r="C22" s="8">
        <v>200</v>
      </c>
      <c r="D22" s="40">
        <v>200</v>
      </c>
      <c r="E22" s="8">
        <v>250</v>
      </c>
      <c r="F22" s="40">
        <v>250</v>
      </c>
      <c r="G22" s="8">
        <v>250</v>
      </c>
      <c r="H22" s="40">
        <v>250</v>
      </c>
      <c r="I22" s="8">
        <v>250</v>
      </c>
      <c r="J22" s="40">
        <v>250</v>
      </c>
      <c r="L22" s="8"/>
      <c r="M22" s="9"/>
      <c r="N22" s="8"/>
      <c r="O22" s="9"/>
      <c r="P22" s="8"/>
      <c r="Q22" s="9"/>
      <c r="R22" s="8"/>
      <c r="S22" s="9"/>
    </row>
    <row r="23" spans="1:19" ht="36" customHeight="1" thickBot="1" x14ac:dyDescent="0.3">
      <c r="A23" s="24"/>
      <c r="B23" s="76" t="s">
        <v>8</v>
      </c>
      <c r="C23" s="8" t="s">
        <v>45</v>
      </c>
      <c r="D23" s="9" t="s">
        <v>45</v>
      </c>
      <c r="E23" s="8" t="s">
        <v>43</v>
      </c>
      <c r="F23" s="9" t="s">
        <v>43</v>
      </c>
      <c r="G23" s="8" t="s">
        <v>43</v>
      </c>
      <c r="H23" s="9" t="s">
        <v>46</v>
      </c>
      <c r="I23" s="8" t="s">
        <v>43</v>
      </c>
      <c r="J23" s="9" t="s">
        <v>45</v>
      </c>
      <c r="L23" s="8"/>
      <c r="M23" s="9"/>
      <c r="N23" s="8"/>
      <c r="O23" s="9"/>
      <c r="P23" s="8"/>
      <c r="Q23" s="9"/>
      <c r="R23" s="8"/>
      <c r="S23" s="9"/>
    </row>
    <row r="24" spans="1:19" ht="36" customHeight="1" thickBot="1" x14ac:dyDescent="0.3">
      <c r="A24" s="24"/>
      <c r="B24" s="76"/>
      <c r="C24" s="8"/>
      <c r="D24" s="9"/>
      <c r="E24" s="8"/>
      <c r="F24" s="9"/>
      <c r="G24" s="8"/>
      <c r="H24" s="9"/>
      <c r="I24" s="8"/>
      <c r="J24" s="9"/>
      <c r="L24" s="8"/>
      <c r="M24" s="9"/>
      <c r="N24" s="8"/>
      <c r="O24" s="9"/>
      <c r="P24" s="8"/>
      <c r="Q24" s="9"/>
      <c r="R24" s="8"/>
      <c r="S24" s="9"/>
    </row>
    <row r="25" spans="1:19" ht="36" customHeight="1" thickBot="1" x14ac:dyDescent="0.3">
      <c r="A25" s="24"/>
      <c r="B25" s="76" t="s">
        <v>9</v>
      </c>
      <c r="C25" s="8" t="s">
        <v>43</v>
      </c>
      <c r="D25" s="9" t="s">
        <v>43</v>
      </c>
      <c r="E25" s="8" t="s">
        <v>43</v>
      </c>
      <c r="F25" s="9" t="s">
        <v>43</v>
      </c>
      <c r="G25" s="8" t="s">
        <v>44</v>
      </c>
      <c r="H25" s="9" t="s">
        <v>44</v>
      </c>
      <c r="I25" s="8" t="s">
        <v>44</v>
      </c>
      <c r="J25" s="9" t="s">
        <v>45</v>
      </c>
      <c r="L25" s="8"/>
      <c r="M25" s="9"/>
      <c r="N25" s="8"/>
      <c r="O25" s="9"/>
      <c r="P25" s="8"/>
      <c r="Q25" s="9"/>
      <c r="R25" s="8"/>
      <c r="S25" s="9"/>
    </row>
    <row r="26" spans="1:19" ht="36" customHeight="1" thickBot="1" x14ac:dyDescent="0.3">
      <c r="A26" s="24"/>
      <c r="B26" s="76"/>
      <c r="C26" s="8"/>
      <c r="D26" s="9"/>
      <c r="E26" s="8"/>
      <c r="F26" s="9"/>
      <c r="G26" s="8"/>
      <c r="H26" s="9"/>
      <c r="I26" s="8"/>
      <c r="J26" s="9"/>
      <c r="L26" s="8"/>
      <c r="M26" s="9"/>
      <c r="N26" s="8"/>
      <c r="O26" s="9"/>
      <c r="P26" s="8"/>
      <c r="Q26" s="9"/>
      <c r="R26" s="8"/>
      <c r="S26" s="9"/>
    </row>
    <row r="27" spans="1:19" ht="36" customHeight="1" thickBot="1" x14ac:dyDescent="0.3">
      <c r="A27" s="129" t="s">
        <v>47</v>
      </c>
      <c r="B27" s="10" t="s">
        <v>8</v>
      </c>
      <c r="C27" s="13">
        <v>203</v>
      </c>
      <c r="D27" s="14">
        <v>229</v>
      </c>
      <c r="E27" s="13">
        <v>254</v>
      </c>
      <c r="F27" s="14">
        <v>254</v>
      </c>
      <c r="G27" s="13">
        <v>254</v>
      </c>
      <c r="H27" s="14">
        <v>229</v>
      </c>
      <c r="I27" s="13">
        <v>254</v>
      </c>
      <c r="J27" s="14">
        <v>229</v>
      </c>
      <c r="L27" s="41">
        <v>203</v>
      </c>
      <c r="M27" s="5">
        <v>229</v>
      </c>
      <c r="N27" s="41">
        <v>254</v>
      </c>
      <c r="O27" s="5">
        <v>254</v>
      </c>
      <c r="P27" s="41">
        <v>254</v>
      </c>
      <c r="Q27" s="5">
        <v>229</v>
      </c>
      <c r="R27" s="41">
        <v>254</v>
      </c>
      <c r="S27" s="5">
        <v>229</v>
      </c>
    </row>
    <row r="28" spans="1:19" ht="36" customHeight="1" x14ac:dyDescent="0.25">
      <c r="A28" s="130"/>
      <c r="B28" s="15" t="s">
        <v>9</v>
      </c>
      <c r="C28" s="16">
        <v>200</v>
      </c>
      <c r="D28" s="17">
        <v>200</v>
      </c>
      <c r="E28" s="16">
        <v>250</v>
      </c>
      <c r="F28" s="17">
        <v>250</v>
      </c>
      <c r="G28" s="16">
        <v>250</v>
      </c>
      <c r="H28" s="17">
        <v>200</v>
      </c>
      <c r="I28" s="16">
        <v>250</v>
      </c>
      <c r="J28" s="17">
        <v>200</v>
      </c>
      <c r="L28" s="42">
        <v>201</v>
      </c>
      <c r="M28" s="43">
        <v>201</v>
      </c>
      <c r="N28" s="42">
        <v>251</v>
      </c>
      <c r="O28" s="44">
        <v>251</v>
      </c>
      <c r="P28" s="42">
        <v>251</v>
      </c>
      <c r="Q28" s="44">
        <v>201</v>
      </c>
      <c r="R28" s="42">
        <v>251</v>
      </c>
      <c r="S28" s="44">
        <v>201</v>
      </c>
    </row>
    <row r="29" spans="1:19" ht="36" customHeight="1" x14ac:dyDescent="0.25">
      <c r="A29" s="11" t="s">
        <v>11</v>
      </c>
      <c r="B29" s="45" t="s">
        <v>12</v>
      </c>
      <c r="C29" s="46">
        <v>422</v>
      </c>
      <c r="D29" s="47">
        <v>362</v>
      </c>
      <c r="E29" s="46">
        <v>442</v>
      </c>
      <c r="F29" s="47">
        <v>382</v>
      </c>
      <c r="G29" s="46">
        <v>422</v>
      </c>
      <c r="H29" s="47">
        <v>342</v>
      </c>
      <c r="I29" s="46">
        <v>422</v>
      </c>
      <c r="J29" s="47">
        <v>402</v>
      </c>
      <c r="L29" s="31"/>
      <c r="M29" s="32"/>
      <c r="N29" s="31"/>
      <c r="O29" s="32"/>
      <c r="P29" s="31"/>
      <c r="Q29" s="32"/>
      <c r="R29" s="31"/>
      <c r="S29" s="32"/>
    </row>
    <row r="30" spans="1:19" ht="18.75" x14ac:dyDescent="0.3">
      <c r="B30" s="48" t="s">
        <v>13</v>
      </c>
      <c r="C30" s="49">
        <v>420</v>
      </c>
      <c r="D30" s="49">
        <v>358</v>
      </c>
      <c r="E30" s="49">
        <v>440</v>
      </c>
      <c r="F30" s="49">
        <v>380</v>
      </c>
      <c r="G30" s="49">
        <v>422</v>
      </c>
      <c r="H30" s="49">
        <v>343</v>
      </c>
      <c r="I30" s="49">
        <v>418</v>
      </c>
      <c r="J30" s="49">
        <v>412</v>
      </c>
    </row>
    <row r="34" spans="2:8" x14ac:dyDescent="0.25">
      <c r="B34" t="s">
        <v>19</v>
      </c>
      <c r="H34" t="s">
        <v>20</v>
      </c>
    </row>
    <row r="35" spans="2:8" x14ac:dyDescent="0.25">
      <c r="B35" t="s">
        <v>21</v>
      </c>
      <c r="C35" t="s">
        <v>22</v>
      </c>
      <c r="D35" t="s">
        <v>23</v>
      </c>
    </row>
    <row r="36" spans="2:8" x14ac:dyDescent="0.25">
      <c r="H36" t="s">
        <v>24</v>
      </c>
    </row>
    <row r="37" spans="2:8" x14ac:dyDescent="0.25">
      <c r="H37" t="s">
        <v>25</v>
      </c>
    </row>
    <row r="39" spans="2:8" x14ac:dyDescent="0.25">
      <c r="E39" t="s">
        <v>26</v>
      </c>
      <c r="H39" t="s">
        <v>27</v>
      </c>
    </row>
    <row r="41" spans="2:8" x14ac:dyDescent="0.25">
      <c r="H41" t="s">
        <v>28</v>
      </c>
    </row>
    <row r="43" spans="2:8" x14ac:dyDescent="0.25">
      <c r="H43" t="s">
        <v>29</v>
      </c>
    </row>
    <row r="45" spans="2:8" x14ac:dyDescent="0.25">
      <c r="H45" t="s">
        <v>30</v>
      </c>
    </row>
  </sheetData>
  <mergeCells count="15">
    <mergeCell ref="C2:J2"/>
    <mergeCell ref="L2:S2"/>
    <mergeCell ref="C3:D3"/>
    <mergeCell ref="E3:F3"/>
    <mergeCell ref="G3:H3"/>
    <mergeCell ref="I3:J3"/>
    <mergeCell ref="L3:M3"/>
    <mergeCell ref="N3:O3"/>
    <mergeCell ref="P3:Q3"/>
    <mergeCell ref="R3:S3"/>
    <mergeCell ref="A5:A6"/>
    <mergeCell ref="A11:A12"/>
    <mergeCell ref="A14:A18"/>
    <mergeCell ref="A21:A22"/>
    <mergeCell ref="A27:A28"/>
  </mergeCells>
  <pageMargins left="0.43307086614173229" right="0.23622047244094491" top="0.15748031496062992" bottom="0.15748031496062992" header="0.31496062992125984" footer="0.31496062992125984"/>
  <pageSetup paperSize="9" scale="1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S25"/>
  <sheetViews>
    <sheetView workbookViewId="0">
      <selection activeCell="E3" sqref="E3"/>
    </sheetView>
  </sheetViews>
  <sheetFormatPr defaultRowHeight="15" x14ac:dyDescent="0.25"/>
  <cols>
    <col min="1" max="1" width="2.5703125" customWidth="1"/>
    <col min="2" max="2" width="14.140625" bestFit="1" customWidth="1"/>
    <col min="3" max="3" width="6.85546875" bestFit="1" customWidth="1"/>
    <col min="4" max="4" width="12.28515625" customWidth="1"/>
    <col min="5" max="5" width="6.85546875" bestFit="1" customWidth="1"/>
    <col min="6" max="6" width="5" bestFit="1" customWidth="1"/>
    <col min="7" max="7" width="8.42578125" customWidth="1"/>
    <col min="8" max="8" width="5" bestFit="1" customWidth="1"/>
    <col min="9" max="9" width="6.85546875" bestFit="1" customWidth="1"/>
    <col min="10" max="10" width="5" bestFit="1" customWidth="1"/>
    <col min="11" max="11" width="6.85546875" bestFit="1" customWidth="1"/>
    <col min="12" max="12" width="5" bestFit="1" customWidth="1"/>
    <col min="13" max="13" width="6.85546875" bestFit="1" customWidth="1"/>
    <col min="14" max="14" width="5" bestFit="1" customWidth="1"/>
    <col min="15" max="15" width="11.42578125" bestFit="1" customWidth="1"/>
    <col min="16" max="16" width="5" bestFit="1" customWidth="1"/>
    <col min="17" max="17" width="6.85546875" bestFit="1" customWidth="1"/>
    <col min="18" max="18" width="11.85546875" bestFit="1" customWidth="1"/>
    <col min="19" max="19" width="6.85546875" bestFit="1" customWidth="1"/>
    <col min="20" max="20" width="5" bestFit="1" customWidth="1"/>
    <col min="21" max="21" width="6.85546875" bestFit="1" customWidth="1"/>
    <col min="22" max="22" width="5" bestFit="1" customWidth="1"/>
    <col min="23" max="23" width="6.85546875" bestFit="1" customWidth="1"/>
    <col min="24" max="24" width="5" bestFit="1" customWidth="1"/>
    <col min="25" max="25" width="6.85546875" bestFit="1" customWidth="1"/>
    <col min="26" max="26" width="5" bestFit="1" customWidth="1"/>
    <col min="27" max="27" width="6.85546875" bestFit="1" customWidth="1"/>
    <col min="28" max="28" width="5" bestFit="1" customWidth="1"/>
    <col min="29" max="29" width="6.85546875" bestFit="1" customWidth="1"/>
    <col min="30" max="30" width="5" bestFit="1" customWidth="1"/>
    <col min="31" max="31" width="6.85546875" bestFit="1" customWidth="1"/>
    <col min="32" max="32" width="5" bestFit="1" customWidth="1"/>
    <col min="33" max="33" width="6.85546875" bestFit="1" customWidth="1"/>
    <col min="34" max="34" width="5" bestFit="1" customWidth="1"/>
    <col min="35" max="35" width="6.85546875" bestFit="1" customWidth="1"/>
    <col min="36" max="36" width="5" bestFit="1" customWidth="1"/>
  </cols>
  <sheetData>
    <row r="2" spans="3:19" x14ac:dyDescent="0.25">
      <c r="C2" t="s">
        <v>31</v>
      </c>
      <c r="D2" t="s">
        <v>32</v>
      </c>
      <c r="G2" t="s">
        <v>33</v>
      </c>
    </row>
    <row r="3" spans="3:19" x14ac:dyDescent="0.25">
      <c r="C3">
        <v>500</v>
      </c>
      <c r="D3">
        <v>502</v>
      </c>
      <c r="E3">
        <f t="shared" ref="E3:E11" si="0">D3-C3</f>
        <v>2</v>
      </c>
      <c r="G3">
        <v>508</v>
      </c>
    </row>
    <row r="4" spans="3:19" x14ac:dyDescent="0.25">
      <c r="C4">
        <v>450</v>
      </c>
      <c r="D4">
        <v>460</v>
      </c>
      <c r="E4">
        <f t="shared" si="0"/>
        <v>10</v>
      </c>
      <c r="G4">
        <v>462</v>
      </c>
    </row>
    <row r="5" spans="3:19" x14ac:dyDescent="0.25">
      <c r="C5">
        <v>400</v>
      </c>
      <c r="D5">
        <v>401</v>
      </c>
      <c r="E5">
        <f t="shared" si="0"/>
        <v>1</v>
      </c>
      <c r="G5">
        <v>405</v>
      </c>
    </row>
    <row r="6" spans="3:19" x14ac:dyDescent="0.25">
      <c r="C6">
        <v>350</v>
      </c>
      <c r="D6">
        <v>351</v>
      </c>
      <c r="E6">
        <f t="shared" si="0"/>
        <v>1</v>
      </c>
      <c r="G6">
        <v>355</v>
      </c>
    </row>
    <row r="7" spans="3:19" x14ac:dyDescent="0.25">
      <c r="C7">
        <v>300</v>
      </c>
      <c r="D7">
        <v>300</v>
      </c>
      <c r="E7">
        <f t="shared" si="0"/>
        <v>0</v>
      </c>
      <c r="G7">
        <v>302</v>
      </c>
    </row>
    <row r="8" spans="3:19" x14ac:dyDescent="0.25">
      <c r="C8">
        <v>250</v>
      </c>
      <c r="D8">
        <v>251</v>
      </c>
      <c r="E8">
        <f t="shared" si="0"/>
        <v>1</v>
      </c>
      <c r="G8">
        <v>254.5</v>
      </c>
      <c r="N8" s="50" t="s">
        <v>34</v>
      </c>
      <c r="O8" s="51" t="s">
        <v>32</v>
      </c>
      <c r="P8" s="52"/>
      <c r="Q8" s="50" t="s">
        <v>34</v>
      </c>
      <c r="R8" s="51" t="s">
        <v>35</v>
      </c>
      <c r="S8" s="52"/>
    </row>
    <row r="9" spans="3:19" x14ac:dyDescent="0.25">
      <c r="C9">
        <v>200</v>
      </c>
      <c r="D9">
        <v>201</v>
      </c>
      <c r="E9">
        <f t="shared" si="0"/>
        <v>1</v>
      </c>
      <c r="G9">
        <v>205</v>
      </c>
      <c r="N9" s="53">
        <v>500</v>
      </c>
      <c r="O9">
        <v>502</v>
      </c>
      <c r="P9" s="54">
        <f>O9-N9</f>
        <v>2</v>
      </c>
      <c r="Q9" s="53">
        <v>500</v>
      </c>
      <c r="R9">
        <v>508</v>
      </c>
      <c r="S9" s="54">
        <f>R9-N9</f>
        <v>8</v>
      </c>
    </row>
    <row r="10" spans="3:19" x14ac:dyDescent="0.25">
      <c r="C10">
        <v>150</v>
      </c>
      <c r="D10">
        <v>150</v>
      </c>
      <c r="E10">
        <f t="shared" si="0"/>
        <v>0</v>
      </c>
      <c r="G10">
        <v>152.5</v>
      </c>
      <c r="N10" s="53">
        <v>450</v>
      </c>
      <c r="O10">
        <v>460</v>
      </c>
      <c r="P10" s="54">
        <f t="shared" ref="P10:P17" si="1">O10-N10</f>
        <v>10</v>
      </c>
      <c r="Q10" s="53">
        <v>450</v>
      </c>
      <c r="R10">
        <v>462</v>
      </c>
      <c r="S10" s="54">
        <f t="shared" ref="S10:S25" si="2">R10-N10</f>
        <v>12</v>
      </c>
    </row>
    <row r="11" spans="3:19" x14ac:dyDescent="0.25">
      <c r="C11">
        <v>100</v>
      </c>
      <c r="D11">
        <v>100</v>
      </c>
      <c r="E11">
        <f t="shared" si="0"/>
        <v>0</v>
      </c>
      <c r="G11">
        <v>95</v>
      </c>
      <c r="N11" s="53">
        <v>400</v>
      </c>
      <c r="O11">
        <v>401</v>
      </c>
      <c r="P11" s="54">
        <f t="shared" si="1"/>
        <v>1</v>
      </c>
      <c r="Q11" s="53">
        <v>400</v>
      </c>
      <c r="R11">
        <v>405</v>
      </c>
      <c r="S11" s="54">
        <f t="shared" si="2"/>
        <v>5</v>
      </c>
    </row>
    <row r="12" spans="3:19" x14ac:dyDescent="0.25">
      <c r="C12">
        <v>90</v>
      </c>
      <c r="D12">
        <v>95</v>
      </c>
      <c r="E12">
        <f t="shared" ref="E12:E19" si="3">D12-C12</f>
        <v>5</v>
      </c>
      <c r="G12">
        <v>89</v>
      </c>
      <c r="N12" s="53">
        <v>350</v>
      </c>
      <c r="O12">
        <v>351</v>
      </c>
      <c r="P12" s="54">
        <f t="shared" si="1"/>
        <v>1</v>
      </c>
      <c r="Q12" s="53">
        <v>350</v>
      </c>
      <c r="R12">
        <v>355</v>
      </c>
      <c r="S12" s="54">
        <f t="shared" si="2"/>
        <v>5</v>
      </c>
    </row>
    <row r="13" spans="3:19" x14ac:dyDescent="0.25">
      <c r="C13">
        <v>80</v>
      </c>
      <c r="D13">
        <v>81</v>
      </c>
      <c r="E13">
        <f t="shared" si="3"/>
        <v>1</v>
      </c>
      <c r="G13">
        <v>79</v>
      </c>
      <c r="N13" s="53">
        <v>300</v>
      </c>
      <c r="O13">
        <v>300</v>
      </c>
      <c r="P13" s="54">
        <f t="shared" si="1"/>
        <v>0</v>
      </c>
      <c r="Q13" s="53">
        <v>300</v>
      </c>
      <c r="R13">
        <v>302</v>
      </c>
      <c r="S13" s="54">
        <f t="shared" si="2"/>
        <v>2</v>
      </c>
    </row>
    <row r="14" spans="3:19" x14ac:dyDescent="0.25">
      <c r="C14">
        <v>70</v>
      </c>
      <c r="D14">
        <v>73</v>
      </c>
      <c r="E14">
        <f t="shared" si="3"/>
        <v>3</v>
      </c>
      <c r="G14">
        <v>68.5</v>
      </c>
      <c r="N14" s="53">
        <v>250</v>
      </c>
      <c r="O14">
        <v>251</v>
      </c>
      <c r="P14" s="54">
        <f t="shared" si="1"/>
        <v>1</v>
      </c>
      <c r="Q14" s="53">
        <v>250</v>
      </c>
      <c r="R14">
        <v>254.5</v>
      </c>
      <c r="S14" s="54">
        <f t="shared" si="2"/>
        <v>4.5</v>
      </c>
    </row>
    <row r="15" spans="3:19" x14ac:dyDescent="0.25">
      <c r="C15">
        <v>60</v>
      </c>
      <c r="D15">
        <v>63</v>
      </c>
      <c r="E15">
        <f t="shared" si="3"/>
        <v>3</v>
      </c>
      <c r="G15">
        <v>59</v>
      </c>
      <c r="N15" s="53">
        <v>200</v>
      </c>
      <c r="O15">
        <v>201</v>
      </c>
      <c r="P15" s="54">
        <f t="shared" si="1"/>
        <v>1</v>
      </c>
      <c r="Q15" s="53">
        <v>200</v>
      </c>
      <c r="R15">
        <v>205</v>
      </c>
      <c r="S15" s="54">
        <f t="shared" si="2"/>
        <v>5</v>
      </c>
    </row>
    <row r="16" spans="3:19" x14ac:dyDescent="0.25">
      <c r="C16">
        <v>50</v>
      </c>
      <c r="D16">
        <v>59</v>
      </c>
      <c r="E16">
        <f t="shared" si="3"/>
        <v>9</v>
      </c>
      <c r="G16">
        <v>52.5</v>
      </c>
      <c r="N16" s="53">
        <v>150</v>
      </c>
      <c r="O16">
        <v>150</v>
      </c>
      <c r="P16" s="54">
        <f t="shared" si="1"/>
        <v>0</v>
      </c>
      <c r="Q16" s="53">
        <v>150</v>
      </c>
      <c r="R16">
        <v>152.5</v>
      </c>
      <c r="S16" s="54">
        <f t="shared" si="2"/>
        <v>2.5</v>
      </c>
    </row>
    <row r="17" spans="3:19" x14ac:dyDescent="0.25">
      <c r="C17">
        <v>40</v>
      </c>
      <c r="D17">
        <v>39</v>
      </c>
      <c r="E17">
        <f t="shared" si="3"/>
        <v>-1</v>
      </c>
      <c r="G17">
        <v>40</v>
      </c>
      <c r="N17" s="53">
        <v>100</v>
      </c>
      <c r="O17">
        <v>103</v>
      </c>
      <c r="P17" s="54">
        <f t="shared" si="1"/>
        <v>3</v>
      </c>
      <c r="Q17" s="53">
        <v>100</v>
      </c>
      <c r="R17">
        <v>95</v>
      </c>
      <c r="S17" s="54">
        <f t="shared" si="2"/>
        <v>-5</v>
      </c>
    </row>
    <row r="18" spans="3:19" x14ac:dyDescent="0.25">
      <c r="C18">
        <v>30</v>
      </c>
      <c r="D18">
        <v>29</v>
      </c>
      <c r="E18">
        <f t="shared" si="3"/>
        <v>-1</v>
      </c>
      <c r="G18">
        <v>34</v>
      </c>
      <c r="N18" s="53">
        <v>90</v>
      </c>
      <c r="P18" s="54"/>
      <c r="Q18" s="53">
        <v>90</v>
      </c>
      <c r="R18">
        <v>89</v>
      </c>
      <c r="S18" s="54">
        <f t="shared" si="2"/>
        <v>-1</v>
      </c>
    </row>
    <row r="19" spans="3:19" x14ac:dyDescent="0.25">
      <c r="C19">
        <v>20</v>
      </c>
      <c r="D19">
        <v>21</v>
      </c>
      <c r="E19">
        <f t="shared" si="3"/>
        <v>1</v>
      </c>
      <c r="G19">
        <v>22</v>
      </c>
      <c r="N19" s="53">
        <v>80</v>
      </c>
      <c r="P19" s="54"/>
      <c r="Q19" s="53">
        <v>80</v>
      </c>
      <c r="R19">
        <v>79</v>
      </c>
      <c r="S19" s="54">
        <f t="shared" si="2"/>
        <v>-1</v>
      </c>
    </row>
    <row r="20" spans="3:19" x14ac:dyDescent="0.25">
      <c r="N20" s="53">
        <v>70</v>
      </c>
      <c r="P20" s="54"/>
      <c r="Q20" s="53">
        <v>70</v>
      </c>
      <c r="R20">
        <v>68.5</v>
      </c>
      <c r="S20" s="54">
        <f t="shared" si="2"/>
        <v>-1.5</v>
      </c>
    </row>
    <row r="21" spans="3:19" x14ac:dyDescent="0.25">
      <c r="N21" s="53">
        <v>60</v>
      </c>
      <c r="P21" s="54"/>
      <c r="Q21" s="53">
        <v>60</v>
      </c>
      <c r="R21">
        <v>59</v>
      </c>
      <c r="S21" s="54">
        <f t="shared" si="2"/>
        <v>-1</v>
      </c>
    </row>
    <row r="22" spans="3:19" x14ac:dyDescent="0.25">
      <c r="N22" s="53">
        <v>50</v>
      </c>
      <c r="P22" s="54"/>
      <c r="Q22" s="53">
        <v>50</v>
      </c>
      <c r="R22">
        <v>52.5</v>
      </c>
      <c r="S22" s="54">
        <f t="shared" si="2"/>
        <v>2.5</v>
      </c>
    </row>
    <row r="23" spans="3:19" x14ac:dyDescent="0.25">
      <c r="N23" s="53">
        <v>40</v>
      </c>
      <c r="P23" s="54"/>
      <c r="Q23" s="53">
        <v>40</v>
      </c>
      <c r="R23">
        <v>40</v>
      </c>
      <c r="S23" s="54">
        <f t="shared" si="2"/>
        <v>0</v>
      </c>
    </row>
    <row r="24" spans="3:19" x14ac:dyDescent="0.25">
      <c r="N24" s="53">
        <v>30</v>
      </c>
      <c r="P24" s="54"/>
      <c r="Q24" s="53">
        <v>30</v>
      </c>
      <c r="R24">
        <v>34</v>
      </c>
      <c r="S24" s="54">
        <f t="shared" si="2"/>
        <v>4</v>
      </c>
    </row>
    <row r="25" spans="3:19" x14ac:dyDescent="0.25">
      <c r="N25" s="55">
        <v>20</v>
      </c>
      <c r="O25" s="3"/>
      <c r="P25" s="4"/>
      <c r="Q25" s="55">
        <v>20</v>
      </c>
      <c r="R25" s="3">
        <v>22</v>
      </c>
      <c r="S25" s="4">
        <f t="shared" si="2"/>
        <v>2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1"/>
  <sheetViews>
    <sheetView workbookViewId="0">
      <selection activeCell="J19" sqref="J19"/>
    </sheetView>
  </sheetViews>
  <sheetFormatPr defaultRowHeight="15" x14ac:dyDescent="0.25"/>
  <cols>
    <col min="4" max="4" width="5.5703125" bestFit="1" customWidth="1"/>
    <col min="5" max="5" width="6.28515625" bestFit="1" customWidth="1"/>
    <col min="6" max="6" width="2.7109375" bestFit="1" customWidth="1"/>
    <col min="7" max="7" width="5.5703125" bestFit="1" customWidth="1"/>
    <col min="8" max="8" width="10.7109375" bestFit="1" customWidth="1"/>
    <col min="9" max="9" width="9.7109375" bestFit="1" customWidth="1"/>
    <col min="10" max="10" width="3.7109375" bestFit="1" customWidth="1"/>
    <col min="11" max="11" width="4.28515625" bestFit="1" customWidth="1"/>
    <col min="14" max="14" width="10.7109375" bestFit="1" customWidth="1"/>
  </cols>
  <sheetData>
    <row r="1" spans="1:15" x14ac:dyDescent="0.25">
      <c r="C1" t="s">
        <v>36</v>
      </c>
    </row>
    <row r="2" spans="1:15" x14ac:dyDescent="0.25">
      <c r="B2">
        <v>0.127</v>
      </c>
    </row>
    <row r="3" spans="1:15" x14ac:dyDescent="0.25">
      <c r="A3">
        <f t="shared" ref="A3:A27" si="0">B3-B2</f>
        <v>2.4999999999999994E-2</v>
      </c>
      <c r="B3">
        <v>0.152</v>
      </c>
    </row>
    <row r="4" spans="1:15" x14ac:dyDescent="0.25">
      <c r="A4">
        <f t="shared" si="0"/>
        <v>2.5999999999999995E-2</v>
      </c>
      <c r="B4">
        <v>0.17799999999999999</v>
      </c>
    </row>
    <row r="5" spans="1:15" x14ac:dyDescent="0.25">
      <c r="A5">
        <f t="shared" si="0"/>
        <v>2.5000000000000022E-2</v>
      </c>
      <c r="B5">
        <v>0.20300000000000001</v>
      </c>
      <c r="D5" s="56" t="s">
        <v>37</v>
      </c>
      <c r="E5" s="57" t="s">
        <v>38</v>
      </c>
      <c r="G5" s="56" t="s">
        <v>37</v>
      </c>
      <c r="H5" t="s">
        <v>39</v>
      </c>
      <c r="I5" t="s">
        <v>40</v>
      </c>
      <c r="M5" s="58" t="s">
        <v>37</v>
      </c>
      <c r="N5" s="59" t="s">
        <v>41</v>
      </c>
      <c r="O5" s="59" t="s">
        <v>42</v>
      </c>
    </row>
    <row r="6" spans="1:15" x14ac:dyDescent="0.25">
      <c r="A6">
        <f t="shared" si="0"/>
        <v>2.5999999999999995E-2</v>
      </c>
      <c r="B6">
        <v>0.22900000000000001</v>
      </c>
      <c r="D6">
        <v>127</v>
      </c>
      <c r="E6">
        <v>130</v>
      </c>
      <c r="G6">
        <v>127</v>
      </c>
      <c r="H6">
        <v>126</v>
      </c>
      <c r="I6">
        <v>130</v>
      </c>
      <c r="J6">
        <f t="shared" ref="J6:J31" si="1">H6-G6</f>
        <v>-1</v>
      </c>
      <c r="K6" s="60">
        <f t="shared" ref="K6:K31" si="2">100*J6/G6</f>
        <v>-0.78740157480314965</v>
      </c>
      <c r="M6" s="61">
        <v>127</v>
      </c>
      <c r="N6" s="62">
        <v>126</v>
      </c>
      <c r="O6" s="54">
        <f t="shared" ref="O6:O31" si="3">N6-M6</f>
        <v>-1</v>
      </c>
    </row>
    <row r="7" spans="1:15" x14ac:dyDescent="0.25">
      <c r="A7">
        <f t="shared" si="0"/>
        <v>2.4999999999999994E-2</v>
      </c>
      <c r="B7">
        <v>0.254</v>
      </c>
      <c r="D7">
        <v>152</v>
      </c>
      <c r="E7">
        <v>149</v>
      </c>
      <c r="F7">
        <f>E7-D7</f>
        <v>-3</v>
      </c>
      <c r="G7">
        <v>152</v>
      </c>
      <c r="H7">
        <v>151</v>
      </c>
      <c r="I7">
        <v>160</v>
      </c>
      <c r="J7">
        <f t="shared" si="1"/>
        <v>-1</v>
      </c>
      <c r="K7" s="60">
        <f t="shared" si="2"/>
        <v>-0.65789473684210531</v>
      </c>
      <c r="L7">
        <f t="shared" ref="L7:L9" si="4">(I7-10)-G7</f>
        <v>-2</v>
      </c>
      <c r="M7" s="63">
        <v>152</v>
      </c>
      <c r="N7" s="64">
        <v>151</v>
      </c>
      <c r="O7" s="54">
        <f t="shared" si="3"/>
        <v>-1</v>
      </c>
    </row>
    <row r="8" spans="1:15" x14ac:dyDescent="0.25">
      <c r="A8">
        <f t="shared" si="0"/>
        <v>2.5000000000000022E-2</v>
      </c>
      <c r="B8">
        <v>0.27900000000000003</v>
      </c>
      <c r="D8">
        <v>178</v>
      </c>
      <c r="G8">
        <v>178</v>
      </c>
      <c r="H8">
        <v>186</v>
      </c>
      <c r="I8">
        <v>190</v>
      </c>
      <c r="J8">
        <f t="shared" si="1"/>
        <v>8</v>
      </c>
      <c r="K8" s="60">
        <f t="shared" si="2"/>
        <v>4.4943820224719104</v>
      </c>
      <c r="L8">
        <f t="shared" si="4"/>
        <v>2</v>
      </c>
      <c r="M8" s="63">
        <v>178</v>
      </c>
      <c r="N8" s="64">
        <v>186</v>
      </c>
      <c r="O8" s="54">
        <f t="shared" si="3"/>
        <v>8</v>
      </c>
    </row>
    <row r="9" spans="1:15" x14ac:dyDescent="0.25">
      <c r="A9">
        <f t="shared" si="0"/>
        <v>2.5999999999999968E-2</v>
      </c>
      <c r="B9">
        <v>0.30499999999999999</v>
      </c>
      <c r="D9">
        <v>203</v>
      </c>
      <c r="E9">
        <v>200</v>
      </c>
      <c r="F9">
        <f t="shared" ref="F9:F10" si="5">E9-D9</f>
        <v>-3</v>
      </c>
      <c r="G9">
        <v>203</v>
      </c>
      <c r="H9">
        <v>201</v>
      </c>
      <c r="I9">
        <v>210</v>
      </c>
      <c r="J9">
        <f t="shared" si="1"/>
        <v>-2</v>
      </c>
      <c r="K9" s="60">
        <f t="shared" si="2"/>
        <v>-0.98522167487684731</v>
      </c>
      <c r="L9">
        <f t="shared" si="4"/>
        <v>-3</v>
      </c>
      <c r="M9" s="63">
        <v>203</v>
      </c>
      <c r="N9" s="64">
        <v>201</v>
      </c>
      <c r="O9" s="54">
        <f t="shared" si="3"/>
        <v>-2</v>
      </c>
    </row>
    <row r="10" spans="1:15" x14ac:dyDescent="0.25">
      <c r="A10">
        <f t="shared" si="0"/>
        <v>2.5000000000000022E-2</v>
      </c>
      <c r="B10">
        <v>0.33</v>
      </c>
      <c r="D10">
        <v>229</v>
      </c>
      <c r="E10">
        <v>227</v>
      </c>
      <c r="F10">
        <f t="shared" si="5"/>
        <v>-2</v>
      </c>
      <c r="G10">
        <v>229</v>
      </c>
      <c r="H10">
        <v>230</v>
      </c>
      <c r="I10">
        <v>240</v>
      </c>
      <c r="J10">
        <f t="shared" si="1"/>
        <v>1</v>
      </c>
      <c r="K10" s="60">
        <f t="shared" si="2"/>
        <v>0.4366812227074236</v>
      </c>
      <c r="L10">
        <f t="shared" ref="L10:L31" si="6">(I10-10)-G10</f>
        <v>1</v>
      </c>
      <c r="M10" s="63">
        <v>229</v>
      </c>
      <c r="N10" s="64">
        <v>230</v>
      </c>
      <c r="O10" s="54">
        <f t="shared" si="3"/>
        <v>1</v>
      </c>
    </row>
    <row r="11" spans="1:15" x14ac:dyDescent="0.25">
      <c r="A11">
        <f t="shared" si="0"/>
        <v>2.5999999999999968E-2</v>
      </c>
      <c r="B11">
        <v>0.35599999999999998</v>
      </c>
      <c r="D11">
        <v>254</v>
      </c>
      <c r="E11">
        <v>248</v>
      </c>
      <c r="F11">
        <f t="shared" ref="F11:F18" si="7">E11-D11</f>
        <v>-6</v>
      </c>
      <c r="G11">
        <v>254</v>
      </c>
      <c r="H11">
        <v>250</v>
      </c>
      <c r="I11">
        <v>260</v>
      </c>
      <c r="J11">
        <f t="shared" si="1"/>
        <v>-4</v>
      </c>
      <c r="K11" s="60">
        <f t="shared" si="2"/>
        <v>-1.5748031496062993</v>
      </c>
      <c r="L11">
        <f t="shared" si="6"/>
        <v>-4</v>
      </c>
      <c r="M11" s="63">
        <v>254</v>
      </c>
      <c r="N11" s="64">
        <v>250</v>
      </c>
      <c r="O11" s="54">
        <f t="shared" si="3"/>
        <v>-4</v>
      </c>
    </row>
    <row r="12" spans="1:15" x14ac:dyDescent="0.25">
      <c r="A12">
        <f t="shared" si="0"/>
        <v>2.5000000000000022E-2</v>
      </c>
      <c r="B12">
        <v>0.38100000000000001</v>
      </c>
      <c r="D12">
        <v>279</v>
      </c>
      <c r="E12">
        <v>279</v>
      </c>
      <c r="F12">
        <f t="shared" si="7"/>
        <v>0</v>
      </c>
      <c r="G12">
        <v>279</v>
      </c>
      <c r="H12">
        <v>281</v>
      </c>
      <c r="I12">
        <v>295</v>
      </c>
      <c r="J12">
        <f t="shared" si="1"/>
        <v>2</v>
      </c>
      <c r="K12" s="60">
        <f t="shared" si="2"/>
        <v>0.71684587813620071</v>
      </c>
      <c r="L12">
        <f t="shared" si="6"/>
        <v>6</v>
      </c>
      <c r="M12" s="63">
        <v>279</v>
      </c>
      <c r="N12" s="64">
        <v>281</v>
      </c>
      <c r="O12" s="54">
        <f t="shared" si="3"/>
        <v>2</v>
      </c>
    </row>
    <row r="13" spans="1:15" x14ac:dyDescent="0.25">
      <c r="A13">
        <f t="shared" si="0"/>
        <v>2.5000000000000022E-2</v>
      </c>
      <c r="B13">
        <v>0.40600000000000003</v>
      </c>
      <c r="D13">
        <v>305</v>
      </c>
      <c r="E13">
        <v>307</v>
      </c>
      <c r="F13">
        <f t="shared" si="7"/>
        <v>2</v>
      </c>
      <c r="G13">
        <v>305</v>
      </c>
      <c r="H13">
        <v>310</v>
      </c>
      <c r="I13">
        <v>320</v>
      </c>
      <c r="J13">
        <f t="shared" si="1"/>
        <v>5</v>
      </c>
      <c r="K13" s="60">
        <f t="shared" si="2"/>
        <v>1.639344262295082</v>
      </c>
      <c r="L13">
        <f t="shared" si="6"/>
        <v>5</v>
      </c>
      <c r="M13" s="63">
        <v>305</v>
      </c>
      <c r="N13" s="64">
        <v>310</v>
      </c>
      <c r="O13" s="54">
        <f t="shared" si="3"/>
        <v>5</v>
      </c>
    </row>
    <row r="14" spans="1:15" x14ac:dyDescent="0.25">
      <c r="A14">
        <f t="shared" si="0"/>
        <v>2.5999999999999968E-2</v>
      </c>
      <c r="B14">
        <v>0.432</v>
      </c>
      <c r="D14">
        <v>330</v>
      </c>
      <c r="E14">
        <v>335</v>
      </c>
      <c r="F14">
        <f t="shared" si="7"/>
        <v>5</v>
      </c>
      <c r="G14">
        <v>330</v>
      </c>
      <c r="H14">
        <v>338</v>
      </c>
      <c r="I14">
        <v>355</v>
      </c>
      <c r="J14">
        <f t="shared" si="1"/>
        <v>8</v>
      </c>
      <c r="K14" s="60">
        <f t="shared" si="2"/>
        <v>2.4242424242424243</v>
      </c>
      <c r="L14">
        <f t="shared" si="6"/>
        <v>15</v>
      </c>
      <c r="M14" s="63">
        <v>330</v>
      </c>
      <c r="N14" s="64">
        <v>338</v>
      </c>
      <c r="O14" s="54">
        <f t="shared" si="3"/>
        <v>8</v>
      </c>
    </row>
    <row r="15" spans="1:15" x14ac:dyDescent="0.25">
      <c r="A15">
        <f t="shared" si="0"/>
        <v>2.5000000000000022E-2</v>
      </c>
      <c r="B15">
        <v>0.45700000000000002</v>
      </c>
      <c r="D15">
        <v>356</v>
      </c>
      <c r="E15">
        <v>348</v>
      </c>
      <c r="F15">
        <f t="shared" si="7"/>
        <v>-8</v>
      </c>
      <c r="G15">
        <v>356</v>
      </c>
      <c r="H15">
        <v>346</v>
      </c>
      <c r="I15">
        <v>360</v>
      </c>
      <c r="J15">
        <f t="shared" si="1"/>
        <v>-10</v>
      </c>
      <c r="K15" s="60">
        <f t="shared" si="2"/>
        <v>-2.808988764044944</v>
      </c>
      <c r="L15">
        <f t="shared" si="6"/>
        <v>-6</v>
      </c>
      <c r="M15" s="63">
        <v>356</v>
      </c>
      <c r="N15" s="64">
        <v>346</v>
      </c>
      <c r="O15" s="54">
        <f t="shared" si="3"/>
        <v>-10</v>
      </c>
    </row>
    <row r="16" spans="1:15" x14ac:dyDescent="0.25">
      <c r="A16">
        <f t="shared" si="0"/>
        <v>2.5999999999999968E-2</v>
      </c>
      <c r="B16">
        <v>0.48299999999999998</v>
      </c>
      <c r="D16">
        <v>381</v>
      </c>
      <c r="E16">
        <v>384</v>
      </c>
      <c r="F16">
        <f t="shared" si="7"/>
        <v>3</v>
      </c>
      <c r="G16">
        <v>381</v>
      </c>
      <c r="H16">
        <v>387</v>
      </c>
      <c r="I16">
        <v>395</v>
      </c>
      <c r="J16">
        <f t="shared" si="1"/>
        <v>6</v>
      </c>
      <c r="K16" s="60">
        <f t="shared" si="2"/>
        <v>1.5748031496062993</v>
      </c>
      <c r="L16">
        <f t="shared" si="6"/>
        <v>4</v>
      </c>
      <c r="M16" s="63">
        <v>381</v>
      </c>
      <c r="N16" s="64">
        <v>387</v>
      </c>
      <c r="O16" s="54">
        <f t="shared" si="3"/>
        <v>6</v>
      </c>
    </row>
    <row r="17" spans="1:15" x14ac:dyDescent="0.25">
      <c r="A17">
        <f t="shared" si="0"/>
        <v>2.5000000000000022E-2</v>
      </c>
      <c r="B17">
        <v>0.50800000000000001</v>
      </c>
      <c r="D17">
        <v>406</v>
      </c>
      <c r="E17">
        <v>408</v>
      </c>
      <c r="F17">
        <f t="shared" si="7"/>
        <v>2</v>
      </c>
      <c r="G17">
        <v>406</v>
      </c>
      <c r="H17">
        <v>411</v>
      </c>
      <c r="I17">
        <v>425</v>
      </c>
      <c r="J17">
        <f t="shared" si="1"/>
        <v>5</v>
      </c>
      <c r="K17" s="60">
        <f t="shared" si="2"/>
        <v>1.2315270935960592</v>
      </c>
      <c r="L17">
        <f t="shared" si="6"/>
        <v>9</v>
      </c>
      <c r="M17" s="63">
        <v>406</v>
      </c>
      <c r="N17" s="64">
        <v>411</v>
      </c>
      <c r="O17" s="54">
        <f t="shared" si="3"/>
        <v>5</v>
      </c>
    </row>
    <row r="18" spans="1:15" x14ac:dyDescent="0.25">
      <c r="A18">
        <f t="shared" si="0"/>
        <v>2.5000000000000022E-2</v>
      </c>
      <c r="B18">
        <v>0.53300000000000003</v>
      </c>
      <c r="D18">
        <v>432</v>
      </c>
      <c r="E18">
        <v>439</v>
      </c>
      <c r="F18">
        <f t="shared" si="7"/>
        <v>7</v>
      </c>
      <c r="G18">
        <v>432</v>
      </c>
      <c r="H18">
        <v>450</v>
      </c>
      <c r="I18">
        <v>465</v>
      </c>
      <c r="J18">
        <f t="shared" si="1"/>
        <v>18</v>
      </c>
      <c r="K18" s="60">
        <f t="shared" si="2"/>
        <v>4.166666666666667</v>
      </c>
      <c r="L18">
        <f t="shared" si="6"/>
        <v>23</v>
      </c>
      <c r="M18" s="63">
        <v>432</v>
      </c>
      <c r="N18" s="64">
        <v>450</v>
      </c>
      <c r="O18" s="54">
        <f t="shared" si="3"/>
        <v>18</v>
      </c>
    </row>
    <row r="19" spans="1:15" x14ac:dyDescent="0.25">
      <c r="A19">
        <f t="shared" si="0"/>
        <v>2.6000000000000023E-2</v>
      </c>
      <c r="B19">
        <v>0.55900000000000005</v>
      </c>
      <c r="D19">
        <v>457</v>
      </c>
      <c r="G19">
        <v>457</v>
      </c>
      <c r="H19">
        <v>461</v>
      </c>
      <c r="I19">
        <v>475</v>
      </c>
      <c r="J19">
        <f>H19-G19</f>
        <v>4</v>
      </c>
      <c r="K19" s="60">
        <f t="shared" si="2"/>
        <v>0.87527352297592997</v>
      </c>
      <c r="L19">
        <f t="shared" si="6"/>
        <v>8</v>
      </c>
      <c r="M19" s="63">
        <v>457</v>
      </c>
      <c r="N19" s="64">
        <v>461</v>
      </c>
      <c r="O19" s="54">
        <f t="shared" si="3"/>
        <v>4</v>
      </c>
    </row>
    <row r="20" spans="1:15" x14ac:dyDescent="0.25">
      <c r="A20">
        <f t="shared" si="0"/>
        <v>2.4999999999999911E-2</v>
      </c>
      <c r="B20">
        <v>0.58399999999999996</v>
      </c>
      <c r="D20">
        <v>483</v>
      </c>
      <c r="G20">
        <v>483</v>
      </c>
      <c r="H20">
        <v>503</v>
      </c>
      <c r="I20">
        <v>505</v>
      </c>
      <c r="J20">
        <f t="shared" si="1"/>
        <v>20</v>
      </c>
      <c r="K20" s="60">
        <f t="shared" si="2"/>
        <v>4.1407867494824018</v>
      </c>
      <c r="L20">
        <f t="shared" si="6"/>
        <v>12</v>
      </c>
      <c r="M20" s="63">
        <v>483</v>
      </c>
      <c r="N20" s="64">
        <v>503</v>
      </c>
      <c r="O20" s="54">
        <f t="shared" si="3"/>
        <v>20</v>
      </c>
    </row>
    <row r="21" spans="1:15" x14ac:dyDescent="0.25">
      <c r="A21">
        <f t="shared" si="0"/>
        <v>2.6000000000000023E-2</v>
      </c>
      <c r="B21">
        <v>0.61</v>
      </c>
      <c r="D21">
        <v>508</v>
      </c>
      <c r="G21">
        <v>508</v>
      </c>
      <c r="H21">
        <v>545</v>
      </c>
      <c r="I21">
        <v>555</v>
      </c>
      <c r="J21">
        <f t="shared" si="1"/>
        <v>37</v>
      </c>
      <c r="K21" s="60">
        <f t="shared" si="2"/>
        <v>7.2834645669291342</v>
      </c>
      <c r="L21">
        <f t="shared" si="6"/>
        <v>37</v>
      </c>
      <c r="M21" s="63">
        <v>508</v>
      </c>
      <c r="N21" s="64">
        <v>545</v>
      </c>
      <c r="O21" s="54">
        <f t="shared" si="3"/>
        <v>37</v>
      </c>
    </row>
    <row r="22" spans="1:15" x14ac:dyDescent="0.25">
      <c r="A22">
        <f t="shared" si="0"/>
        <v>2.5000000000000022E-2</v>
      </c>
      <c r="B22">
        <v>0.63500000000000001</v>
      </c>
      <c r="D22">
        <v>533</v>
      </c>
      <c r="G22">
        <v>533</v>
      </c>
      <c r="H22">
        <v>556</v>
      </c>
      <c r="I22">
        <v>565</v>
      </c>
      <c r="J22">
        <f t="shared" si="1"/>
        <v>23</v>
      </c>
      <c r="K22" s="60">
        <f t="shared" si="2"/>
        <v>4.3151969981238274</v>
      </c>
      <c r="L22">
        <f t="shared" si="6"/>
        <v>22</v>
      </c>
      <c r="M22" s="63">
        <v>533</v>
      </c>
      <c r="N22" s="64">
        <v>556</v>
      </c>
      <c r="O22" s="54">
        <f t="shared" si="3"/>
        <v>23</v>
      </c>
    </row>
    <row r="23" spans="1:15" x14ac:dyDescent="0.25">
      <c r="A23">
        <f t="shared" si="0"/>
        <v>2.5000000000000022E-2</v>
      </c>
      <c r="B23">
        <v>0.66</v>
      </c>
      <c r="D23">
        <v>559</v>
      </c>
      <c r="G23">
        <v>559</v>
      </c>
      <c r="H23">
        <v>570</v>
      </c>
      <c r="I23">
        <v>575</v>
      </c>
      <c r="J23">
        <f t="shared" si="1"/>
        <v>11</v>
      </c>
      <c r="K23" s="60">
        <f t="shared" si="2"/>
        <v>1.9677996422182469</v>
      </c>
      <c r="L23">
        <f t="shared" si="6"/>
        <v>6</v>
      </c>
      <c r="M23" s="63">
        <v>559</v>
      </c>
      <c r="N23" s="64">
        <v>570</v>
      </c>
      <c r="O23" s="54">
        <f t="shared" si="3"/>
        <v>11</v>
      </c>
    </row>
    <row r="24" spans="1:15" x14ac:dyDescent="0.25">
      <c r="A24">
        <f t="shared" si="0"/>
        <v>2.6000000000000023E-2</v>
      </c>
      <c r="B24">
        <v>0.68600000000000005</v>
      </c>
      <c r="D24">
        <v>584</v>
      </c>
      <c r="G24">
        <v>584</v>
      </c>
      <c r="H24">
        <v>592</v>
      </c>
      <c r="I24">
        <v>600</v>
      </c>
      <c r="J24">
        <f t="shared" si="1"/>
        <v>8</v>
      </c>
      <c r="K24" s="60">
        <f t="shared" si="2"/>
        <v>1.3698630136986301</v>
      </c>
      <c r="L24">
        <f t="shared" si="6"/>
        <v>6</v>
      </c>
      <c r="M24" s="63">
        <v>584</v>
      </c>
      <c r="N24" s="64">
        <v>592</v>
      </c>
      <c r="O24" s="54">
        <f t="shared" si="3"/>
        <v>8</v>
      </c>
    </row>
    <row r="25" spans="1:15" x14ac:dyDescent="0.25">
      <c r="A25">
        <f t="shared" si="0"/>
        <v>2.4999999999999911E-2</v>
      </c>
      <c r="B25">
        <v>0.71099999999999997</v>
      </c>
      <c r="D25">
        <v>610</v>
      </c>
      <c r="G25">
        <v>610</v>
      </c>
      <c r="H25">
        <v>620</v>
      </c>
      <c r="I25">
        <v>625</v>
      </c>
      <c r="J25">
        <f t="shared" si="1"/>
        <v>10</v>
      </c>
      <c r="K25" s="60">
        <f t="shared" si="2"/>
        <v>1.639344262295082</v>
      </c>
      <c r="L25">
        <f t="shared" si="6"/>
        <v>5</v>
      </c>
      <c r="M25" s="63">
        <v>610</v>
      </c>
      <c r="N25" s="64">
        <v>620</v>
      </c>
      <c r="O25" s="54">
        <f t="shared" si="3"/>
        <v>10</v>
      </c>
    </row>
    <row r="26" spans="1:15" x14ac:dyDescent="0.25">
      <c r="A26">
        <f t="shared" si="0"/>
        <v>2.6000000000000023E-2</v>
      </c>
      <c r="B26">
        <v>0.73699999999999999</v>
      </c>
      <c r="D26">
        <v>635</v>
      </c>
      <c r="G26">
        <v>635</v>
      </c>
      <c r="H26">
        <v>648</v>
      </c>
      <c r="I26">
        <v>650</v>
      </c>
      <c r="J26">
        <f t="shared" si="1"/>
        <v>13</v>
      </c>
      <c r="K26" s="60">
        <f t="shared" si="2"/>
        <v>2.0472440944881889</v>
      </c>
      <c r="L26">
        <f t="shared" si="6"/>
        <v>5</v>
      </c>
      <c r="M26" s="63">
        <v>635</v>
      </c>
      <c r="N26" s="64">
        <v>648</v>
      </c>
      <c r="O26" s="54">
        <f t="shared" si="3"/>
        <v>13</v>
      </c>
    </row>
    <row r="27" spans="1:15" x14ac:dyDescent="0.25">
      <c r="A27">
        <f t="shared" si="0"/>
        <v>2.5000000000000022E-2</v>
      </c>
      <c r="B27">
        <v>0.76200000000000001</v>
      </c>
      <c r="D27">
        <v>660</v>
      </c>
      <c r="G27">
        <v>660</v>
      </c>
      <c r="H27">
        <v>660</v>
      </c>
      <c r="I27">
        <v>665</v>
      </c>
      <c r="J27">
        <f t="shared" si="1"/>
        <v>0</v>
      </c>
      <c r="K27" s="60">
        <f t="shared" si="2"/>
        <v>0</v>
      </c>
      <c r="L27">
        <f t="shared" si="6"/>
        <v>-5</v>
      </c>
      <c r="M27" s="63">
        <v>660</v>
      </c>
      <c r="N27" s="64">
        <v>660</v>
      </c>
      <c r="O27" s="54">
        <f t="shared" si="3"/>
        <v>0</v>
      </c>
    </row>
    <row r="28" spans="1:15" x14ac:dyDescent="0.25">
      <c r="D28">
        <v>686</v>
      </c>
      <c r="G28">
        <v>686</v>
      </c>
      <c r="H28">
        <v>690</v>
      </c>
      <c r="I28">
        <v>695</v>
      </c>
      <c r="J28">
        <f t="shared" si="1"/>
        <v>4</v>
      </c>
      <c r="K28" s="60">
        <f t="shared" si="2"/>
        <v>0.58309037900874638</v>
      </c>
      <c r="L28">
        <f t="shared" si="6"/>
        <v>-1</v>
      </c>
      <c r="M28" s="63">
        <v>686</v>
      </c>
      <c r="N28" s="64">
        <v>690</v>
      </c>
      <c r="O28" s="54">
        <f t="shared" si="3"/>
        <v>4</v>
      </c>
    </row>
    <row r="29" spans="1:15" x14ac:dyDescent="0.25">
      <c r="D29">
        <v>711</v>
      </c>
      <c r="G29">
        <v>711</v>
      </c>
      <c r="H29">
        <v>735</v>
      </c>
      <c r="I29">
        <v>735</v>
      </c>
      <c r="J29">
        <f t="shared" si="1"/>
        <v>24</v>
      </c>
      <c r="K29" s="60">
        <f t="shared" si="2"/>
        <v>3.3755274261603376</v>
      </c>
      <c r="L29">
        <f t="shared" si="6"/>
        <v>14</v>
      </c>
      <c r="M29" s="63">
        <v>711</v>
      </c>
      <c r="N29" s="64">
        <v>735</v>
      </c>
      <c r="O29" s="54">
        <f t="shared" si="3"/>
        <v>24</v>
      </c>
    </row>
    <row r="30" spans="1:15" x14ac:dyDescent="0.25">
      <c r="D30">
        <v>737</v>
      </c>
      <c r="G30">
        <v>737</v>
      </c>
      <c r="H30">
        <v>735</v>
      </c>
      <c r="I30">
        <v>735</v>
      </c>
      <c r="J30">
        <f t="shared" si="1"/>
        <v>-2</v>
      </c>
      <c r="K30" s="60">
        <f t="shared" si="2"/>
        <v>-0.27137042062415195</v>
      </c>
      <c r="L30">
        <f t="shared" si="6"/>
        <v>-12</v>
      </c>
      <c r="M30" s="63">
        <v>737</v>
      </c>
      <c r="N30" s="64">
        <v>735</v>
      </c>
      <c r="O30" s="54">
        <f t="shared" si="3"/>
        <v>-2</v>
      </c>
    </row>
    <row r="31" spans="1:15" x14ac:dyDescent="0.25">
      <c r="D31">
        <v>762</v>
      </c>
      <c r="G31">
        <v>762</v>
      </c>
      <c r="H31">
        <v>790</v>
      </c>
      <c r="I31">
        <v>790</v>
      </c>
      <c r="J31">
        <f t="shared" si="1"/>
        <v>28</v>
      </c>
      <c r="K31" s="60">
        <f t="shared" si="2"/>
        <v>3.674540682414698</v>
      </c>
      <c r="L31">
        <f t="shared" si="6"/>
        <v>18</v>
      </c>
      <c r="M31" s="65">
        <v>762</v>
      </c>
      <c r="N31" s="66">
        <v>790</v>
      </c>
      <c r="O31" s="4">
        <f t="shared" si="3"/>
        <v>28</v>
      </c>
    </row>
  </sheetData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R22"/>
  <sheetViews>
    <sheetView workbookViewId="0">
      <selection activeCell="Q3" sqref="Q3:R22"/>
    </sheetView>
  </sheetViews>
  <sheetFormatPr defaultRowHeight="15" x14ac:dyDescent="0.25"/>
  <cols>
    <col min="14" max="14" width="3" customWidth="1"/>
    <col min="15" max="15" width="2.5703125" customWidth="1"/>
  </cols>
  <sheetData>
    <row r="3" spans="2:18" x14ac:dyDescent="0.25">
      <c r="F3" s="67">
        <v>0.1</v>
      </c>
      <c r="G3" s="67">
        <v>0.10299999999999999</v>
      </c>
      <c r="H3">
        <f t="shared" ref="H3:H11" si="0">G3-F3</f>
        <v>2.9999999999999888E-3</v>
      </c>
      <c r="K3" s="67">
        <v>0.10299999999999999</v>
      </c>
      <c r="L3" s="68">
        <f t="shared" ref="L3:L21" si="1">K3-0.003</f>
        <v>9.9999999999999992E-2</v>
      </c>
      <c r="M3" s="69">
        <f t="shared" ref="M3:M21" si="2">K3+0.003</f>
        <v>0.106</v>
      </c>
      <c r="P3" s="70">
        <v>0.1</v>
      </c>
      <c r="Q3" s="67">
        <v>0.10299999999999999</v>
      </c>
      <c r="R3">
        <v>0</v>
      </c>
    </row>
    <row r="4" spans="2:18" x14ac:dyDescent="0.25">
      <c r="B4" s="71">
        <v>0.152</v>
      </c>
      <c r="C4" s="71">
        <v>0.14899999999999999</v>
      </c>
      <c r="D4">
        <f t="shared" ref="D4:D14" si="3">C4-B4</f>
        <v>-3.0000000000000027E-3</v>
      </c>
      <c r="F4" s="67">
        <v>0.15</v>
      </c>
      <c r="G4" s="67">
        <v>0.15</v>
      </c>
      <c r="H4">
        <f t="shared" si="0"/>
        <v>0</v>
      </c>
      <c r="K4" s="72">
        <v>0.14899999999999999</v>
      </c>
      <c r="L4" s="68">
        <f t="shared" si="1"/>
        <v>0.14599999999999999</v>
      </c>
      <c r="M4" s="69">
        <f t="shared" si="2"/>
        <v>0.152</v>
      </c>
      <c r="P4" s="73">
        <v>0.152</v>
      </c>
      <c r="Q4" s="71">
        <v>0.14899999999999999</v>
      </c>
      <c r="R4">
        <f t="shared" ref="R4:R22" si="4">Q4-Q3</f>
        <v>4.5999999999999999E-2</v>
      </c>
    </row>
    <row r="5" spans="2:18" x14ac:dyDescent="0.25">
      <c r="B5" s="71">
        <v>0.20300000000000001</v>
      </c>
      <c r="C5" s="71">
        <v>0.2</v>
      </c>
      <c r="D5">
        <f t="shared" si="3"/>
        <v>-3.0000000000000027E-3</v>
      </c>
      <c r="F5" s="67">
        <v>0.2</v>
      </c>
      <c r="G5" s="67">
        <v>0.20100000000000001</v>
      </c>
      <c r="H5">
        <f t="shared" si="0"/>
        <v>1.0000000000000009E-3</v>
      </c>
      <c r="K5" s="67">
        <v>0.15</v>
      </c>
      <c r="L5" s="68">
        <f t="shared" si="1"/>
        <v>0.14699999999999999</v>
      </c>
      <c r="M5" s="69">
        <f t="shared" si="2"/>
        <v>0.153</v>
      </c>
      <c r="P5" s="74">
        <v>0.15</v>
      </c>
      <c r="Q5" s="67">
        <v>0.15</v>
      </c>
      <c r="R5">
        <f t="shared" si="4"/>
        <v>1.0000000000000009E-3</v>
      </c>
    </row>
    <row r="6" spans="2:18" x14ac:dyDescent="0.25">
      <c r="B6" s="71">
        <v>0.22900000000000001</v>
      </c>
      <c r="C6" s="71">
        <v>0.22700000000000001</v>
      </c>
      <c r="D6">
        <f t="shared" si="3"/>
        <v>-2.0000000000000018E-3</v>
      </c>
      <c r="F6" s="67">
        <v>0.25</v>
      </c>
      <c r="G6" s="67">
        <v>0.251</v>
      </c>
      <c r="H6">
        <f t="shared" si="0"/>
        <v>1.0000000000000009E-3</v>
      </c>
      <c r="K6" s="72">
        <v>0.2</v>
      </c>
      <c r="L6" s="68">
        <f t="shared" si="1"/>
        <v>0.19700000000000001</v>
      </c>
      <c r="M6" s="69">
        <f t="shared" si="2"/>
        <v>0.20300000000000001</v>
      </c>
      <c r="P6" s="73">
        <v>0.20300000000000001</v>
      </c>
      <c r="Q6" s="71">
        <v>0.2</v>
      </c>
      <c r="R6">
        <f t="shared" si="4"/>
        <v>5.0000000000000017E-2</v>
      </c>
    </row>
    <row r="7" spans="2:18" x14ac:dyDescent="0.25">
      <c r="B7" s="71">
        <v>0.254</v>
      </c>
      <c r="C7" s="71">
        <v>0.248</v>
      </c>
      <c r="D7">
        <f t="shared" si="3"/>
        <v>-6.0000000000000053E-3</v>
      </c>
      <c r="F7" s="67">
        <v>0.3</v>
      </c>
      <c r="G7" s="67">
        <v>0.3</v>
      </c>
      <c r="H7">
        <f t="shared" si="0"/>
        <v>0</v>
      </c>
      <c r="K7" s="67">
        <v>0.20100000000000001</v>
      </c>
      <c r="L7" s="68">
        <f t="shared" si="1"/>
        <v>0.19800000000000001</v>
      </c>
      <c r="M7" s="69">
        <f t="shared" si="2"/>
        <v>0.20400000000000001</v>
      </c>
      <c r="P7" s="74">
        <v>0.2</v>
      </c>
      <c r="Q7" s="67">
        <v>0.20100000000000001</v>
      </c>
      <c r="R7">
        <f t="shared" si="4"/>
        <v>1.0000000000000009E-3</v>
      </c>
    </row>
    <row r="8" spans="2:18" x14ac:dyDescent="0.25">
      <c r="B8" s="71">
        <v>0.27900000000000003</v>
      </c>
      <c r="C8" s="71">
        <v>0.27900000000000003</v>
      </c>
      <c r="D8">
        <f t="shared" si="3"/>
        <v>0</v>
      </c>
      <c r="F8" s="67">
        <v>0.35</v>
      </c>
      <c r="G8" s="67">
        <v>0.35099999999999998</v>
      </c>
      <c r="H8">
        <f t="shared" si="0"/>
        <v>1.0000000000000009E-3</v>
      </c>
      <c r="K8" s="72">
        <v>0.248</v>
      </c>
      <c r="L8" s="68">
        <f t="shared" si="1"/>
        <v>0.245</v>
      </c>
      <c r="M8" s="69">
        <f t="shared" si="2"/>
        <v>0.251</v>
      </c>
      <c r="P8" s="73">
        <v>0.22900000000000001</v>
      </c>
      <c r="Q8" s="71">
        <v>0.22700000000000001</v>
      </c>
      <c r="R8">
        <f t="shared" si="4"/>
        <v>2.5999999999999995E-2</v>
      </c>
    </row>
    <row r="9" spans="2:18" x14ac:dyDescent="0.25">
      <c r="B9" s="71">
        <v>0.30499999999999999</v>
      </c>
      <c r="C9" s="71">
        <v>0.307</v>
      </c>
      <c r="D9">
        <f t="shared" si="3"/>
        <v>2.0000000000000018E-3</v>
      </c>
      <c r="F9" s="67">
        <v>0.4</v>
      </c>
      <c r="G9" s="67">
        <v>0.40100000000000002</v>
      </c>
      <c r="H9">
        <f t="shared" si="0"/>
        <v>1.0000000000000009E-3</v>
      </c>
      <c r="K9" s="67">
        <v>0.251</v>
      </c>
      <c r="L9" s="68">
        <f t="shared" si="1"/>
        <v>0.248</v>
      </c>
      <c r="M9" s="69">
        <f t="shared" si="2"/>
        <v>0.254</v>
      </c>
      <c r="P9" s="73">
        <v>0.254</v>
      </c>
      <c r="Q9" s="71">
        <v>0.248</v>
      </c>
      <c r="R9">
        <f t="shared" si="4"/>
        <v>2.0999999999999991E-2</v>
      </c>
    </row>
    <row r="10" spans="2:18" x14ac:dyDescent="0.25">
      <c r="B10" s="71">
        <v>0.33</v>
      </c>
      <c r="C10" s="71">
        <v>0.33500000000000002</v>
      </c>
      <c r="D10">
        <f t="shared" si="3"/>
        <v>5.0000000000000044E-3</v>
      </c>
      <c r="F10" s="67">
        <v>0.45</v>
      </c>
      <c r="G10" s="67">
        <v>0.46</v>
      </c>
      <c r="H10">
        <f t="shared" si="0"/>
        <v>1.0000000000000009E-2</v>
      </c>
      <c r="K10" s="72">
        <v>0.27900000000000003</v>
      </c>
      <c r="L10" s="68">
        <f t="shared" si="1"/>
        <v>0.27600000000000002</v>
      </c>
      <c r="M10" s="69">
        <f t="shared" si="2"/>
        <v>0.28200000000000003</v>
      </c>
      <c r="P10" s="74">
        <v>0.25</v>
      </c>
      <c r="Q10" s="67">
        <v>0.251</v>
      </c>
      <c r="R10">
        <f t="shared" si="4"/>
        <v>3.0000000000000027E-3</v>
      </c>
    </row>
    <row r="11" spans="2:18" x14ac:dyDescent="0.25">
      <c r="B11" s="71">
        <v>0.35599999999999998</v>
      </c>
      <c r="C11" s="71">
        <v>0.34799999999999998</v>
      </c>
      <c r="D11">
        <f t="shared" si="3"/>
        <v>-8.0000000000000071E-3</v>
      </c>
      <c r="F11" s="67">
        <v>0.5</v>
      </c>
      <c r="G11" s="67">
        <v>0.502</v>
      </c>
      <c r="H11">
        <f t="shared" si="0"/>
        <v>2.0000000000000018E-3</v>
      </c>
      <c r="K11" s="67">
        <v>0.3</v>
      </c>
      <c r="L11" s="68">
        <f t="shared" si="1"/>
        <v>0.29699999999999999</v>
      </c>
      <c r="M11" s="69">
        <f t="shared" si="2"/>
        <v>0.30299999999999999</v>
      </c>
      <c r="P11" s="73">
        <v>0.27900000000000003</v>
      </c>
      <c r="Q11" s="71">
        <v>0.27900000000000003</v>
      </c>
      <c r="R11">
        <f t="shared" si="4"/>
        <v>2.8000000000000025E-2</v>
      </c>
    </row>
    <row r="12" spans="2:18" x14ac:dyDescent="0.25">
      <c r="B12" s="71">
        <v>0.38100000000000001</v>
      </c>
      <c r="C12" s="71">
        <v>0.38400000000000001</v>
      </c>
      <c r="D12">
        <f t="shared" si="3"/>
        <v>3.0000000000000027E-3</v>
      </c>
      <c r="K12" s="72">
        <v>0.307</v>
      </c>
      <c r="L12" s="68">
        <f t="shared" si="1"/>
        <v>0.30399999999999999</v>
      </c>
      <c r="M12" s="69">
        <f t="shared" si="2"/>
        <v>0.31</v>
      </c>
      <c r="P12" s="74">
        <v>0.3</v>
      </c>
      <c r="Q12" s="67">
        <v>0.3</v>
      </c>
      <c r="R12">
        <f t="shared" si="4"/>
        <v>2.0999999999999963E-2</v>
      </c>
    </row>
    <row r="13" spans="2:18" x14ac:dyDescent="0.25">
      <c r="B13" s="71">
        <v>0.40600000000000003</v>
      </c>
      <c r="C13" s="71">
        <v>0.40799999999999997</v>
      </c>
      <c r="D13">
        <f t="shared" si="3"/>
        <v>1.9999999999999463E-3</v>
      </c>
      <c r="K13" s="72">
        <v>0.33500000000000002</v>
      </c>
      <c r="L13" s="68">
        <f t="shared" si="1"/>
        <v>0.33200000000000002</v>
      </c>
      <c r="M13" s="69">
        <f t="shared" si="2"/>
        <v>0.33800000000000002</v>
      </c>
      <c r="P13" s="73">
        <v>0.30499999999999999</v>
      </c>
      <c r="Q13" s="71">
        <v>0.307</v>
      </c>
      <c r="R13">
        <f t="shared" si="4"/>
        <v>7.0000000000000062E-3</v>
      </c>
    </row>
    <row r="14" spans="2:18" x14ac:dyDescent="0.25">
      <c r="B14" s="71">
        <v>0.432</v>
      </c>
      <c r="C14" s="71">
        <v>0.439</v>
      </c>
      <c r="D14">
        <f t="shared" si="3"/>
        <v>7.0000000000000062E-3</v>
      </c>
      <c r="K14" s="72">
        <v>0.34799999999999998</v>
      </c>
      <c r="L14" s="68">
        <f t="shared" si="1"/>
        <v>0.34499999999999997</v>
      </c>
      <c r="M14" s="69">
        <f t="shared" si="2"/>
        <v>0.35099999999999998</v>
      </c>
      <c r="P14" s="73">
        <v>0.33</v>
      </c>
      <c r="Q14" s="71">
        <v>0.33500000000000002</v>
      </c>
      <c r="R14">
        <f t="shared" si="4"/>
        <v>2.8000000000000025E-2</v>
      </c>
    </row>
    <row r="15" spans="2:18" x14ac:dyDescent="0.25">
      <c r="K15" s="67">
        <v>0.35099999999999998</v>
      </c>
      <c r="L15" s="68">
        <f t="shared" si="1"/>
        <v>0.34799999999999998</v>
      </c>
      <c r="M15" s="69">
        <f t="shared" si="2"/>
        <v>0.35399999999999998</v>
      </c>
      <c r="P15" s="73">
        <v>0.35599999999999998</v>
      </c>
      <c r="Q15" s="71">
        <v>0.34799999999999998</v>
      </c>
      <c r="R15">
        <f t="shared" si="4"/>
        <v>1.2999999999999956E-2</v>
      </c>
    </row>
    <row r="16" spans="2:18" x14ac:dyDescent="0.25">
      <c r="K16" s="72">
        <v>0.38400000000000001</v>
      </c>
      <c r="L16" s="68">
        <f t="shared" si="1"/>
        <v>0.38100000000000001</v>
      </c>
      <c r="M16" s="69">
        <f t="shared" si="2"/>
        <v>0.38700000000000001</v>
      </c>
      <c r="P16" s="74">
        <v>0.35</v>
      </c>
      <c r="Q16" s="67">
        <v>0.35099999999999998</v>
      </c>
      <c r="R16">
        <f t="shared" si="4"/>
        <v>3.0000000000000027E-3</v>
      </c>
    </row>
    <row r="17" spans="11:18" x14ac:dyDescent="0.25">
      <c r="K17" s="67">
        <v>0.40100000000000002</v>
      </c>
      <c r="L17" s="68">
        <f t="shared" si="1"/>
        <v>0.39800000000000002</v>
      </c>
      <c r="M17" s="69">
        <f t="shared" si="2"/>
        <v>0.40400000000000003</v>
      </c>
      <c r="P17" s="73">
        <v>0.38100000000000001</v>
      </c>
      <c r="Q17" s="71">
        <v>0.38400000000000001</v>
      </c>
      <c r="R17">
        <f t="shared" si="4"/>
        <v>3.3000000000000029E-2</v>
      </c>
    </row>
    <row r="18" spans="11:18" x14ac:dyDescent="0.25">
      <c r="K18" s="72">
        <v>0.40799999999999997</v>
      </c>
      <c r="L18" s="68">
        <f t="shared" si="1"/>
        <v>0.40499999999999997</v>
      </c>
      <c r="M18" s="69">
        <f t="shared" si="2"/>
        <v>0.41099999999999998</v>
      </c>
      <c r="P18" s="74">
        <v>0.4</v>
      </c>
      <c r="Q18" s="67">
        <v>0.40100000000000002</v>
      </c>
      <c r="R18">
        <f t="shared" si="4"/>
        <v>1.7000000000000015E-2</v>
      </c>
    </row>
    <row r="19" spans="11:18" x14ac:dyDescent="0.25">
      <c r="K19" s="72">
        <v>0.439</v>
      </c>
      <c r="L19" s="68">
        <f t="shared" si="1"/>
        <v>0.436</v>
      </c>
      <c r="M19" s="69">
        <f t="shared" si="2"/>
        <v>0.442</v>
      </c>
      <c r="P19" s="73">
        <v>0.40600000000000003</v>
      </c>
      <c r="Q19" s="71">
        <v>0.40799999999999997</v>
      </c>
      <c r="R19">
        <f t="shared" si="4"/>
        <v>6.9999999999999507E-3</v>
      </c>
    </row>
    <row r="20" spans="11:18" x14ac:dyDescent="0.25">
      <c r="K20" s="67">
        <v>0.46</v>
      </c>
      <c r="L20" s="68">
        <f t="shared" si="1"/>
        <v>0.45700000000000002</v>
      </c>
      <c r="M20" s="69">
        <f t="shared" si="2"/>
        <v>0.46300000000000002</v>
      </c>
      <c r="P20" s="73">
        <v>0.432</v>
      </c>
      <c r="Q20" s="71">
        <v>0.439</v>
      </c>
      <c r="R20">
        <f t="shared" si="4"/>
        <v>3.1000000000000028E-2</v>
      </c>
    </row>
    <row r="21" spans="11:18" x14ac:dyDescent="0.25">
      <c r="K21" s="67">
        <v>0.502</v>
      </c>
      <c r="L21" s="68">
        <f t="shared" si="1"/>
        <v>0.499</v>
      </c>
      <c r="M21" s="69">
        <f t="shared" si="2"/>
        <v>0.505</v>
      </c>
      <c r="P21" s="74">
        <v>0.45</v>
      </c>
      <c r="Q21" s="67">
        <v>0.46</v>
      </c>
      <c r="R21">
        <f t="shared" si="4"/>
        <v>2.1000000000000019E-2</v>
      </c>
    </row>
    <row r="22" spans="11:18" x14ac:dyDescent="0.25">
      <c r="P22" s="75">
        <v>0.5</v>
      </c>
      <c r="Q22" s="67">
        <v>0.502</v>
      </c>
      <c r="R22">
        <f t="shared" si="4"/>
        <v>4.1999999999999982E-2</v>
      </c>
    </row>
  </sheetData>
  <sortState ref="P3:Q22">
    <sortCondition ref="Q3:Q22"/>
  </sortState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1F10-63A2-409B-B7AD-F721E4FCEB7A}">
  <dimension ref="B1:W14"/>
  <sheetViews>
    <sheetView tabSelected="1" workbookViewId="0">
      <selection activeCell="N10" sqref="N10:V11"/>
    </sheetView>
  </sheetViews>
  <sheetFormatPr defaultRowHeight="15" x14ac:dyDescent="0.25"/>
  <sheetData>
    <row r="1" spans="2:23" ht="15.75" thickBot="1" x14ac:dyDescent="0.3"/>
    <row r="2" spans="2:23" ht="32.25" thickBot="1" x14ac:dyDescent="0.55000000000000004">
      <c r="C2" s="85">
        <v>220</v>
      </c>
      <c r="D2" s="144" t="s">
        <v>17</v>
      </c>
      <c r="E2" s="144"/>
      <c r="F2" s="144"/>
      <c r="G2" s="144"/>
      <c r="H2" s="144"/>
      <c r="I2" s="144"/>
      <c r="J2" s="144"/>
      <c r="K2" s="144"/>
      <c r="L2" s="85">
        <v>280</v>
      </c>
      <c r="N2" s="85">
        <v>270</v>
      </c>
      <c r="O2" s="141" t="s">
        <v>48</v>
      </c>
      <c r="P2" s="141"/>
      <c r="Q2" s="141"/>
      <c r="R2" s="141"/>
      <c r="S2" s="141"/>
      <c r="T2" s="141"/>
      <c r="U2" s="141"/>
      <c r="V2" s="141"/>
      <c r="W2" s="85">
        <v>330</v>
      </c>
    </row>
    <row r="3" spans="2:23" ht="19.5" thickBot="1" x14ac:dyDescent="0.3">
      <c r="D3" s="142" t="s">
        <v>1</v>
      </c>
      <c r="E3" s="143"/>
      <c r="F3" s="135" t="s">
        <v>2</v>
      </c>
      <c r="G3" s="136"/>
      <c r="H3" s="142" t="s">
        <v>3</v>
      </c>
      <c r="I3" s="143"/>
      <c r="J3" s="137" t="s">
        <v>4</v>
      </c>
      <c r="K3" s="138"/>
      <c r="O3" s="142" t="s">
        <v>1</v>
      </c>
      <c r="P3" s="143"/>
      <c r="Q3" s="135" t="s">
        <v>2</v>
      </c>
      <c r="R3" s="136"/>
      <c r="S3" s="142" t="s">
        <v>3</v>
      </c>
      <c r="T3" s="143"/>
      <c r="U3" s="137" t="s">
        <v>4</v>
      </c>
      <c r="V3" s="138"/>
    </row>
    <row r="4" spans="2:23" ht="19.5" thickBot="1" x14ac:dyDescent="0.3">
      <c r="D4" s="88">
        <v>1</v>
      </c>
      <c r="E4" s="89">
        <v>2</v>
      </c>
      <c r="F4" s="8">
        <v>3</v>
      </c>
      <c r="G4" s="9">
        <v>4</v>
      </c>
      <c r="H4" s="88">
        <v>5</v>
      </c>
      <c r="I4" s="89">
        <v>6</v>
      </c>
      <c r="J4" s="8">
        <v>7</v>
      </c>
      <c r="K4" s="9">
        <v>8</v>
      </c>
      <c r="O4" s="86">
        <v>1</v>
      </c>
      <c r="P4" s="87">
        <v>2</v>
      </c>
      <c r="Q4" s="34">
        <v>3</v>
      </c>
      <c r="R4" s="35">
        <v>4</v>
      </c>
      <c r="S4" s="86">
        <v>5</v>
      </c>
      <c r="T4" s="87">
        <v>6</v>
      </c>
      <c r="U4" s="34">
        <v>7</v>
      </c>
      <c r="V4" s="35">
        <v>8</v>
      </c>
    </row>
    <row r="5" spans="2:23" ht="19.5" thickBot="1" x14ac:dyDescent="0.3">
      <c r="C5" s="106" t="s">
        <v>49</v>
      </c>
      <c r="D5" s="90">
        <v>422</v>
      </c>
      <c r="E5" s="91">
        <v>362</v>
      </c>
      <c r="F5" s="96">
        <v>442</v>
      </c>
      <c r="G5" s="97">
        <v>382</v>
      </c>
      <c r="H5" s="94">
        <v>422</v>
      </c>
      <c r="I5" s="95">
        <v>342</v>
      </c>
      <c r="J5" s="96">
        <v>422</v>
      </c>
      <c r="K5" s="98">
        <v>402</v>
      </c>
      <c r="N5" s="106" t="s">
        <v>49</v>
      </c>
      <c r="O5" s="90">
        <v>322</v>
      </c>
      <c r="P5" s="91">
        <v>342</v>
      </c>
      <c r="Q5" s="96">
        <v>342</v>
      </c>
      <c r="R5" s="97">
        <v>382</v>
      </c>
      <c r="S5" s="94">
        <v>342</v>
      </c>
      <c r="T5" s="95">
        <v>422</v>
      </c>
      <c r="U5" s="96">
        <v>342</v>
      </c>
      <c r="V5" s="98">
        <v>322</v>
      </c>
    </row>
    <row r="6" spans="2:23" ht="19.5" thickBot="1" x14ac:dyDescent="0.35">
      <c r="C6" s="107" t="s">
        <v>13</v>
      </c>
      <c r="D6" s="99">
        <v>420</v>
      </c>
      <c r="E6" s="100">
        <v>358</v>
      </c>
      <c r="F6" s="101">
        <v>440</v>
      </c>
      <c r="G6" s="102">
        <v>380</v>
      </c>
      <c r="H6" s="103">
        <v>422</v>
      </c>
      <c r="I6" s="104">
        <v>343</v>
      </c>
      <c r="J6" s="101">
        <v>418</v>
      </c>
      <c r="K6" s="105">
        <v>412</v>
      </c>
      <c r="N6" s="107" t="s">
        <v>13</v>
      </c>
      <c r="O6" s="99">
        <v>302</v>
      </c>
      <c r="P6" s="100">
        <v>299</v>
      </c>
      <c r="Q6" s="101">
        <v>333</v>
      </c>
      <c r="R6" s="102">
        <v>349</v>
      </c>
      <c r="S6" s="103">
        <v>323</v>
      </c>
      <c r="T6" s="104">
        <v>229</v>
      </c>
      <c r="U6" s="101">
        <v>246</v>
      </c>
      <c r="V6" s="105">
        <v>90</v>
      </c>
    </row>
    <row r="7" spans="2:23" ht="19.5" thickBot="1" x14ac:dyDescent="0.35">
      <c r="C7" s="114"/>
      <c r="D7" s="117">
        <f>D5-D6</f>
        <v>2</v>
      </c>
      <c r="E7" s="117">
        <f t="shared" ref="E7:K7" si="0">E5-E6</f>
        <v>4</v>
      </c>
      <c r="F7" s="117">
        <f t="shared" si="0"/>
        <v>2</v>
      </c>
      <c r="G7" s="117">
        <f t="shared" si="0"/>
        <v>2</v>
      </c>
      <c r="H7" s="119">
        <f t="shared" si="0"/>
        <v>0</v>
      </c>
      <c r="I7" s="118">
        <f t="shared" si="0"/>
        <v>-1</v>
      </c>
      <c r="J7" s="117">
        <f t="shared" si="0"/>
        <v>4</v>
      </c>
      <c r="K7" s="118">
        <f t="shared" si="0"/>
        <v>-10</v>
      </c>
      <c r="N7" s="116"/>
      <c r="O7" s="115">
        <f>O5-O6</f>
        <v>20</v>
      </c>
      <c r="P7" s="115">
        <f t="shared" ref="P7:V7" si="1">P5-P6</f>
        <v>43</v>
      </c>
      <c r="Q7" s="115">
        <f t="shared" si="1"/>
        <v>9</v>
      </c>
      <c r="R7" s="115">
        <f t="shared" si="1"/>
        <v>33</v>
      </c>
      <c r="S7" s="115">
        <f t="shared" si="1"/>
        <v>19</v>
      </c>
      <c r="T7" s="115">
        <f t="shared" si="1"/>
        <v>193</v>
      </c>
      <c r="U7" s="115">
        <f t="shared" si="1"/>
        <v>96</v>
      </c>
      <c r="V7" s="115">
        <f t="shared" si="1"/>
        <v>232</v>
      </c>
    </row>
    <row r="8" spans="2:23" ht="19.5" thickBot="1" x14ac:dyDescent="0.3">
      <c r="B8" s="139" t="s">
        <v>50</v>
      </c>
      <c r="C8" s="111" t="s">
        <v>8</v>
      </c>
      <c r="D8" s="94">
        <v>203</v>
      </c>
      <c r="E8" s="108">
        <v>229</v>
      </c>
      <c r="F8" s="123">
        <v>254</v>
      </c>
      <c r="G8" s="123">
        <v>254</v>
      </c>
      <c r="H8" s="94">
        <v>254</v>
      </c>
      <c r="I8" s="108">
        <v>229</v>
      </c>
      <c r="J8" s="123">
        <v>254</v>
      </c>
      <c r="K8" s="124">
        <v>229</v>
      </c>
      <c r="N8" s="10" t="s">
        <v>8</v>
      </c>
      <c r="O8" s="13">
        <v>152</v>
      </c>
      <c r="P8" s="14">
        <v>178</v>
      </c>
      <c r="Q8" s="13">
        <v>254</v>
      </c>
      <c r="R8" s="14">
        <v>305</v>
      </c>
      <c r="S8" s="13">
        <v>279</v>
      </c>
      <c r="T8" s="14">
        <v>305</v>
      </c>
      <c r="U8" s="13">
        <v>254</v>
      </c>
      <c r="V8" s="14">
        <v>406</v>
      </c>
    </row>
    <row r="9" spans="2:23" ht="19.5" thickBot="1" x14ac:dyDescent="0.3">
      <c r="B9" s="140"/>
      <c r="C9" s="112" t="s">
        <v>9</v>
      </c>
      <c r="D9" s="109">
        <v>200</v>
      </c>
      <c r="E9" s="110">
        <v>200</v>
      </c>
      <c r="F9" s="101">
        <v>250</v>
      </c>
      <c r="G9" s="101">
        <v>250</v>
      </c>
      <c r="H9" s="109">
        <v>250</v>
      </c>
      <c r="I9" s="110">
        <v>200</v>
      </c>
      <c r="J9" s="101">
        <v>250</v>
      </c>
      <c r="K9" s="125">
        <v>200</v>
      </c>
      <c r="N9" s="15" t="s">
        <v>9</v>
      </c>
      <c r="O9" s="16">
        <v>150</v>
      </c>
      <c r="P9" s="17">
        <v>150</v>
      </c>
      <c r="Q9" s="16">
        <v>250</v>
      </c>
      <c r="R9" s="17">
        <v>300</v>
      </c>
      <c r="S9" s="16">
        <v>300</v>
      </c>
      <c r="T9" s="17">
        <v>300</v>
      </c>
      <c r="U9" s="16">
        <v>250</v>
      </c>
      <c r="V9" s="17">
        <v>350</v>
      </c>
    </row>
    <row r="10" spans="2:23" ht="19.5" customHeight="1" thickBot="1" x14ac:dyDescent="0.3">
      <c r="B10" s="139" t="s">
        <v>51</v>
      </c>
      <c r="C10" s="126" t="s">
        <v>8</v>
      </c>
      <c r="D10" s="120">
        <v>254</v>
      </c>
      <c r="E10" s="120">
        <v>254</v>
      </c>
      <c r="F10" s="121">
        <v>279</v>
      </c>
      <c r="G10" s="122">
        <v>279</v>
      </c>
      <c r="H10" s="120">
        <v>279</v>
      </c>
      <c r="I10" s="120">
        <v>254</v>
      </c>
      <c r="J10" s="121">
        <v>279</v>
      </c>
      <c r="K10" s="122">
        <v>279</v>
      </c>
      <c r="N10" s="10" t="s">
        <v>8</v>
      </c>
      <c r="O10" s="8">
        <v>305</v>
      </c>
      <c r="P10" s="9">
        <v>305</v>
      </c>
      <c r="Q10" s="8">
        <v>100</v>
      </c>
      <c r="R10" s="9">
        <v>127</v>
      </c>
      <c r="S10" s="8">
        <v>100</v>
      </c>
      <c r="T10" s="9">
        <v>406</v>
      </c>
      <c r="U10" s="8">
        <v>381</v>
      </c>
      <c r="V10" s="9">
        <v>457</v>
      </c>
    </row>
    <row r="11" spans="2:23" ht="19.5" customHeight="1" thickBot="1" x14ac:dyDescent="0.3">
      <c r="B11" s="140"/>
      <c r="C11" s="126" t="s">
        <v>9</v>
      </c>
      <c r="D11" s="113">
        <v>200</v>
      </c>
      <c r="E11" s="113">
        <v>200</v>
      </c>
      <c r="F11" s="92">
        <v>250</v>
      </c>
      <c r="G11" s="93">
        <v>250</v>
      </c>
      <c r="H11" s="113">
        <v>250</v>
      </c>
      <c r="I11" s="113">
        <v>250</v>
      </c>
      <c r="J11" s="92">
        <v>250</v>
      </c>
      <c r="K11" s="93">
        <v>250</v>
      </c>
      <c r="N11" s="12" t="s">
        <v>9</v>
      </c>
      <c r="O11" s="8">
        <v>300</v>
      </c>
      <c r="P11" s="9">
        <v>300</v>
      </c>
      <c r="Q11" s="8">
        <v>100</v>
      </c>
      <c r="R11" s="9">
        <v>100</v>
      </c>
      <c r="S11" s="8">
        <v>100</v>
      </c>
      <c r="T11" s="9">
        <v>400</v>
      </c>
      <c r="U11" s="8">
        <v>350</v>
      </c>
      <c r="V11" s="9">
        <v>400</v>
      </c>
    </row>
    <row r="12" spans="2:23" x14ac:dyDescent="0.25">
      <c r="C12" s="127" t="s">
        <v>53</v>
      </c>
      <c r="D12">
        <f>D10-($C$2+$L$2)/2</f>
        <v>4</v>
      </c>
      <c r="E12">
        <f t="shared" ref="E12:K13" si="2">E10-($C$2+$L$2)/2</f>
        <v>4</v>
      </c>
      <c r="F12">
        <f t="shared" si="2"/>
        <v>29</v>
      </c>
      <c r="G12">
        <f t="shared" si="2"/>
        <v>29</v>
      </c>
      <c r="H12">
        <f t="shared" si="2"/>
        <v>29</v>
      </c>
      <c r="I12">
        <f t="shared" si="2"/>
        <v>4</v>
      </c>
      <c r="J12">
        <f t="shared" si="2"/>
        <v>29</v>
      </c>
      <c r="K12">
        <f t="shared" si="2"/>
        <v>29</v>
      </c>
    </row>
    <row r="13" spans="2:23" x14ac:dyDescent="0.25">
      <c r="C13" s="128" t="s">
        <v>52</v>
      </c>
      <c r="D13">
        <f>D11-($C$2+$L$2)/2</f>
        <v>-50</v>
      </c>
      <c r="E13">
        <f t="shared" si="2"/>
        <v>-50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</row>
    <row r="14" spans="2:23" x14ac:dyDescent="0.25">
      <c r="D14">
        <f>D12-D13</f>
        <v>54</v>
      </c>
      <c r="E14">
        <f t="shared" ref="E14:K14" si="3">E12-E13</f>
        <v>54</v>
      </c>
      <c r="F14">
        <f t="shared" si="3"/>
        <v>29</v>
      </c>
      <c r="G14">
        <f t="shared" si="3"/>
        <v>29</v>
      </c>
      <c r="H14">
        <f t="shared" si="3"/>
        <v>29</v>
      </c>
      <c r="I14">
        <f t="shared" si="3"/>
        <v>4</v>
      </c>
      <c r="J14">
        <f t="shared" si="3"/>
        <v>29</v>
      </c>
      <c r="K14">
        <f t="shared" si="3"/>
        <v>29</v>
      </c>
    </row>
  </sheetData>
  <mergeCells count="12">
    <mergeCell ref="B10:B11"/>
    <mergeCell ref="O2:V2"/>
    <mergeCell ref="O3:P3"/>
    <mergeCell ref="Q3:R3"/>
    <mergeCell ref="S3:T3"/>
    <mergeCell ref="U3:V3"/>
    <mergeCell ref="B8:B9"/>
    <mergeCell ref="D3:E3"/>
    <mergeCell ref="F3:G3"/>
    <mergeCell ref="H3:I3"/>
    <mergeCell ref="J3:K3"/>
    <mergeCell ref="D2:K2"/>
  </mergeCells>
  <conditionalFormatting sqref="O7:V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K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Тула</vt:lpstr>
      <vt:lpstr>JTC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User</cp:lastModifiedBy>
  <cp:revision>5</cp:revision>
  <dcterms:created xsi:type="dcterms:W3CDTF">2023-09-23T21:11:45Z</dcterms:created>
  <dcterms:modified xsi:type="dcterms:W3CDTF">2024-05-21T07:48:10Z</dcterms:modified>
</cp:coreProperties>
</file>