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95" windowHeight="549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61" i="1" l="1"/>
  <c r="C74" i="1"/>
  <c r="G63" i="1"/>
  <c r="G62" i="1"/>
  <c r="B63" i="1"/>
  <c r="B62" i="1"/>
  <c r="A69" i="1" l="1"/>
  <c r="A71" i="1" s="1"/>
  <c r="F69" i="1"/>
  <c r="F70" i="1" s="1"/>
  <c r="A65" i="1"/>
  <c r="F65" i="1"/>
  <c r="F67" i="1" s="1"/>
  <c r="F60" i="1"/>
  <c r="F61" i="1" s="1"/>
  <c r="A60" i="1"/>
  <c r="A61" i="1" s="1"/>
  <c r="G71" i="1"/>
  <c r="G70" i="1"/>
  <c r="C71" i="1"/>
  <c r="C70" i="1"/>
  <c r="G67" i="1"/>
  <c r="G66" i="1"/>
  <c r="A70" i="1" l="1"/>
  <c r="F71" i="1"/>
  <c r="F66" i="1"/>
  <c r="F50" i="1"/>
  <c r="A50" i="1"/>
  <c r="C13" i="1"/>
  <c r="G13" i="1"/>
  <c r="A67" i="1" l="1"/>
  <c r="A66" i="1"/>
</calcChain>
</file>

<file path=xl/comments1.xml><?xml version="1.0" encoding="utf-8"?>
<comments xmlns="http://schemas.openxmlformats.org/spreadsheetml/2006/main">
  <authors>
    <author>Andres Dario Dorado Peña</author>
  </authors>
  <commentList>
    <comment ref="C75" authorId="0">
      <text>
        <r>
          <rPr>
            <b/>
            <sz val="9"/>
            <color indexed="81"/>
            <rFont val="Tahoma"/>
            <family val="2"/>
          </rPr>
          <t>Andres Dario Dorado Peña:</t>
        </r>
        <r>
          <rPr>
            <sz val="9"/>
            <color indexed="81"/>
            <rFont val="Tahoma"/>
            <family val="2"/>
          </rPr>
          <t xml:space="preserve">
Estas columnas las puede editar según necesidades</t>
        </r>
      </text>
    </comment>
  </commentList>
</comments>
</file>

<file path=xl/sharedStrings.xml><?xml version="1.0" encoding="utf-8"?>
<sst xmlns="http://schemas.openxmlformats.org/spreadsheetml/2006/main" count="89" uniqueCount="72">
  <si>
    <t>Formato definición de parámetros de VPN</t>
  </si>
  <si>
    <t>Nombre</t>
  </si>
  <si>
    <t>Información General</t>
  </si>
  <si>
    <t>FMM</t>
  </si>
  <si>
    <t>¿?</t>
  </si>
  <si>
    <t>Razón Social</t>
  </si>
  <si>
    <t>Dirección</t>
  </si>
  <si>
    <t>Ciudad</t>
  </si>
  <si>
    <t>Telefono Fíjo</t>
  </si>
  <si>
    <t>(2) 8399900</t>
  </si>
  <si>
    <t>Carrera 11 # 5-70</t>
  </si>
  <si>
    <t>Popayán</t>
  </si>
  <si>
    <t>Información de contactos</t>
  </si>
  <si>
    <t>Cargo</t>
  </si>
  <si>
    <t>Correo electrónico</t>
  </si>
  <si>
    <t>Extensión</t>
  </si>
  <si>
    <t>Celular</t>
  </si>
  <si>
    <t>Principal</t>
  </si>
  <si>
    <t>Secundario</t>
  </si>
  <si>
    <t>Información  General de la VPN</t>
  </si>
  <si>
    <t>Dirección IP Pública</t>
  </si>
  <si>
    <t>Versión de Firmware</t>
  </si>
  <si>
    <t>Dispositivo Terminador</t>
  </si>
  <si>
    <t>Propiedades de negociación de la VPN</t>
  </si>
  <si>
    <t>Método de autenticación</t>
  </si>
  <si>
    <t>Esquema de encripción</t>
  </si>
  <si>
    <t>Pre-Shared Key</t>
  </si>
  <si>
    <t>IKE v1</t>
  </si>
  <si>
    <t xml:space="preserve">Grupo de Diffie-Hellman </t>
  </si>
  <si>
    <t>Algortimo de encripción</t>
  </si>
  <si>
    <t>Algortimo de autenticación</t>
  </si>
  <si>
    <t>Modo agresivo</t>
  </si>
  <si>
    <t>Otros</t>
  </si>
  <si>
    <t>Fase 1</t>
  </si>
  <si>
    <t>Key Life (Segundos)</t>
  </si>
  <si>
    <t>PFS</t>
  </si>
  <si>
    <t>Desactivado</t>
  </si>
  <si>
    <t>Fase 2</t>
  </si>
  <si>
    <t>Dominios de encripción</t>
  </si>
  <si>
    <t>Fecha de envío de información</t>
  </si>
  <si>
    <t>Tabla de conectividad</t>
  </si>
  <si>
    <t>IP1</t>
  </si>
  <si>
    <t>IP2</t>
  </si>
  <si>
    <t>IP3</t>
  </si>
  <si>
    <t>Rango de Ips</t>
  </si>
  <si>
    <t>Subred</t>
  </si>
  <si>
    <t>Ip1</t>
  </si>
  <si>
    <t>Ip2</t>
  </si>
  <si>
    <t>Ip3</t>
  </si>
  <si>
    <t>Firma FMM</t>
  </si>
  <si>
    <t>Firma ¿?</t>
  </si>
  <si>
    <t>Observaciones:</t>
  </si>
  <si>
    <t>En esta tabla por favor especifique desde donde necesita acceder a nuestros equipos</t>
  </si>
  <si>
    <t>Modo de trabajo Ipsec (AH ó ESP)</t>
  </si>
  <si>
    <t>ESP</t>
  </si>
  <si>
    <t>Escriba la URL de encripción</t>
  </si>
  <si>
    <t>SHA256</t>
  </si>
  <si>
    <t>Activado</t>
  </si>
  <si>
    <t>Nota: La Pre-Shared Key sera compartida al momento de la implementación</t>
  </si>
  <si>
    <t>5(GA Patch 5)</t>
  </si>
  <si>
    <t>AES128</t>
  </si>
  <si>
    <t>MUNDO MUJER EL BANCO DE LA COMUNIDAD</t>
  </si>
  <si>
    <t>BMM</t>
  </si>
  <si>
    <t>Fortigate 1500c</t>
  </si>
  <si>
    <t>lucia.navarro@bmm.com.co</t>
  </si>
  <si>
    <t>190.143.64.36</t>
  </si>
  <si>
    <t>Diego Fernando Rosero Castro</t>
  </si>
  <si>
    <t>Coordinador de Telecomunicaciones</t>
  </si>
  <si>
    <t>diego.rosero@bmm.com.co</t>
  </si>
  <si>
    <t>Lucia Fernanda Navarro Garcia</t>
  </si>
  <si>
    <t>Ingeniero de TI Telecomunicaciones</t>
  </si>
  <si>
    <t>320 7160200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</si>
</sst>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/>
    <xf numFmtId="0" fontId="0" fillId="0" borderId="2" xfId="0" applyBorder="1"/>
    <xf numFmtId="0" fontId="0" fillId="0" borderId="0" xfId="0" applyAlignment="1">
      <alignment vertical="center" wrapText="1"/>
    </xf>
    <xf numFmtId="0" fontId="3" fillId="2" borderId="0" xfId="0" applyFont="1" applyFill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vertical="center" textRotation="90"/>
    </xf>
    <xf numFmtId="0" fontId="0" fillId="0" borderId="0" xfId="0" applyBorder="1" applyAlignment="1">
      <alignment horizontal="center"/>
    </xf>
    <xf numFmtId="0" fontId="1" fillId="0" borderId="0" xfId="0" applyFont="1" applyFill="1" applyAlignment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left"/>
    </xf>
    <xf numFmtId="0" fontId="0" fillId="3" borderId="0" xfId="0" applyFill="1"/>
    <xf numFmtId="0" fontId="0" fillId="3" borderId="0" xfId="0" applyFill="1" applyBorder="1"/>
    <xf numFmtId="0" fontId="0" fillId="3" borderId="0" xfId="0" applyFill="1" applyAlignment="1"/>
    <xf numFmtId="0" fontId="1" fillId="7" borderId="2" xfId="0" applyFont="1" applyFill="1" applyBorder="1" applyAlignment="1"/>
    <xf numFmtId="0" fontId="1" fillId="7" borderId="1" xfId="0" applyFont="1" applyFill="1" applyBorder="1" applyAlignment="1"/>
    <xf numFmtId="0" fontId="0" fillId="4" borderId="0" xfId="0" applyFill="1"/>
    <xf numFmtId="0" fontId="0" fillId="0" borderId="0" xfId="0" applyFill="1"/>
    <xf numFmtId="0" fontId="5" fillId="0" borderId="0" xfId="0" applyFont="1"/>
    <xf numFmtId="0" fontId="0" fillId="0" borderId="0" xfId="0" applyFill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0" fontId="3" fillId="2" borderId="0" xfId="0" applyFont="1" applyFill="1" applyProtection="1">
      <protection locked="0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 applyProtection="1">
      <alignment horizontal="left" vertical="top" wrapText="1"/>
    </xf>
    <xf numFmtId="0" fontId="0" fillId="0" borderId="13" xfId="0" applyFill="1" applyBorder="1" applyAlignment="1" applyProtection="1">
      <alignment horizontal="left" vertical="top" wrapText="1"/>
    </xf>
    <xf numFmtId="0" fontId="0" fillId="0" borderId="9" xfId="0" applyFill="1" applyBorder="1" applyAlignment="1" applyProtection="1">
      <alignment horizontal="left" vertical="top" wrapText="1"/>
    </xf>
    <xf numFmtId="0" fontId="0" fillId="0" borderId="11" xfId="0" applyFill="1" applyBorder="1" applyAlignment="1" applyProtection="1">
      <alignment horizontal="left" vertical="top" wrapText="1"/>
    </xf>
    <xf numFmtId="0" fontId="0" fillId="0" borderId="14" xfId="0" applyFill="1" applyBorder="1" applyAlignment="1" applyProtection="1">
      <alignment horizontal="left" vertical="top" wrapText="1"/>
    </xf>
    <xf numFmtId="0" fontId="0" fillId="0" borderId="12" xfId="0" applyFill="1" applyBorder="1" applyAlignment="1" applyProtection="1">
      <alignment horizontal="left" vertical="top" wrapText="1"/>
    </xf>
    <xf numFmtId="0" fontId="0" fillId="0" borderId="10" xfId="0" applyFill="1" applyBorder="1" applyAlignment="1" applyProtection="1">
      <alignment horizontal="center" vertical="top" wrapText="1"/>
      <protection locked="0"/>
    </xf>
    <xf numFmtId="0" fontId="0" fillId="0" borderId="13" xfId="0" applyFill="1" applyBorder="1" applyAlignment="1" applyProtection="1">
      <alignment horizontal="center" vertical="top" wrapText="1"/>
      <protection locked="0"/>
    </xf>
    <xf numFmtId="0" fontId="0" fillId="0" borderId="9" xfId="0" applyFill="1" applyBorder="1" applyAlignment="1" applyProtection="1">
      <alignment horizontal="center" vertical="top" wrapText="1"/>
      <protection locked="0"/>
    </xf>
    <xf numFmtId="0" fontId="0" fillId="0" borderId="11" xfId="0" applyFill="1" applyBorder="1" applyAlignment="1" applyProtection="1">
      <alignment horizontal="center" vertical="top" wrapText="1"/>
      <protection locked="0"/>
    </xf>
    <xf numFmtId="0" fontId="0" fillId="0" borderId="14" xfId="0" applyFill="1" applyBorder="1" applyAlignment="1" applyProtection="1">
      <alignment horizontal="center" vertical="top" wrapText="1"/>
      <protection locked="0"/>
    </xf>
    <xf numFmtId="0" fontId="0" fillId="0" borderId="12" xfId="0" applyFill="1" applyBorder="1" applyAlignment="1" applyProtection="1">
      <alignment horizontal="center" vertical="top" wrapText="1"/>
      <protection locked="0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left" wrapText="1"/>
    </xf>
    <xf numFmtId="0" fontId="5" fillId="5" borderId="12" xfId="0" applyFont="1" applyFill="1" applyBorder="1" applyAlignment="1">
      <alignment horizontal="left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wrapText="1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 applyProtection="1">
      <alignment horizontal="center"/>
      <protection locked="0"/>
    </xf>
    <xf numFmtId="0" fontId="0" fillId="0" borderId="4" xfId="0" applyFont="1" applyFill="1" applyBorder="1" applyAlignment="1" applyProtection="1">
      <alignment horizontal="center"/>
      <protection locked="0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5" borderId="7" xfId="0" applyFont="1" applyFill="1" applyBorder="1" applyAlignment="1">
      <alignment horizontal="center" vertical="center" textRotation="90"/>
    </xf>
    <xf numFmtId="0" fontId="1" fillId="5" borderId="8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1" fillId="6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2" xfId="1" applyFill="1" applyBorder="1" applyAlignment="1">
      <alignment horizontal="center"/>
    </xf>
    <xf numFmtId="0" fontId="2" fillId="5" borderId="3" xfId="1" applyFill="1" applyBorder="1" applyAlignment="1">
      <alignment horizontal="center"/>
    </xf>
    <xf numFmtId="0" fontId="2" fillId="5" borderId="4" xfId="1" applyFill="1" applyBorder="1" applyAlignment="1">
      <alignment horizontal="center"/>
    </xf>
    <xf numFmtId="0" fontId="2" fillId="5" borderId="1" xfId="1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/>
    </xf>
    <xf numFmtId="0" fontId="1" fillId="6" borderId="0" xfId="0" applyFont="1" applyFill="1" applyBorder="1" applyAlignment="1" applyProtection="1">
      <alignment horizontal="center"/>
    </xf>
    <xf numFmtId="0" fontId="1" fillId="6" borderId="5" xfId="0" applyFont="1" applyFill="1" applyBorder="1" applyAlignment="1" applyProtection="1">
      <alignment horizontal="center"/>
    </xf>
    <xf numFmtId="0" fontId="1" fillId="5" borderId="2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</xf>
    <xf numFmtId="0" fontId="1" fillId="5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 applyProtection="1">
      <alignment horizont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checked="Checked" firstButton="1" fmlaLink="$B$59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checked="Checked" firstButton="1" fmlaLink="$F$59" noThreeD="1"/>
</file>

<file path=xl/ctrlProps/ctrlProp7.xml><?xml version="1.0" encoding="utf-8"?>
<formControlPr xmlns="http://schemas.microsoft.com/office/spreadsheetml/2009/9/main" objectType="Radio" noThreeD="1"/>
</file>

<file path=xl/ctrlProps/ctrlProp8.xml><?xml version="1.0" encoding="utf-8"?>
<formControlPr xmlns="http://schemas.microsoft.com/office/spreadsheetml/2009/9/main" objectType="Radio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53</xdr:row>
          <xdr:rowOff>76200</xdr:rowOff>
        </xdr:from>
        <xdr:to>
          <xdr:col>3</xdr:col>
          <xdr:colOff>685800</xdr:colOff>
          <xdr:row>57</xdr:row>
          <xdr:rowOff>19050</xdr:rowOff>
        </xdr:to>
        <xdr:sp macro="" textlink="">
          <xdr:nvSpPr>
            <xdr:cNvPr id="1028" name="Group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Opciones IP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54</xdr:row>
          <xdr:rowOff>0</xdr:rowOff>
        </xdr:from>
        <xdr:to>
          <xdr:col>2</xdr:col>
          <xdr:colOff>628650</xdr:colOff>
          <xdr:row>54</xdr:row>
          <xdr:rowOff>152400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Dirección(s) IP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55</xdr:row>
          <xdr:rowOff>0</xdr:rowOff>
        </xdr:from>
        <xdr:to>
          <xdr:col>2</xdr:col>
          <xdr:colOff>628650</xdr:colOff>
          <xdr:row>55</xdr:row>
          <xdr:rowOff>152400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Rango de direcciones IP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56</xdr:row>
          <xdr:rowOff>0</xdr:rowOff>
        </xdr:from>
        <xdr:to>
          <xdr:col>2</xdr:col>
          <xdr:colOff>628650</xdr:colOff>
          <xdr:row>56</xdr:row>
          <xdr:rowOff>152400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Sub red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53</xdr:row>
          <xdr:rowOff>85725</xdr:rowOff>
        </xdr:from>
        <xdr:to>
          <xdr:col>8</xdr:col>
          <xdr:colOff>657225</xdr:colOff>
          <xdr:row>57</xdr:row>
          <xdr:rowOff>0</xdr:rowOff>
        </xdr:to>
        <xdr:sp macro="" textlink="">
          <xdr:nvSpPr>
            <xdr:cNvPr id="1038" name="Group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Opciones IP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54</xdr:row>
          <xdr:rowOff>0</xdr:rowOff>
        </xdr:from>
        <xdr:to>
          <xdr:col>7</xdr:col>
          <xdr:colOff>600075</xdr:colOff>
          <xdr:row>54</xdr:row>
          <xdr:rowOff>161925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Dirección(s) IP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55</xdr:row>
          <xdr:rowOff>0</xdr:rowOff>
        </xdr:from>
        <xdr:to>
          <xdr:col>7</xdr:col>
          <xdr:colOff>600075</xdr:colOff>
          <xdr:row>55</xdr:row>
          <xdr:rowOff>161925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Rango de direcciones IP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56</xdr:row>
          <xdr:rowOff>0</xdr:rowOff>
        </xdr:from>
        <xdr:to>
          <xdr:col>7</xdr:col>
          <xdr:colOff>600075</xdr:colOff>
          <xdr:row>56</xdr:row>
          <xdr:rowOff>161925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Sub red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hyperlink" Target="mailto:diego.rosero@bmm.com.co" TargetMode="External"/><Relationship Id="rId1" Type="http://schemas.openxmlformats.org/officeDocument/2006/relationships/hyperlink" Target="mailto:lucia.navarro@bmm.com.co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116"/>
  <sheetViews>
    <sheetView tabSelected="1" zoomScale="130" zoomScaleNormal="130" workbookViewId="0">
      <selection activeCell="A7" sqref="A7:B7"/>
    </sheetView>
  </sheetViews>
  <sheetFormatPr baseColWidth="10" defaultRowHeight="15" x14ac:dyDescent="0.25"/>
  <cols>
    <col min="1" max="1" width="4.85546875" customWidth="1"/>
    <col min="2" max="2" width="17.28515625" customWidth="1"/>
    <col min="5" max="5" width="2.42578125" customWidth="1"/>
    <col min="6" max="6" width="8.7109375" customWidth="1"/>
    <col min="7" max="7" width="8.28515625" customWidth="1"/>
    <col min="10" max="14" width="11.42578125" style="19"/>
  </cols>
  <sheetData>
    <row r="1" spans="1:9" x14ac:dyDescent="0.25">
      <c r="A1" s="153" t="s">
        <v>61</v>
      </c>
      <c r="B1" s="153"/>
      <c r="C1" s="153"/>
      <c r="D1" s="153"/>
      <c r="E1" s="153"/>
      <c r="F1" s="153"/>
      <c r="G1" s="153"/>
      <c r="H1" s="153"/>
      <c r="I1" s="153"/>
    </row>
    <row r="2" spans="1:9" x14ac:dyDescent="0.25">
      <c r="A2" s="153"/>
      <c r="B2" s="153"/>
      <c r="C2" s="153"/>
      <c r="D2" s="153"/>
      <c r="E2" s="153"/>
      <c r="F2" s="153"/>
      <c r="G2" s="153"/>
      <c r="H2" s="153"/>
      <c r="I2" s="153"/>
    </row>
    <row r="3" spans="1:9" x14ac:dyDescent="0.25">
      <c r="A3" s="153"/>
      <c r="B3" s="153"/>
      <c r="C3" s="153"/>
      <c r="D3" s="153"/>
      <c r="E3" s="153"/>
      <c r="F3" s="153"/>
      <c r="G3" s="153"/>
      <c r="H3" s="153"/>
      <c r="I3" s="153"/>
    </row>
    <row r="4" spans="1:9" x14ac:dyDescent="0.25">
      <c r="A4" s="98" t="s">
        <v>0</v>
      </c>
      <c r="B4" s="98"/>
      <c r="C4" s="98"/>
      <c r="D4" s="98"/>
      <c r="E4" s="98"/>
      <c r="F4" s="98"/>
      <c r="G4" s="98"/>
      <c r="H4" s="98"/>
      <c r="I4" s="98"/>
    </row>
    <row r="6" spans="1:9" x14ac:dyDescent="0.25">
      <c r="A6" s="148" t="s">
        <v>2</v>
      </c>
      <c r="B6" s="148"/>
      <c r="C6" s="148"/>
      <c r="D6" s="148"/>
      <c r="E6" s="148"/>
      <c r="F6" s="148"/>
      <c r="G6" s="148"/>
      <c r="H6" s="148"/>
      <c r="I6" s="148"/>
    </row>
    <row r="7" spans="1:9" x14ac:dyDescent="0.25">
      <c r="A7" s="99" t="s">
        <v>5</v>
      </c>
      <c r="B7" s="99"/>
      <c r="C7" s="152" t="s">
        <v>62</v>
      </c>
      <c r="D7" s="152"/>
      <c r="E7" s="152"/>
      <c r="F7" s="152"/>
      <c r="G7" s="102" t="s">
        <v>4</v>
      </c>
      <c r="H7" s="102"/>
      <c r="I7" s="102"/>
    </row>
    <row r="8" spans="1:9" x14ac:dyDescent="0.25">
      <c r="A8" s="99" t="s">
        <v>8</v>
      </c>
      <c r="B8" s="99"/>
      <c r="C8" s="152" t="s">
        <v>9</v>
      </c>
      <c r="D8" s="152"/>
      <c r="E8" s="152"/>
      <c r="F8" s="152"/>
      <c r="G8" s="102"/>
      <c r="H8" s="102"/>
      <c r="I8" s="102"/>
    </row>
    <row r="9" spans="1:9" x14ac:dyDescent="0.25">
      <c r="A9" s="99" t="s">
        <v>6</v>
      </c>
      <c r="B9" s="99"/>
      <c r="C9" s="152" t="s">
        <v>10</v>
      </c>
      <c r="D9" s="152"/>
      <c r="E9" s="152"/>
      <c r="F9" s="152"/>
      <c r="G9" s="102"/>
      <c r="H9" s="102"/>
      <c r="I9" s="102"/>
    </row>
    <row r="10" spans="1:9" x14ac:dyDescent="0.25">
      <c r="A10" s="99" t="s">
        <v>7</v>
      </c>
      <c r="B10" s="99"/>
      <c r="C10" s="152" t="s">
        <v>11</v>
      </c>
      <c r="D10" s="152"/>
      <c r="E10" s="152"/>
      <c r="F10" s="152"/>
      <c r="G10" s="102"/>
      <c r="H10" s="102"/>
      <c r="I10" s="102"/>
    </row>
    <row r="12" spans="1:9" x14ac:dyDescent="0.25">
      <c r="A12" s="123" t="s">
        <v>12</v>
      </c>
      <c r="B12" s="123"/>
      <c r="C12" s="123"/>
      <c r="D12" s="123"/>
      <c r="E12" s="123"/>
      <c r="F12" s="123"/>
      <c r="G12" s="123"/>
      <c r="H12" s="123"/>
      <c r="I12" s="124"/>
    </row>
    <row r="13" spans="1:9" ht="14.45" x14ac:dyDescent="0.3">
      <c r="A13" s="3"/>
      <c r="B13" s="3"/>
      <c r="C13" s="133" t="str">
        <f>C7</f>
        <v>BMM</v>
      </c>
      <c r="D13" s="134"/>
      <c r="E13" s="134"/>
      <c r="F13" s="134"/>
      <c r="G13" s="135" t="str">
        <f>G7</f>
        <v>¿?</v>
      </c>
      <c r="H13" s="136"/>
      <c r="I13" s="136"/>
    </row>
    <row r="14" spans="1:9" ht="15" customHeight="1" x14ac:dyDescent="0.25">
      <c r="A14" s="91" t="s">
        <v>17</v>
      </c>
      <c r="B14" s="4" t="s">
        <v>1</v>
      </c>
      <c r="C14" s="103" t="s">
        <v>69</v>
      </c>
      <c r="D14" s="104"/>
      <c r="E14" s="104"/>
      <c r="F14" s="105"/>
      <c r="G14" s="94"/>
      <c r="H14" s="95"/>
      <c r="I14" s="96"/>
    </row>
    <row r="15" spans="1:9" x14ac:dyDescent="0.25">
      <c r="A15" s="92"/>
      <c r="B15" s="4" t="s">
        <v>13</v>
      </c>
      <c r="C15" s="103" t="s">
        <v>70</v>
      </c>
      <c r="D15" s="104"/>
      <c r="E15" s="104"/>
      <c r="F15" s="105"/>
      <c r="G15" s="94"/>
      <c r="H15" s="95"/>
      <c r="I15" s="96"/>
    </row>
    <row r="16" spans="1:9" x14ac:dyDescent="0.25">
      <c r="A16" s="92"/>
      <c r="B16" s="4" t="s">
        <v>14</v>
      </c>
      <c r="C16" s="106" t="s">
        <v>64</v>
      </c>
      <c r="D16" s="107"/>
      <c r="E16" s="107"/>
      <c r="F16" s="108"/>
      <c r="G16" s="94"/>
      <c r="H16" s="95"/>
      <c r="I16" s="96"/>
    </row>
    <row r="17" spans="1:9" x14ac:dyDescent="0.25">
      <c r="A17" s="92"/>
      <c r="B17" s="4" t="s">
        <v>15</v>
      </c>
      <c r="C17" s="103">
        <v>1485</v>
      </c>
      <c r="D17" s="104"/>
      <c r="E17" s="104"/>
      <c r="F17" s="105"/>
      <c r="G17" s="94"/>
      <c r="H17" s="95"/>
      <c r="I17" s="96"/>
    </row>
    <row r="18" spans="1:9" x14ac:dyDescent="0.25">
      <c r="A18" s="93"/>
      <c r="B18" s="4" t="s">
        <v>16</v>
      </c>
      <c r="C18" s="101" t="s">
        <v>71</v>
      </c>
      <c r="D18" s="101"/>
      <c r="E18" s="101"/>
      <c r="F18" s="101"/>
      <c r="G18" s="94"/>
      <c r="H18" s="95"/>
      <c r="I18" s="96"/>
    </row>
    <row r="19" spans="1:9" x14ac:dyDescent="0.25">
      <c r="A19" s="100" t="s">
        <v>18</v>
      </c>
      <c r="B19" s="4" t="s">
        <v>1</v>
      </c>
      <c r="C19" s="101" t="s">
        <v>66</v>
      </c>
      <c r="D19" s="101"/>
      <c r="E19" s="101"/>
      <c r="F19" s="101"/>
      <c r="G19" s="102"/>
      <c r="H19" s="102"/>
      <c r="I19" s="102"/>
    </row>
    <row r="20" spans="1:9" x14ac:dyDescent="0.25">
      <c r="A20" s="100"/>
      <c r="B20" s="4" t="s">
        <v>13</v>
      </c>
      <c r="C20" s="101" t="s">
        <v>67</v>
      </c>
      <c r="D20" s="101"/>
      <c r="E20" s="101"/>
      <c r="F20" s="101"/>
      <c r="G20" s="102"/>
      <c r="H20" s="102"/>
      <c r="I20" s="102"/>
    </row>
    <row r="21" spans="1:9" x14ac:dyDescent="0.25">
      <c r="A21" s="100"/>
      <c r="B21" s="4" t="s">
        <v>14</v>
      </c>
      <c r="C21" s="109" t="s">
        <v>68</v>
      </c>
      <c r="D21" s="101"/>
      <c r="E21" s="101"/>
      <c r="F21" s="101"/>
      <c r="G21" s="102"/>
      <c r="H21" s="102"/>
      <c r="I21" s="102"/>
    </row>
    <row r="22" spans="1:9" x14ac:dyDescent="0.25">
      <c r="A22" s="100"/>
      <c r="B22" s="4" t="s">
        <v>15</v>
      </c>
      <c r="C22" s="101">
        <v>1463</v>
      </c>
      <c r="D22" s="101"/>
      <c r="E22" s="101"/>
      <c r="F22" s="101"/>
      <c r="G22" s="102"/>
      <c r="H22" s="102"/>
      <c r="I22" s="102"/>
    </row>
    <row r="23" spans="1:9" x14ac:dyDescent="0.25">
      <c r="A23" s="100"/>
      <c r="B23" s="4" t="s">
        <v>16</v>
      </c>
      <c r="C23" s="101" t="s">
        <v>71</v>
      </c>
      <c r="D23" s="101"/>
      <c r="E23" s="101"/>
      <c r="F23" s="101"/>
      <c r="G23" s="102"/>
      <c r="H23" s="102"/>
      <c r="I23" s="102"/>
    </row>
    <row r="25" spans="1:9" x14ac:dyDescent="0.25">
      <c r="A25" s="97" t="s">
        <v>19</v>
      </c>
      <c r="B25" s="97"/>
      <c r="C25" s="97"/>
      <c r="D25" s="97"/>
      <c r="E25" s="97"/>
      <c r="F25" s="97"/>
      <c r="G25" s="97"/>
      <c r="H25" s="97"/>
      <c r="I25" s="97"/>
    </row>
    <row r="26" spans="1:9" x14ac:dyDescent="0.25">
      <c r="A26" s="61" t="s">
        <v>20</v>
      </c>
      <c r="B26" s="61"/>
      <c r="C26" s="140" t="s">
        <v>65</v>
      </c>
      <c r="D26" s="140"/>
      <c r="E26" s="140"/>
      <c r="F26" s="140"/>
      <c r="G26" s="102"/>
      <c r="H26" s="102"/>
      <c r="I26" s="102"/>
    </row>
    <row r="27" spans="1:9" x14ac:dyDescent="0.25">
      <c r="A27" s="122" t="s">
        <v>22</v>
      </c>
      <c r="B27" s="122"/>
      <c r="C27" s="140" t="s">
        <v>63</v>
      </c>
      <c r="D27" s="140"/>
      <c r="E27" s="140"/>
      <c r="F27" s="140"/>
      <c r="G27" s="102"/>
      <c r="H27" s="102"/>
      <c r="I27" s="102"/>
    </row>
    <row r="28" spans="1:9" x14ac:dyDescent="0.25">
      <c r="A28" s="122" t="s">
        <v>21</v>
      </c>
      <c r="B28" s="122"/>
      <c r="C28" s="140" t="s">
        <v>59</v>
      </c>
      <c r="D28" s="140"/>
      <c r="E28" s="140"/>
      <c r="F28" s="140"/>
      <c r="G28" s="102"/>
      <c r="H28" s="102"/>
      <c r="I28" s="102"/>
    </row>
    <row r="30" spans="1:9" x14ac:dyDescent="0.25">
      <c r="A30" s="97" t="s">
        <v>23</v>
      </c>
      <c r="B30" s="97"/>
      <c r="C30" s="97"/>
      <c r="D30" s="97"/>
      <c r="E30" s="97"/>
      <c r="F30" s="97"/>
      <c r="G30" s="97"/>
      <c r="H30" s="97"/>
      <c r="I30" s="97"/>
    </row>
    <row r="31" spans="1:9" x14ac:dyDescent="0.25">
      <c r="A31" s="91" t="s">
        <v>33</v>
      </c>
      <c r="B31" s="61" t="s">
        <v>24</v>
      </c>
      <c r="C31" s="61"/>
      <c r="D31" s="61"/>
      <c r="E31" s="61" t="s">
        <v>26</v>
      </c>
      <c r="F31" s="61"/>
      <c r="G31" s="61"/>
      <c r="H31" s="61"/>
      <c r="I31" s="61"/>
    </row>
    <row r="32" spans="1:9" x14ac:dyDescent="0.25">
      <c r="A32" s="92"/>
      <c r="B32" s="62" t="s">
        <v>53</v>
      </c>
      <c r="C32" s="63"/>
      <c r="D32" s="64"/>
      <c r="E32" s="62" t="s">
        <v>54</v>
      </c>
      <c r="F32" s="63"/>
      <c r="G32" s="63"/>
      <c r="H32" s="63"/>
      <c r="I32" s="64"/>
    </row>
    <row r="33" spans="1:9" x14ac:dyDescent="0.25">
      <c r="A33" s="92"/>
      <c r="B33" s="61" t="s">
        <v>25</v>
      </c>
      <c r="C33" s="61"/>
      <c r="D33" s="61"/>
      <c r="E33" s="61" t="s">
        <v>27</v>
      </c>
      <c r="F33" s="61"/>
      <c r="G33" s="61"/>
      <c r="H33" s="61"/>
      <c r="I33" s="61"/>
    </row>
    <row r="34" spans="1:9" x14ac:dyDescent="0.25">
      <c r="A34" s="92"/>
      <c r="B34" s="62" t="s">
        <v>28</v>
      </c>
      <c r="C34" s="63"/>
      <c r="D34" s="64"/>
      <c r="E34" s="61">
        <v>5</v>
      </c>
      <c r="F34" s="61"/>
      <c r="G34" s="61"/>
      <c r="H34" s="61"/>
      <c r="I34" s="61"/>
    </row>
    <row r="35" spans="1:9" x14ac:dyDescent="0.25">
      <c r="A35" s="92"/>
      <c r="B35" s="61" t="s">
        <v>29</v>
      </c>
      <c r="C35" s="61"/>
      <c r="D35" s="61"/>
      <c r="E35" s="61" t="s">
        <v>60</v>
      </c>
      <c r="F35" s="61"/>
      <c r="G35" s="61"/>
      <c r="H35" s="61"/>
      <c r="I35" s="61"/>
    </row>
    <row r="36" spans="1:9" x14ac:dyDescent="0.25">
      <c r="A36" s="92"/>
      <c r="B36" s="61" t="s">
        <v>30</v>
      </c>
      <c r="C36" s="61"/>
      <c r="D36" s="61"/>
      <c r="E36" s="61" t="s">
        <v>56</v>
      </c>
      <c r="F36" s="61"/>
      <c r="G36" s="61"/>
      <c r="H36" s="61"/>
      <c r="I36" s="61"/>
    </row>
    <row r="37" spans="1:9" x14ac:dyDescent="0.25">
      <c r="A37" s="92"/>
      <c r="B37" s="61" t="s">
        <v>34</v>
      </c>
      <c r="C37" s="61"/>
      <c r="D37" s="61"/>
      <c r="E37" s="61">
        <v>86400</v>
      </c>
      <c r="F37" s="61"/>
      <c r="G37" s="61"/>
      <c r="H37" s="61"/>
      <c r="I37" s="61"/>
    </row>
    <row r="38" spans="1:9" x14ac:dyDescent="0.25">
      <c r="A38" s="92"/>
      <c r="B38" s="61" t="s">
        <v>31</v>
      </c>
      <c r="C38" s="61"/>
      <c r="D38" s="61"/>
      <c r="E38" s="61" t="s">
        <v>36</v>
      </c>
      <c r="F38" s="61"/>
      <c r="G38" s="61"/>
      <c r="H38" s="61"/>
      <c r="I38" s="61"/>
    </row>
    <row r="39" spans="1:9" x14ac:dyDescent="0.25">
      <c r="A39" s="93"/>
      <c r="B39" s="61" t="s">
        <v>32</v>
      </c>
      <c r="C39" s="61"/>
      <c r="D39" s="61"/>
      <c r="E39" s="61"/>
      <c r="F39" s="61"/>
      <c r="G39" s="61"/>
      <c r="H39" s="61"/>
      <c r="I39" s="61"/>
    </row>
    <row r="40" spans="1:9" ht="15" customHeight="1" x14ac:dyDescent="0.25">
      <c r="A40" s="91" t="s">
        <v>37</v>
      </c>
      <c r="B40" s="61" t="s">
        <v>29</v>
      </c>
      <c r="C40" s="61"/>
      <c r="D40" s="61"/>
      <c r="E40" s="61" t="s">
        <v>60</v>
      </c>
      <c r="F40" s="61"/>
      <c r="G40" s="61"/>
      <c r="H40" s="61"/>
      <c r="I40" s="61"/>
    </row>
    <row r="41" spans="1:9" x14ac:dyDescent="0.25">
      <c r="A41" s="92"/>
      <c r="B41" s="61" t="s">
        <v>30</v>
      </c>
      <c r="C41" s="61"/>
      <c r="D41" s="61"/>
      <c r="E41" s="61" t="s">
        <v>56</v>
      </c>
      <c r="F41" s="61"/>
      <c r="G41" s="61"/>
      <c r="H41" s="61"/>
      <c r="I41" s="61"/>
    </row>
    <row r="42" spans="1:9" x14ac:dyDescent="0.25">
      <c r="A42" s="92"/>
      <c r="B42" s="61" t="s">
        <v>35</v>
      </c>
      <c r="C42" s="61"/>
      <c r="D42" s="61"/>
      <c r="E42" s="61" t="s">
        <v>57</v>
      </c>
      <c r="F42" s="61"/>
      <c r="G42" s="61"/>
      <c r="H42" s="61"/>
      <c r="I42" s="61"/>
    </row>
    <row r="43" spans="1:9" x14ac:dyDescent="0.25">
      <c r="A43" s="92"/>
      <c r="B43" s="61" t="s">
        <v>28</v>
      </c>
      <c r="C43" s="61"/>
      <c r="D43" s="61"/>
      <c r="E43" s="61">
        <v>5</v>
      </c>
      <c r="F43" s="61"/>
      <c r="G43" s="61"/>
      <c r="H43" s="61"/>
      <c r="I43" s="61"/>
    </row>
    <row r="44" spans="1:9" x14ac:dyDescent="0.25">
      <c r="A44" s="92"/>
      <c r="B44" s="61" t="s">
        <v>34</v>
      </c>
      <c r="C44" s="61"/>
      <c r="D44" s="61"/>
      <c r="E44" s="61">
        <v>3600</v>
      </c>
      <c r="F44" s="61"/>
      <c r="G44" s="61"/>
      <c r="H44" s="61"/>
      <c r="I44" s="61"/>
    </row>
    <row r="45" spans="1:9" x14ac:dyDescent="0.25">
      <c r="A45" s="92"/>
      <c r="B45" s="110" t="s">
        <v>32</v>
      </c>
      <c r="C45" s="111"/>
      <c r="D45" s="112"/>
      <c r="E45" s="116"/>
      <c r="F45" s="117"/>
      <c r="G45" s="117"/>
      <c r="H45" s="117"/>
      <c r="I45" s="118"/>
    </row>
    <row r="46" spans="1:9" x14ac:dyDescent="0.25">
      <c r="A46" s="93"/>
      <c r="B46" s="113"/>
      <c r="C46" s="114"/>
      <c r="D46" s="115"/>
      <c r="E46" s="119"/>
      <c r="F46" s="120"/>
      <c r="G46" s="120"/>
      <c r="H46" s="120"/>
      <c r="I46" s="121"/>
    </row>
    <row r="47" spans="1:9" x14ac:dyDescent="0.25">
      <c r="A47" s="57" t="s">
        <v>58</v>
      </c>
      <c r="B47" s="58"/>
      <c r="C47" s="58"/>
      <c r="D47" s="58"/>
      <c r="E47" s="58"/>
      <c r="F47" s="58"/>
      <c r="G47" s="58"/>
      <c r="H47" s="58"/>
      <c r="I47" s="59"/>
    </row>
    <row r="48" spans="1:9" x14ac:dyDescent="0.25">
      <c r="A48" s="17"/>
      <c r="B48" s="18"/>
      <c r="C48" s="18"/>
      <c r="D48" s="13"/>
      <c r="E48" s="13"/>
      <c r="F48" s="13"/>
      <c r="G48" s="13"/>
      <c r="H48" s="13"/>
    </row>
    <row r="49" spans="1:14" x14ac:dyDescent="0.25">
      <c r="A49" s="97" t="s">
        <v>38</v>
      </c>
      <c r="B49" s="97"/>
      <c r="C49" s="97"/>
      <c r="D49" s="97"/>
      <c r="E49" s="97"/>
      <c r="F49" s="97"/>
      <c r="G49" s="97"/>
      <c r="H49" s="97"/>
      <c r="I49" s="97"/>
    </row>
    <row r="50" spans="1:14" x14ac:dyDescent="0.25">
      <c r="A50" s="141" t="str">
        <f>C7</f>
        <v>BMM</v>
      </c>
      <c r="B50" s="141"/>
      <c r="C50" s="141"/>
      <c r="D50" s="142"/>
      <c r="E50" s="2"/>
      <c r="F50" s="137" t="str">
        <f>G7</f>
        <v>¿?</v>
      </c>
      <c r="G50" s="138"/>
      <c r="H50" s="138"/>
      <c r="I50" s="139"/>
    </row>
    <row r="51" spans="1:14" ht="15" customHeight="1" x14ac:dyDescent="0.25">
      <c r="A51" s="53" t="s">
        <v>55</v>
      </c>
      <c r="B51" s="54"/>
      <c r="C51" s="54"/>
      <c r="D51" s="55"/>
      <c r="E51" s="35"/>
      <c r="F51" s="53" t="s">
        <v>55</v>
      </c>
      <c r="G51" s="54"/>
      <c r="H51" s="54"/>
      <c r="I51" s="55"/>
    </row>
    <row r="52" spans="1:14" ht="15" customHeight="1" x14ac:dyDescent="0.25">
      <c r="A52" s="60"/>
      <c r="B52" s="60"/>
      <c r="C52" s="60"/>
      <c r="D52" s="60"/>
      <c r="E52" s="35"/>
      <c r="F52" s="56"/>
      <c r="G52" s="56"/>
      <c r="H52" s="56"/>
      <c r="I52" s="56"/>
    </row>
    <row r="53" spans="1:14" x14ac:dyDescent="0.25">
      <c r="A53" s="25"/>
      <c r="B53" s="34"/>
      <c r="C53" s="34"/>
      <c r="D53" s="34"/>
      <c r="E53" s="35"/>
      <c r="F53" s="34"/>
      <c r="G53" s="34"/>
      <c r="H53" s="34"/>
      <c r="I53" s="34"/>
    </row>
    <row r="54" spans="1:14" x14ac:dyDescent="0.25">
      <c r="B54" s="24"/>
      <c r="C54" s="24"/>
      <c r="D54" s="24"/>
      <c r="F54" s="32"/>
      <c r="G54" s="32"/>
      <c r="H54" s="32"/>
      <c r="I54" s="32"/>
    </row>
    <row r="55" spans="1:14" x14ac:dyDescent="0.25">
      <c r="B55" s="24"/>
      <c r="C55" s="24"/>
      <c r="D55" s="24"/>
      <c r="F55" s="32"/>
      <c r="G55" s="32"/>
      <c r="H55" s="32"/>
      <c r="I55" s="32"/>
    </row>
    <row r="56" spans="1:14" x14ac:dyDescent="0.25">
      <c r="B56" s="24"/>
      <c r="C56" s="24"/>
      <c r="D56" s="24"/>
      <c r="F56" s="32"/>
      <c r="G56" s="32"/>
      <c r="H56" s="32"/>
      <c r="I56" s="32"/>
    </row>
    <row r="57" spans="1:14" x14ac:dyDescent="0.25">
      <c r="B57" s="24"/>
      <c r="C57" s="24"/>
      <c r="D57" s="24"/>
      <c r="F57" s="32"/>
      <c r="G57" s="32"/>
      <c r="H57" s="32"/>
      <c r="I57" s="32"/>
    </row>
    <row r="59" spans="1:14" x14ac:dyDescent="0.25">
      <c r="A59" s="6"/>
      <c r="B59" s="6">
        <v>1</v>
      </c>
      <c r="C59" s="6"/>
      <c r="D59" s="6"/>
      <c r="E59" s="6"/>
      <c r="F59" s="33">
        <v>1</v>
      </c>
      <c r="G59" s="6"/>
      <c r="H59" s="6"/>
      <c r="I59" s="6"/>
    </row>
    <row r="60" spans="1:14" ht="29.25" customHeight="1" x14ac:dyDescent="0.25">
      <c r="A60" s="151" t="str">
        <f>IF(B59=1, "Escriba la dirección IP, si es mas de una separelas por comas","Campo no editable")</f>
        <v>Escriba la dirección IP, si es mas de una separelas por comas</v>
      </c>
      <c r="B60" s="141"/>
      <c r="C60" s="141"/>
      <c r="D60" s="142"/>
      <c r="E60" s="5"/>
      <c r="F60" s="137" t="str">
        <f>IF(F59=1, "Escriba la dirección IP, si es mas de una separelas por comas","Campo no editable")</f>
        <v>Escriba la dirección IP, si es mas de una separelas por comas</v>
      </c>
      <c r="G60" s="138"/>
      <c r="H60" s="138"/>
      <c r="I60" s="139"/>
    </row>
    <row r="61" spans="1:14" s="7" customFormat="1" ht="24" customHeight="1" x14ac:dyDescent="0.25">
      <c r="A61" s="149" t="str">
        <f>IF(A60="Escriba la dirección IP, si es mas de una separelas por comas","IP o IPs"," ")</f>
        <v>IP o IPs</v>
      </c>
      <c r="B61" s="127"/>
      <c r="C61" s="128"/>
      <c r="D61" s="129"/>
      <c r="E61" s="8"/>
      <c r="F61" s="150" t="str">
        <f>IF(F60="Escriba la dirección IP, si es mas de una separelas por comas","IP o IPs"," ")</f>
        <v>IP o IPs</v>
      </c>
      <c r="G61" s="143" t="str">
        <f>IF(F59&lt;&gt;1,"Campo no editable","IP1: ")</f>
        <v xml:space="preserve">IP1: </v>
      </c>
      <c r="H61" s="144"/>
      <c r="I61" s="145"/>
      <c r="J61" s="20"/>
      <c r="K61" s="20"/>
      <c r="L61" s="20"/>
      <c r="M61" s="20"/>
      <c r="N61" s="20"/>
    </row>
    <row r="62" spans="1:14" s="7" customFormat="1" ht="24" customHeight="1" x14ac:dyDescent="0.25">
      <c r="A62" s="149"/>
      <c r="B62" s="127" t="str">
        <f>IF(B59&lt;&gt;1,"Campo no editable","IP2: ")</f>
        <v xml:space="preserve">IP2: </v>
      </c>
      <c r="C62" s="128"/>
      <c r="D62" s="129"/>
      <c r="E62" s="8"/>
      <c r="F62" s="150"/>
      <c r="G62" s="143" t="str">
        <f>IF(F59&lt;&gt;1,"Campo no editable","IP2:")</f>
        <v>IP2:</v>
      </c>
      <c r="H62" s="144"/>
      <c r="I62" s="145"/>
      <c r="J62" s="20"/>
      <c r="K62" s="20"/>
      <c r="L62" s="20"/>
      <c r="M62" s="20"/>
      <c r="N62" s="20"/>
    </row>
    <row r="63" spans="1:14" s="7" customFormat="1" ht="24" customHeight="1" x14ac:dyDescent="0.25">
      <c r="A63" s="149"/>
      <c r="B63" s="130" t="str">
        <f>IF(B59&lt;&gt;1,"Campo no editable","IP3:")</f>
        <v>IP3:</v>
      </c>
      <c r="C63" s="131"/>
      <c r="D63" s="132"/>
      <c r="E63" s="8"/>
      <c r="F63" s="150"/>
      <c r="G63" s="143" t="str">
        <f>IF(F59&lt;&gt;1,"Campo no editable","IP3:")</f>
        <v>IP3:</v>
      </c>
      <c r="H63" s="144"/>
      <c r="I63" s="145"/>
      <c r="J63" s="20"/>
      <c r="K63" s="20"/>
      <c r="L63" s="20"/>
      <c r="M63" s="20"/>
      <c r="N63" s="20"/>
    </row>
    <row r="64" spans="1:14" s="7" customFormat="1" ht="12" customHeight="1" x14ac:dyDescent="0.25">
      <c r="A64" s="12"/>
      <c r="B64" s="10"/>
      <c r="C64" s="10"/>
      <c r="D64" s="9"/>
      <c r="E64" s="9"/>
      <c r="J64" s="20"/>
      <c r="K64" s="20"/>
      <c r="L64" s="20"/>
      <c r="M64" s="20"/>
      <c r="N64" s="20"/>
    </row>
    <row r="65" spans="1:14" ht="15" customHeight="1" x14ac:dyDescent="0.25">
      <c r="A65" s="146" t="str">
        <f>IF(B59=2, "Escriba el rango de direcciones IP", "Campo no editable")</f>
        <v>Campo no editable</v>
      </c>
      <c r="B65" s="146"/>
      <c r="C65" s="146"/>
      <c r="D65" s="146"/>
      <c r="E65" s="16"/>
      <c r="F65" s="77" t="str">
        <f>IF(F59=2, "Escriba el rango de direcciones IP", "Campo no editable")</f>
        <v>Campo no editable</v>
      </c>
      <c r="G65" s="77"/>
      <c r="H65" s="77"/>
      <c r="I65" s="77"/>
    </row>
    <row r="66" spans="1:14" s="1" customFormat="1" ht="17.25" customHeight="1" x14ac:dyDescent="0.25">
      <c r="A66" s="125" t="str">
        <f>IF(A65="Escriba el rango de direcciones IP","Desde:"," ")</f>
        <v xml:space="preserve"> </v>
      </c>
      <c r="B66" s="126"/>
      <c r="C66" s="76"/>
      <c r="D66" s="76"/>
      <c r="E66" s="13"/>
      <c r="F66" s="22" t="str">
        <f>IF(F65="Escriba el rango de direcciones IP","Desde:"," ")</f>
        <v xml:space="preserve"> </v>
      </c>
      <c r="G66" s="79" t="str">
        <f>IF(F59&lt;&gt;2,"Campo no editable"," ")</f>
        <v>Campo no editable</v>
      </c>
      <c r="H66" s="80"/>
      <c r="I66" s="81"/>
      <c r="J66" s="21"/>
      <c r="K66" s="21"/>
      <c r="L66" s="21"/>
      <c r="M66" s="21"/>
      <c r="N66" s="21"/>
    </row>
    <row r="67" spans="1:14" s="1" customFormat="1" ht="17.25" customHeight="1" x14ac:dyDescent="0.25">
      <c r="A67" s="125" t="str">
        <f>IF(A65="Escriba el rango de direcciones IP","Hasta:"," ")</f>
        <v xml:space="preserve"> </v>
      </c>
      <c r="B67" s="126"/>
      <c r="C67" s="147"/>
      <c r="D67" s="76"/>
      <c r="E67" s="13"/>
      <c r="F67" s="23" t="str">
        <f>IF(F65="Escriba el rango de direcciones IP","Hasta:"," ")</f>
        <v xml:space="preserve"> </v>
      </c>
      <c r="G67" s="79" t="str">
        <f>IF(F59&lt;&gt;2,"Campo no editable"," ")</f>
        <v>Campo no editable</v>
      </c>
      <c r="H67" s="80"/>
      <c r="I67" s="81"/>
      <c r="J67" s="21"/>
      <c r="K67" s="21"/>
      <c r="L67" s="21"/>
      <c r="M67" s="21"/>
      <c r="N67" s="21"/>
    </row>
    <row r="68" spans="1:14" s="1" customFormat="1" ht="17.25" customHeight="1" x14ac:dyDescent="0.25">
      <c r="B68" s="14"/>
      <c r="C68" s="13"/>
      <c r="D68" s="13"/>
      <c r="E68" s="13"/>
      <c r="G68" s="14"/>
      <c r="H68" s="13"/>
      <c r="I68" s="13"/>
      <c r="J68" s="21"/>
      <c r="K68" s="21"/>
      <c r="L68" s="21"/>
      <c r="M68" s="21"/>
      <c r="N68" s="21"/>
    </row>
    <row r="69" spans="1:14" ht="15" customHeight="1" x14ac:dyDescent="0.25">
      <c r="A69" s="78" t="str">
        <f>IF(B59=3,"Escriba la subred y la mascara","Campo no editable")</f>
        <v>Campo no editable</v>
      </c>
      <c r="B69" s="78"/>
      <c r="C69" s="78"/>
      <c r="D69" s="78"/>
      <c r="E69" s="15"/>
      <c r="F69" s="77" t="str">
        <f>IF(F59=3,"Escriba la subred y la mascara","Campo no editable")</f>
        <v>Campo no editable</v>
      </c>
      <c r="G69" s="77"/>
      <c r="H69" s="77"/>
      <c r="I69" s="77"/>
    </row>
    <row r="70" spans="1:14" x14ac:dyDescent="0.25">
      <c r="A70" s="125" t="str">
        <f>IF(A69="Escriba la subred y la mascara","Subred:"," ")</f>
        <v xml:space="preserve"> </v>
      </c>
      <c r="B70" s="126"/>
      <c r="C70" s="76" t="str">
        <f>IF(B59&lt;&gt;3,"Campo no editable"," ")</f>
        <v>Campo no editable</v>
      </c>
      <c r="D70" s="76"/>
      <c r="E70" s="13"/>
      <c r="F70" s="23" t="str">
        <f>IF(F69="Escriba la subred y la mascara","Subred:"," ")</f>
        <v xml:space="preserve"> </v>
      </c>
      <c r="G70" s="79" t="str">
        <f>IF(F59&lt;&gt;3,"Campo no editable"," ")</f>
        <v>Campo no editable</v>
      </c>
      <c r="H70" s="80"/>
      <c r="I70" s="81"/>
    </row>
    <row r="71" spans="1:14" x14ac:dyDescent="0.25">
      <c r="A71" s="125" t="str">
        <f>IF(A69="Escriba la subred y la mascara","Mascara:"," ")</f>
        <v xml:space="preserve"> </v>
      </c>
      <c r="B71" s="126"/>
      <c r="C71" s="76" t="str">
        <f>IF(B59&lt;&gt;3,"Campo no editable"," ")</f>
        <v>Campo no editable</v>
      </c>
      <c r="D71" s="76"/>
      <c r="E71" s="13"/>
      <c r="F71" s="23" t="str">
        <f>IF(F69="Escriba la subred y la mascara","Mascara:"," ")</f>
        <v xml:space="preserve"> </v>
      </c>
      <c r="G71" s="79" t="str">
        <f>IF(F59&lt;&gt;3,"Campo no editable"," ")</f>
        <v>Campo no editable</v>
      </c>
      <c r="H71" s="80"/>
      <c r="I71" s="81"/>
    </row>
    <row r="73" spans="1:14" x14ac:dyDescent="0.25">
      <c r="A73" s="82" t="s">
        <v>40</v>
      </c>
      <c r="B73" s="83"/>
      <c r="C73" s="83"/>
      <c r="D73" s="83"/>
      <c r="E73" s="83"/>
      <c r="F73" s="83"/>
      <c r="G73" s="83"/>
      <c r="H73" s="83"/>
      <c r="I73" s="84"/>
    </row>
    <row r="74" spans="1:14" x14ac:dyDescent="0.25">
      <c r="C74" s="48" t="str">
        <f>G7</f>
        <v>¿?</v>
      </c>
      <c r="D74" s="49"/>
      <c r="E74" s="49"/>
      <c r="F74" s="49"/>
      <c r="G74" s="49"/>
      <c r="H74" s="49"/>
      <c r="I74" s="50"/>
    </row>
    <row r="75" spans="1:14" ht="15" customHeight="1" x14ac:dyDescent="0.25">
      <c r="A75" s="88" t="s">
        <v>3</v>
      </c>
      <c r="B75" s="28"/>
      <c r="C75" s="30" t="s">
        <v>46</v>
      </c>
      <c r="D75" s="30" t="s">
        <v>47</v>
      </c>
      <c r="E75" s="51" t="s">
        <v>48</v>
      </c>
      <c r="F75" s="52"/>
      <c r="G75" s="51" t="s">
        <v>44</v>
      </c>
      <c r="H75" s="52"/>
      <c r="I75" s="30" t="s">
        <v>45</v>
      </c>
    </row>
    <row r="76" spans="1:14" x14ac:dyDescent="0.25">
      <c r="A76" s="89"/>
      <c r="B76" s="11" t="s">
        <v>41</v>
      </c>
      <c r="C76" s="30"/>
      <c r="D76" s="30"/>
      <c r="E76" s="51"/>
      <c r="F76" s="52"/>
      <c r="G76" s="51"/>
      <c r="H76" s="52"/>
      <c r="I76" s="30"/>
    </row>
    <row r="77" spans="1:14" x14ac:dyDescent="0.25">
      <c r="A77" s="89"/>
      <c r="B77" s="11" t="s">
        <v>42</v>
      </c>
      <c r="C77" s="30"/>
      <c r="D77" s="30"/>
      <c r="E77" s="51"/>
      <c r="F77" s="52"/>
      <c r="G77" s="51"/>
      <c r="H77" s="52"/>
      <c r="I77" s="30"/>
    </row>
    <row r="78" spans="1:14" s="19" customFormat="1" x14ac:dyDescent="0.25">
      <c r="A78" s="89"/>
      <c r="B78" s="11" t="s">
        <v>43</v>
      </c>
      <c r="C78" s="31"/>
      <c r="D78" s="31"/>
      <c r="E78" s="51"/>
      <c r="F78" s="52"/>
      <c r="G78" s="51"/>
      <c r="H78" s="52"/>
      <c r="I78" s="31"/>
    </row>
    <row r="79" spans="1:14" s="19" customFormat="1" x14ac:dyDescent="0.25">
      <c r="A79" s="89"/>
      <c r="B79" s="29" t="s">
        <v>44</v>
      </c>
      <c r="C79" s="31"/>
      <c r="D79" s="31"/>
      <c r="E79" s="51"/>
      <c r="F79" s="52"/>
      <c r="G79" s="51"/>
      <c r="H79" s="52"/>
      <c r="I79" s="31"/>
    </row>
    <row r="80" spans="1:14" s="19" customFormat="1" x14ac:dyDescent="0.25">
      <c r="A80" s="90"/>
      <c r="B80" s="29" t="s">
        <v>45</v>
      </c>
      <c r="C80" s="31"/>
      <c r="D80" s="31"/>
      <c r="E80" s="51"/>
      <c r="F80" s="52"/>
      <c r="G80" s="51"/>
      <c r="H80" s="52"/>
      <c r="I80" s="31"/>
    </row>
    <row r="81" spans="1:9" s="19" customFormat="1" x14ac:dyDescent="0.25">
      <c r="A81" s="67" t="s">
        <v>52</v>
      </c>
      <c r="B81" s="68"/>
      <c r="C81" s="68"/>
      <c r="D81" s="68"/>
      <c r="E81" s="68"/>
      <c r="F81" s="68"/>
      <c r="G81" s="68"/>
      <c r="H81" s="68"/>
      <c r="I81" s="68"/>
    </row>
    <row r="82" spans="1:9" s="19" customFormat="1" x14ac:dyDescent="0.25">
      <c r="A82" s="25"/>
      <c r="B82" s="25"/>
      <c r="C82" s="25"/>
      <c r="D82" s="25"/>
      <c r="E82" s="25"/>
      <c r="F82" s="25"/>
      <c r="G82" s="25"/>
      <c r="H82" s="25"/>
      <c r="I82" s="25"/>
    </row>
    <row r="83" spans="1:9" s="19" customFormat="1" x14ac:dyDescent="0.25">
      <c r="A83" s="85" t="s">
        <v>51</v>
      </c>
      <c r="B83" s="86"/>
      <c r="C83" s="27"/>
      <c r="D83" s="27"/>
      <c r="E83" s="27"/>
      <c r="F83" s="27"/>
      <c r="G83" s="27"/>
      <c r="H83" s="27"/>
      <c r="I83" s="27"/>
    </row>
    <row r="84" spans="1:9" s="19" customFormat="1" ht="15" customHeight="1" x14ac:dyDescent="0.25">
      <c r="A84" s="36"/>
      <c r="B84" s="37"/>
      <c r="C84" s="37"/>
      <c r="D84" s="37"/>
      <c r="E84" s="37"/>
      <c r="F84" s="37"/>
      <c r="G84" s="37"/>
      <c r="H84" s="37"/>
      <c r="I84" s="38"/>
    </row>
    <row r="85" spans="1:9" s="19" customFormat="1" x14ac:dyDescent="0.25">
      <c r="A85" s="39"/>
      <c r="B85" s="40"/>
      <c r="C85" s="40"/>
      <c r="D85" s="40"/>
      <c r="E85" s="40"/>
      <c r="F85" s="40"/>
      <c r="G85" s="40"/>
      <c r="H85" s="40"/>
      <c r="I85" s="41"/>
    </row>
    <row r="86" spans="1:9" s="19" customFormat="1" x14ac:dyDescent="0.25">
      <c r="A86" s="42"/>
      <c r="B86" s="43"/>
      <c r="C86" s="43"/>
      <c r="D86" s="43"/>
      <c r="E86" s="43"/>
      <c r="F86" s="43"/>
      <c r="G86" s="43"/>
      <c r="H86" s="43"/>
      <c r="I86" s="44"/>
    </row>
    <row r="87" spans="1:9" s="19" customFormat="1" ht="15.75" customHeight="1" x14ac:dyDescent="0.25">
      <c r="A87" s="45"/>
      <c r="B87" s="46"/>
      <c r="C87" s="46"/>
      <c r="D87" s="46"/>
      <c r="E87" s="46"/>
      <c r="F87" s="46"/>
      <c r="G87" s="46"/>
      <c r="H87" s="46"/>
      <c r="I87" s="47"/>
    </row>
    <row r="88" spans="1:9" s="19" customFormat="1" ht="27" customHeight="1" x14ac:dyDescent="0.25">
      <c r="A88" s="69" t="s">
        <v>39</v>
      </c>
      <c r="B88" s="70"/>
      <c r="C88" s="71"/>
      <c r="D88" s="72"/>
      <c r="E88" s="26"/>
      <c r="F88" s="73" t="s">
        <v>39</v>
      </c>
      <c r="G88" s="73"/>
      <c r="H88" s="74"/>
      <c r="I88" s="75"/>
    </row>
    <row r="89" spans="1:9" s="19" customFormat="1" x14ac:dyDescent="0.25">
      <c r="A89" s="25"/>
      <c r="B89" s="25"/>
      <c r="C89" s="25"/>
      <c r="D89" s="25"/>
      <c r="E89" s="25"/>
      <c r="F89" s="25"/>
      <c r="G89" s="25"/>
      <c r="H89" s="25"/>
      <c r="I89" s="25"/>
    </row>
    <row r="90" spans="1:9" s="19" customFormat="1" x14ac:dyDescent="0.25">
      <c r="A90" s="87" t="s">
        <v>49</v>
      </c>
      <c r="B90" s="87"/>
      <c r="C90" s="25"/>
      <c r="D90" s="25"/>
      <c r="E90" s="25"/>
      <c r="F90" s="65" t="s">
        <v>50</v>
      </c>
      <c r="G90" s="65"/>
      <c r="H90" s="25"/>
      <c r="I90" s="25"/>
    </row>
    <row r="91" spans="1:9" s="19" customFormat="1" x14ac:dyDescent="0.25">
      <c r="A91" s="66"/>
      <c r="B91" s="66"/>
      <c r="C91" s="66"/>
      <c r="D91" s="66"/>
      <c r="E91" s="25"/>
      <c r="F91" s="65"/>
      <c r="G91" s="65"/>
      <c r="H91" s="65"/>
      <c r="I91" s="65"/>
    </row>
    <row r="92" spans="1:9" s="19" customFormat="1" x14ac:dyDescent="0.25"/>
    <row r="93" spans="1:9" s="19" customFormat="1" x14ac:dyDescent="0.25"/>
    <row r="94" spans="1:9" s="19" customFormat="1" x14ac:dyDescent="0.25"/>
    <row r="95" spans="1:9" s="19" customFormat="1" x14ac:dyDescent="0.25"/>
    <row r="96" spans="1:9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</sheetData>
  <mergeCells count="144">
    <mergeCell ref="A6:I6"/>
    <mergeCell ref="A61:A63"/>
    <mergeCell ref="F61:F63"/>
    <mergeCell ref="F60:I60"/>
    <mergeCell ref="A60:D60"/>
    <mergeCell ref="E31:I31"/>
    <mergeCell ref="B31:D31"/>
    <mergeCell ref="E33:I33"/>
    <mergeCell ref="B33:D33"/>
    <mergeCell ref="C7:F7"/>
    <mergeCell ref="G7:I7"/>
    <mergeCell ref="C8:F8"/>
    <mergeCell ref="C9:F9"/>
    <mergeCell ref="C10:F10"/>
    <mergeCell ref="G8:I8"/>
    <mergeCell ref="G9:I9"/>
    <mergeCell ref="G10:I10"/>
    <mergeCell ref="C14:F14"/>
    <mergeCell ref="E41:I41"/>
    <mergeCell ref="E42:I42"/>
    <mergeCell ref="C22:F22"/>
    <mergeCell ref="G22:I22"/>
    <mergeCell ref="C23:F23"/>
    <mergeCell ref="G23:I23"/>
    <mergeCell ref="G70:I70"/>
    <mergeCell ref="F50:I50"/>
    <mergeCell ref="C26:F26"/>
    <mergeCell ref="G26:I26"/>
    <mergeCell ref="C27:F27"/>
    <mergeCell ref="C28:F28"/>
    <mergeCell ref="G27:I27"/>
    <mergeCell ref="G28:I28"/>
    <mergeCell ref="E32:I32"/>
    <mergeCell ref="B43:D43"/>
    <mergeCell ref="E43:I43"/>
    <mergeCell ref="C70:D70"/>
    <mergeCell ref="A50:D50"/>
    <mergeCell ref="G61:I61"/>
    <mergeCell ref="G62:I62"/>
    <mergeCell ref="G63:I63"/>
    <mergeCell ref="G67:I67"/>
    <mergeCell ref="A65:D65"/>
    <mergeCell ref="F65:I65"/>
    <mergeCell ref="C66:D66"/>
    <mergeCell ref="C67:D67"/>
    <mergeCell ref="G66:I66"/>
    <mergeCell ref="A30:I30"/>
    <mergeCell ref="E34:I34"/>
    <mergeCell ref="A14:A18"/>
    <mergeCell ref="A12:I12"/>
    <mergeCell ref="G15:I15"/>
    <mergeCell ref="G16:I16"/>
    <mergeCell ref="A66:B66"/>
    <mergeCell ref="A67:B67"/>
    <mergeCell ref="A70:B70"/>
    <mergeCell ref="A71:B71"/>
    <mergeCell ref="B39:D39"/>
    <mergeCell ref="B38:D38"/>
    <mergeCell ref="B37:D37"/>
    <mergeCell ref="B36:D36"/>
    <mergeCell ref="B44:D44"/>
    <mergeCell ref="A40:A46"/>
    <mergeCell ref="B32:D32"/>
    <mergeCell ref="B61:D61"/>
    <mergeCell ref="B62:D62"/>
    <mergeCell ref="B63:D63"/>
    <mergeCell ref="C13:F13"/>
    <mergeCell ref="G13:I13"/>
    <mergeCell ref="C17:F17"/>
    <mergeCell ref="C18:F18"/>
    <mergeCell ref="G17:I17"/>
    <mergeCell ref="E44:I44"/>
    <mergeCell ref="G18:I18"/>
    <mergeCell ref="G14:I14"/>
    <mergeCell ref="A1:I3"/>
    <mergeCell ref="A49:I49"/>
    <mergeCell ref="A4:I4"/>
    <mergeCell ref="A9:B9"/>
    <mergeCell ref="A10:B10"/>
    <mergeCell ref="A7:B7"/>
    <mergeCell ref="A8:B8"/>
    <mergeCell ref="A25:I25"/>
    <mergeCell ref="A19:A23"/>
    <mergeCell ref="C19:F19"/>
    <mergeCell ref="G19:I19"/>
    <mergeCell ref="C15:F15"/>
    <mergeCell ref="C16:F16"/>
    <mergeCell ref="C20:F20"/>
    <mergeCell ref="G20:I20"/>
    <mergeCell ref="C21:F21"/>
    <mergeCell ref="G21:I21"/>
    <mergeCell ref="B45:D46"/>
    <mergeCell ref="E45:I46"/>
    <mergeCell ref="A26:B26"/>
    <mergeCell ref="A27:B27"/>
    <mergeCell ref="A28:B28"/>
    <mergeCell ref="E35:I35"/>
    <mergeCell ref="E36:I36"/>
    <mergeCell ref="A31:A39"/>
    <mergeCell ref="B42:D42"/>
    <mergeCell ref="B41:D41"/>
    <mergeCell ref="E37:I37"/>
    <mergeCell ref="E38:I38"/>
    <mergeCell ref="E39:I39"/>
    <mergeCell ref="E40:I40"/>
    <mergeCell ref="F51:I51"/>
    <mergeCell ref="F52:I52"/>
    <mergeCell ref="A47:I47"/>
    <mergeCell ref="A51:D51"/>
    <mergeCell ref="A52:D52"/>
    <mergeCell ref="B35:D35"/>
    <mergeCell ref="B34:D34"/>
    <mergeCell ref="B40:D40"/>
    <mergeCell ref="F91:I91"/>
    <mergeCell ref="A91:D91"/>
    <mergeCell ref="A81:I81"/>
    <mergeCell ref="A88:B88"/>
    <mergeCell ref="C88:D88"/>
    <mergeCell ref="F88:G88"/>
    <mergeCell ref="H88:I88"/>
    <mergeCell ref="C71:D71"/>
    <mergeCell ref="F69:I69"/>
    <mergeCell ref="A69:D69"/>
    <mergeCell ref="G71:I71"/>
    <mergeCell ref="A73:I73"/>
    <mergeCell ref="A83:B83"/>
    <mergeCell ref="A90:B90"/>
    <mergeCell ref="F90:G90"/>
    <mergeCell ref="A75:A80"/>
    <mergeCell ref="A84:I85"/>
    <mergeCell ref="A86:I87"/>
    <mergeCell ref="C74:I74"/>
    <mergeCell ref="E75:F75"/>
    <mergeCell ref="E76:F76"/>
    <mergeCell ref="E77:F77"/>
    <mergeCell ref="E78:F78"/>
    <mergeCell ref="E79:F79"/>
    <mergeCell ref="E80:F80"/>
    <mergeCell ref="G75:H75"/>
    <mergeCell ref="G76:H76"/>
    <mergeCell ref="G77:H77"/>
    <mergeCell ref="G78:H78"/>
    <mergeCell ref="G79:H79"/>
    <mergeCell ref="G80:H80"/>
  </mergeCells>
  <hyperlinks>
    <hyperlink ref="C16" r:id="rId1"/>
    <hyperlink ref="C21" r:id="rId2"/>
  </hyperlinks>
  <pageMargins left="0.7" right="0.7" top="0.75" bottom="0.75" header="0.3" footer="0.3"/>
  <pageSetup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6" name="Group Box 4">
              <controlPr defaultSize="0" autoFill="0" autoPict="0">
                <anchor moveWithCells="1">
                  <from>
                    <xdr:col>1</xdr:col>
                    <xdr:colOff>76200</xdr:colOff>
                    <xdr:row>53</xdr:row>
                    <xdr:rowOff>76200</xdr:rowOff>
                  </from>
                  <to>
                    <xdr:col>3</xdr:col>
                    <xdr:colOff>685800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1</xdr:col>
                    <xdr:colOff>219075</xdr:colOff>
                    <xdr:row>54</xdr:row>
                    <xdr:rowOff>0</xdr:rowOff>
                  </from>
                  <to>
                    <xdr:col>2</xdr:col>
                    <xdr:colOff>628650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1</xdr:col>
                    <xdr:colOff>219075</xdr:colOff>
                    <xdr:row>55</xdr:row>
                    <xdr:rowOff>0</xdr:rowOff>
                  </from>
                  <to>
                    <xdr:col>2</xdr:col>
                    <xdr:colOff>628650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Option Button 8">
              <controlPr defaultSize="0" autoFill="0" autoLine="0" autoPict="0">
                <anchor moveWithCells="1">
                  <from>
                    <xdr:col>1</xdr:col>
                    <xdr:colOff>219075</xdr:colOff>
                    <xdr:row>56</xdr:row>
                    <xdr:rowOff>0</xdr:rowOff>
                  </from>
                  <to>
                    <xdr:col>2</xdr:col>
                    <xdr:colOff>628650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Group Box 14">
              <controlPr locked="0" defaultSize="0" autoFill="0" autoPict="0">
                <anchor moveWithCells="1">
                  <from>
                    <xdr:col>5</xdr:col>
                    <xdr:colOff>47625</xdr:colOff>
                    <xdr:row>53</xdr:row>
                    <xdr:rowOff>85725</xdr:rowOff>
                  </from>
                  <to>
                    <xdr:col>8</xdr:col>
                    <xdr:colOff>657225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Option Button 15">
              <controlPr locked="0" defaultSize="0" autoFill="0" autoLine="0" autoPict="0">
                <anchor moveWithCells="1">
                  <from>
                    <xdr:col>5</xdr:col>
                    <xdr:colOff>180975</xdr:colOff>
                    <xdr:row>54</xdr:row>
                    <xdr:rowOff>0</xdr:rowOff>
                  </from>
                  <to>
                    <xdr:col>7</xdr:col>
                    <xdr:colOff>600075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2" name="Option Button 16">
              <controlPr locked="0" defaultSize="0" autoFill="0" autoLine="0" autoPict="0">
                <anchor moveWithCells="1">
                  <from>
                    <xdr:col>5</xdr:col>
                    <xdr:colOff>180975</xdr:colOff>
                    <xdr:row>55</xdr:row>
                    <xdr:rowOff>0</xdr:rowOff>
                  </from>
                  <to>
                    <xdr:col>7</xdr:col>
                    <xdr:colOff>600075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Option Button 17">
              <controlPr locked="0" defaultSize="0" autoFill="0" autoLine="0" autoPict="0">
                <anchor moveWithCells="1">
                  <from>
                    <xdr:col>5</xdr:col>
                    <xdr:colOff>180975</xdr:colOff>
                    <xdr:row>56</xdr:row>
                    <xdr:rowOff>0</xdr:rowOff>
                  </from>
                  <to>
                    <xdr:col>7</xdr:col>
                    <xdr:colOff>600075</xdr:colOff>
                    <xdr:row>56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Dario Dorado Peña</dc:creator>
  <cp:lastModifiedBy>Jesus Alexander Gomez Cordoba</cp:lastModifiedBy>
  <cp:lastPrinted>2012-04-13T19:08:05Z</cp:lastPrinted>
  <dcterms:created xsi:type="dcterms:W3CDTF">2012-04-12T20:14:49Z</dcterms:created>
  <dcterms:modified xsi:type="dcterms:W3CDTF">2019-12-09T15:00:04Z</dcterms:modified>
</cp:coreProperties>
</file>