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5336" windowHeight="6072" tabRatio="868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E25" i="30" l="1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C25" i="30"/>
  <c r="B25" i="30"/>
  <c r="C25" i="13" l="1"/>
  <c r="C25" i="19"/>
  <c r="E25" i="19"/>
  <c r="C25" i="17"/>
  <c r="E25" i="31" l="1"/>
  <c r="C25" i="31"/>
  <c r="E25" i="29"/>
  <c r="C25" i="29"/>
  <c r="E25" i="13" l="1"/>
  <c r="E25" i="17" l="1"/>
  <c r="C3" i="26" l="1"/>
  <c r="C4" i="26"/>
  <c r="C23" i="13" l="1"/>
  <c r="C22" i="13"/>
  <c r="E22" i="21" l="1"/>
  <c r="E22" i="25"/>
  <c r="C22" i="25"/>
  <c r="C22" i="21"/>
  <c r="E22" i="23" l="1"/>
  <c r="C22" i="23"/>
  <c r="E23" i="31" l="1"/>
  <c r="E24" i="31"/>
  <c r="C24" i="31" l="1"/>
  <c r="C24" i="30"/>
  <c r="E14" i="30"/>
  <c r="C24" i="19" l="1"/>
  <c r="C24" i="13" l="1"/>
  <c r="C24" i="17"/>
  <c r="E24" i="30" l="1"/>
  <c r="E24" i="29"/>
  <c r="C24" i="29"/>
  <c r="E24" i="13" l="1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3" i="13"/>
  <c r="E24" i="19" l="1"/>
  <c r="E24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1" i="21"/>
  <c r="C21" i="21"/>
  <c r="E21" i="23"/>
  <c r="C21" i="23"/>
  <c r="E21" i="25"/>
  <c r="C21" i="25"/>
  <c r="C23" i="31"/>
  <c r="E22" i="31"/>
  <c r="C22" i="31"/>
  <c r="E21" i="31"/>
  <c r="C21" i="31"/>
  <c r="E20" i="31"/>
  <c r="C20" i="31"/>
  <c r="E19" i="31"/>
  <c r="C19" i="31"/>
  <c r="E18" i="31"/>
  <c r="C18" i="31"/>
  <c r="E17" i="31"/>
  <c r="C17" i="31"/>
  <c r="E16" i="31"/>
  <c r="C16" i="31"/>
  <c r="E15" i="31"/>
  <c r="C15" i="31"/>
  <c r="E14" i="31"/>
  <c r="C14" i="31"/>
  <c r="E13" i="31"/>
  <c r="C13" i="31"/>
  <c r="E12" i="31"/>
  <c r="C12" i="31"/>
  <c r="E11" i="31"/>
  <c r="C11" i="31"/>
  <c r="E10" i="31"/>
  <c r="C10" i="31"/>
  <c r="E9" i="31"/>
  <c r="C9" i="31"/>
  <c r="E8" i="31"/>
  <c r="C8" i="31"/>
  <c r="E7" i="31"/>
  <c r="C7" i="31"/>
  <c r="E6" i="31"/>
  <c r="C6" i="31"/>
  <c r="E5" i="31"/>
  <c r="C5" i="31"/>
  <c r="E4" i="31"/>
  <c r="C4" i="31"/>
  <c r="E3" i="31"/>
  <c r="C3" i="31"/>
  <c r="C3" i="30"/>
  <c r="C4" i="30"/>
  <c r="C3" i="29"/>
  <c r="C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E16" i="29"/>
  <c r="C16" i="29"/>
  <c r="E15" i="29"/>
  <c r="C15" i="29"/>
  <c r="E14" i="29"/>
  <c r="C14" i="29"/>
  <c r="E13" i="29"/>
  <c r="C13" i="29"/>
  <c r="E12" i="29"/>
  <c r="C12" i="29"/>
  <c r="E11" i="29"/>
  <c r="C11" i="29"/>
  <c r="E10" i="29"/>
  <c r="C10" i="29"/>
  <c r="E9" i="29"/>
  <c r="C9" i="29"/>
  <c r="E8" i="29"/>
  <c r="C8" i="29"/>
  <c r="E7" i="29"/>
  <c r="C7" i="29"/>
  <c r="E6" i="29"/>
  <c r="C6" i="29"/>
  <c r="E5" i="29"/>
  <c r="C5" i="29"/>
  <c r="E4" i="29"/>
  <c r="E3" i="29"/>
  <c r="E23" i="30"/>
  <c r="C23" i="30"/>
  <c r="C22" i="30"/>
  <c r="E21" i="30"/>
  <c r="C21" i="30"/>
  <c r="E20" i="30"/>
  <c r="C20" i="30"/>
  <c r="C19" i="30"/>
  <c r="E19" i="30"/>
  <c r="C18" i="30"/>
  <c r="E17" i="30"/>
  <c r="C17" i="30"/>
  <c r="C16" i="30"/>
  <c r="E15" i="30"/>
  <c r="C15" i="30"/>
  <c r="C14" i="30"/>
  <c r="C13" i="30"/>
  <c r="E12" i="30"/>
  <c r="C12" i="30"/>
  <c r="E11" i="30"/>
  <c r="C11" i="30"/>
  <c r="C10" i="30"/>
  <c r="E10" i="30"/>
  <c r="C9" i="30"/>
  <c r="E8" i="30"/>
  <c r="C8" i="30"/>
  <c r="C7" i="30"/>
  <c r="E6" i="30"/>
  <c r="C6" i="30"/>
  <c r="E5" i="30"/>
  <c r="C5" i="30"/>
  <c r="E4" i="30"/>
  <c r="E9" i="30"/>
  <c r="E18" i="30"/>
  <c r="E3" i="30"/>
  <c r="E7" i="30"/>
  <c r="E13" i="30"/>
  <c r="E16" i="30"/>
  <c r="E22" i="30"/>
  <c r="D3" i="28"/>
  <c r="D4" i="28"/>
  <c r="D2" i="28"/>
  <c r="B3" i="28"/>
  <c r="C3" i="28" s="1"/>
  <c r="B4" i="28"/>
  <c r="C4" i="28" s="1"/>
  <c r="B2" i="28"/>
  <c r="E3" i="26"/>
  <c r="E4" i="26"/>
  <c r="C23" i="19"/>
  <c r="C23" i="17"/>
  <c r="E23" i="19"/>
  <c r="E20" i="25"/>
  <c r="C20" i="25"/>
  <c r="E20" i="21"/>
  <c r="C20" i="21"/>
  <c r="E20" i="23"/>
  <c r="C20" i="23"/>
  <c r="C22" i="19"/>
  <c r="C22" i="17"/>
  <c r="E22" i="19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3" i="25"/>
  <c r="E19" i="23"/>
  <c r="C19" i="23"/>
  <c r="E19" i="21"/>
  <c r="C19" i="21"/>
  <c r="C19" i="19"/>
  <c r="C20" i="19"/>
  <c r="C21" i="19"/>
  <c r="C19" i="17"/>
  <c r="C20" i="17"/>
  <c r="C21" i="17"/>
  <c r="E21" i="19"/>
  <c r="C11" i="17"/>
  <c r="C13" i="17"/>
  <c r="C14" i="17"/>
  <c r="C15" i="17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4" i="21"/>
  <c r="C4" i="21"/>
  <c r="E3" i="21"/>
  <c r="C3" i="21"/>
  <c r="E20" i="19"/>
  <c r="E19" i="19"/>
  <c r="E18" i="19"/>
  <c r="C18" i="19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C5" i="19"/>
  <c r="E4" i="19"/>
  <c r="C4" i="19"/>
  <c r="E3" i="19"/>
  <c r="C3" i="19"/>
  <c r="C4" i="17"/>
  <c r="C5" i="17"/>
  <c r="C6" i="17"/>
  <c r="C7" i="17"/>
  <c r="C8" i="17"/>
  <c r="C9" i="17"/>
  <c r="C10" i="17"/>
  <c r="C12" i="17"/>
  <c r="C16" i="17"/>
  <c r="C17" i="17"/>
  <c r="C18" i="17"/>
  <c r="C3" i="17"/>
  <c r="E3" i="28" l="1"/>
  <c r="E4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<sst xmlns="http://schemas.openxmlformats.org/spreadsheetml/2006/main" count="55" uniqueCount="45">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</sst>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.0"/>
    <numFmt numFmtId="165" formatCode="#,##0.0;\-#,##0.0;\-\-"/>
    <numFmt numFmtId="166" formatCode="#,##0.000000000"/>
    <numFmt numFmtId="167" formatCode="#,##0.00000000"/>
    <numFmt numFmtId="168" formatCode="_-* #,##0_-;\-* #,##0_-;_-* &quot;-&quot;??_-;_-@_-"/>
  </numFmts>
  <fonts count="19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rgb="FFFF0000"/>
      <name val="Century Gothic"/>
      <family val="2"/>
    </font>
    <font>
      <sz val="11"/>
      <color theme="1"/>
      <name val="Calibri"/>
      <family val="2"/>
      <scheme val="minor"/>
    </font>
    <font>
      <b/>
      <sz val="10"/>
      <name val="Arial Greek"/>
      <family val="2"/>
      <charset val="161"/>
    </font>
    <font>
      <b/>
      <sz val="9"/>
      <name val="Univer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</borders>
  <cellStyleXfs count="15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4" fillId="0" borderId="0"/>
    <xf numFmtId="43" fontId="1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2" fontId="11" fillId="0" borderId="0" xfId="12" applyNumberFormat="1" applyBorder="1" applyAlignment="1">
      <alignment horizontal="left" vertical="center"/>
    </xf>
    <xf numFmtId="165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/>
    <xf numFmtId="3" fontId="13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2" fontId="11" fillId="0" borderId="0" xfId="12" applyNumberFormat="1" applyBorder="1" applyAlignment="1">
      <alignment horizontal="right" vertical="center"/>
    </xf>
    <xf numFmtId="4" fontId="2" fillId="0" borderId="0" xfId="1" applyNumberFormat="1" applyFont="1" applyBorder="1" applyAlignment="1">
      <alignment horizontal="right" vertical="center"/>
    </xf>
    <xf numFmtId="0" fontId="1" fillId="0" borderId="0" xfId="0" applyFont="1" applyFill="1"/>
    <xf numFmtId="2" fontId="1" fillId="0" borderId="0" xfId="0" applyNumberFormat="1" applyFont="1" applyFill="1"/>
    <xf numFmtId="4" fontId="2" fillId="0" borderId="0" xfId="1" applyNumberFormat="1" applyFont="1" applyFill="1" applyBorder="1" applyAlignment="1">
      <alignment horizontal="right" vertical="center"/>
    </xf>
    <xf numFmtId="0" fontId="1" fillId="3" borderId="0" xfId="0" applyFont="1" applyFill="1"/>
    <xf numFmtId="4" fontId="1" fillId="3" borderId="0" xfId="0" applyNumberFormat="1" applyFont="1" applyFill="1" applyAlignment="1">
      <alignment horizontal="right" vertical="center" wrapText="1"/>
    </xf>
    <xf numFmtId="2" fontId="1" fillId="3" borderId="0" xfId="0" applyNumberFormat="1" applyFont="1" applyFill="1"/>
    <xf numFmtId="3" fontId="2" fillId="3" borderId="0" xfId="1" applyNumberFormat="1" applyFont="1" applyFill="1" applyBorder="1" applyAlignment="1">
      <alignment horizontal="right" vertical="center"/>
    </xf>
    <xf numFmtId="2" fontId="1" fillId="0" borderId="0" xfId="0" applyNumberFormat="1" applyFont="1" applyBorder="1"/>
    <xf numFmtId="3" fontId="11" fillId="0" borderId="0" xfId="12" applyNumberFormat="1" applyAlignment="1">
      <alignment horizontal="right"/>
    </xf>
    <xf numFmtId="0" fontId="11" fillId="0" borderId="0" xfId="12"/>
    <xf numFmtId="167" fontId="2" fillId="0" borderId="0" xfId="1" applyNumberFormat="1" applyFont="1" applyBorder="1" applyAlignment="1">
      <alignment horizontal="right" vertical="center"/>
    </xf>
    <xf numFmtId="168" fontId="1" fillId="0" borderId="0" xfId="14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3" fontId="17" fillId="0" borderId="1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</cellXfs>
  <cellStyles count="15">
    <cellStyle name="Estilo 1" xfId="6"/>
    <cellStyle name="Hipervínculo" xfId="12" builtinId="8"/>
    <cellStyle name="Hipervínculo 2" xfId="2"/>
    <cellStyle name="Millares" xfId="14" builtinId="3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3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8"/>
  <sheetViews>
    <sheetView zoomScale="141" zoomScaleNormal="14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1" sqref="H1:S1048576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6" width="11.44140625" style="1"/>
    <col min="7" max="7" width="12.88671875" style="1" customWidth="1"/>
    <col min="8" max="16384" width="11.44140625" style="1"/>
  </cols>
  <sheetData>
    <row r="1" spans="1:8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8" s="3" customFormat="1" ht="13.2">
      <c r="A2" s="2">
        <v>2000</v>
      </c>
      <c r="B2" s="9">
        <v>7985491</v>
      </c>
      <c r="C2" s="2"/>
      <c r="D2" s="9">
        <v>647569000</v>
      </c>
      <c r="E2" s="2"/>
      <c r="G2" s="39"/>
      <c r="H2" s="38"/>
    </row>
    <row r="3" spans="1:8" ht="13.2">
      <c r="A3" s="1">
        <v>2001</v>
      </c>
      <c r="B3" s="9">
        <v>8636331</v>
      </c>
      <c r="C3" s="7">
        <f>(B3/B2-1)*100</f>
        <v>8.1502815543840654</v>
      </c>
      <c r="D3" s="9">
        <v>700958000</v>
      </c>
      <c r="E3" s="7">
        <f>(D3/D2-1)*100</f>
        <v>8.244526838066669</v>
      </c>
      <c r="G3" s="39"/>
      <c r="H3" s="38"/>
    </row>
    <row r="4" spans="1:8" ht="13.2">
      <c r="A4" s="1">
        <v>2002</v>
      </c>
      <c r="B4" s="9">
        <v>9208673</v>
      </c>
      <c r="C4" s="7">
        <f t="shared" ref="C4:E25" si="0">(B4/B3-1)*100</f>
        <v>6.627142938361219</v>
      </c>
      <c r="D4" s="9">
        <v>749744000</v>
      </c>
      <c r="E4" s="7">
        <f t="shared" si="0"/>
        <v>6.9599034464261855</v>
      </c>
      <c r="G4" s="39"/>
      <c r="H4" s="38"/>
    </row>
    <row r="5" spans="1:8" ht="13.2">
      <c r="A5" s="1">
        <v>2003</v>
      </c>
      <c r="B5" s="9">
        <v>9699398</v>
      </c>
      <c r="C5" s="7">
        <f t="shared" si="0"/>
        <v>5.3289437033978704</v>
      </c>
      <c r="D5" s="9">
        <v>802683000</v>
      </c>
      <c r="E5" s="7">
        <f t="shared" si="0"/>
        <v>7.060943468703984</v>
      </c>
      <c r="G5" s="39"/>
      <c r="H5" s="38"/>
    </row>
    <row r="6" spans="1:8" ht="13.2">
      <c r="A6" s="1">
        <v>2004</v>
      </c>
      <c r="B6" s="9">
        <v>10327246</v>
      </c>
      <c r="C6" s="7">
        <f t="shared" si="0"/>
        <v>6.4730615240244704</v>
      </c>
      <c r="D6" s="9">
        <v>860059000</v>
      </c>
      <c r="E6" s="7">
        <f t="shared" si="0"/>
        <v>7.1480273034311148</v>
      </c>
      <c r="G6" s="39"/>
      <c r="H6" s="38"/>
    </row>
    <row r="7" spans="1:8" ht="13.2">
      <c r="A7" s="1">
        <v>2005</v>
      </c>
      <c r="B7" s="9">
        <v>11148678</v>
      </c>
      <c r="C7" s="7">
        <f t="shared" si="0"/>
        <v>7.9540276275010813</v>
      </c>
      <c r="D7" s="9">
        <v>928122000</v>
      </c>
      <c r="E7" s="7">
        <f t="shared" si="0"/>
        <v>7.9137594048780402</v>
      </c>
      <c r="G7" s="39"/>
      <c r="H7" s="38"/>
    </row>
    <row r="8" spans="1:8" ht="13.2">
      <c r="A8" s="1">
        <v>2006</v>
      </c>
      <c r="B8" s="9">
        <v>11951944</v>
      </c>
      <c r="C8" s="7">
        <f t="shared" si="0"/>
        <v>7.2050336371720425</v>
      </c>
      <c r="D8" s="9">
        <v>1004976000</v>
      </c>
      <c r="E8" s="7">
        <f t="shared" si="0"/>
        <v>8.2805924221169178</v>
      </c>
      <c r="G8" s="39"/>
      <c r="H8" s="38"/>
    </row>
    <row r="9" spans="1:8" ht="13.2">
      <c r="A9" s="1">
        <v>2007</v>
      </c>
      <c r="B9" s="9">
        <v>12838674</v>
      </c>
      <c r="C9" s="7">
        <f t="shared" si="0"/>
        <v>7.4191278004649197</v>
      </c>
      <c r="D9" s="9">
        <v>1077541000</v>
      </c>
      <c r="E9" s="7">
        <f t="shared" si="0"/>
        <v>7.2205704414831873</v>
      </c>
      <c r="G9" s="39"/>
      <c r="H9" s="38"/>
    </row>
    <row r="10" spans="1:8" ht="13.2">
      <c r="A10" s="1">
        <v>2008</v>
      </c>
      <c r="B10" s="9">
        <v>13280853</v>
      </c>
      <c r="C10" s="7">
        <f t="shared" si="0"/>
        <v>3.4441173597834274</v>
      </c>
      <c r="D10" s="9">
        <v>1112432000</v>
      </c>
      <c r="E10" s="7">
        <f t="shared" si="0"/>
        <v>3.238020641441941</v>
      </c>
      <c r="G10" s="39"/>
      <c r="H10" s="38"/>
    </row>
    <row r="11" spans="1:8" ht="13.2">
      <c r="A11" s="1">
        <v>2009</v>
      </c>
      <c r="B11" s="9">
        <v>12811684</v>
      </c>
      <c r="C11" s="7">
        <f t="shared" si="0"/>
        <v>-3.5326721860410637</v>
      </c>
      <c r="D11" s="9">
        <v>1072990000</v>
      </c>
      <c r="E11" s="7">
        <f t="shared" si="0"/>
        <v>-3.5455650322896104</v>
      </c>
      <c r="G11" s="39"/>
      <c r="H11" s="38"/>
    </row>
    <row r="12" spans="1:8" ht="13.2">
      <c r="A12" s="1">
        <v>2010</v>
      </c>
      <c r="B12" s="9">
        <v>12882755</v>
      </c>
      <c r="C12" s="7">
        <f t="shared" si="0"/>
        <v>0.55473581771139369</v>
      </c>
      <c r="D12" s="9">
        <v>1077145000</v>
      </c>
      <c r="E12" s="7">
        <f t="shared" si="0"/>
        <v>0.38723566855236591</v>
      </c>
      <c r="G12" s="39"/>
      <c r="H12" s="38"/>
    </row>
    <row r="13" spans="1:8" ht="13.2">
      <c r="A13" s="1">
        <v>2011</v>
      </c>
      <c r="B13" s="9">
        <v>12680314</v>
      </c>
      <c r="C13" s="7">
        <f t="shared" si="0"/>
        <v>-1.5714107735495975</v>
      </c>
      <c r="D13" s="9">
        <v>1068690000</v>
      </c>
      <c r="E13" s="7">
        <f t="shared" si="0"/>
        <v>-0.78494538803968172</v>
      </c>
      <c r="G13" s="39"/>
      <c r="H13" s="38"/>
    </row>
    <row r="14" spans="1:8" ht="13.2">
      <c r="A14" s="1">
        <v>2012</v>
      </c>
      <c r="B14" s="9">
        <v>12224935</v>
      </c>
      <c r="C14" s="7">
        <f t="shared" si="0"/>
        <v>-3.5912281036573734</v>
      </c>
      <c r="D14" s="9">
        <v>1035964000</v>
      </c>
      <c r="E14" s="7">
        <f t="shared" si="0"/>
        <v>-3.0622537873471245</v>
      </c>
      <c r="G14" s="39"/>
      <c r="H14" s="38"/>
    </row>
    <row r="15" spans="1:8" ht="13.2">
      <c r="A15" s="1">
        <v>2013</v>
      </c>
      <c r="B15" s="9">
        <v>11944124</v>
      </c>
      <c r="C15" s="7">
        <f t="shared" si="0"/>
        <v>-2.2970347081600062</v>
      </c>
      <c r="D15" s="9">
        <v>1025652000</v>
      </c>
      <c r="E15" s="7">
        <f t="shared" si="0"/>
        <v>-0.99540138460409988</v>
      </c>
      <c r="G15" s="39"/>
      <c r="H15" s="38"/>
    </row>
    <row r="16" spans="1:8" ht="13.2">
      <c r="A16" s="1">
        <v>2014</v>
      </c>
      <c r="B16" s="9">
        <v>12158496</v>
      </c>
      <c r="C16" s="7">
        <f t="shared" si="0"/>
        <v>1.7947904760533318</v>
      </c>
      <c r="D16" s="9">
        <v>1038949000</v>
      </c>
      <c r="E16" s="7">
        <f t="shared" si="0"/>
        <v>1.2964436280531899</v>
      </c>
      <c r="G16" s="39"/>
      <c r="H16" s="38"/>
    </row>
    <row r="17" spans="1:8" ht="13.2">
      <c r="A17" s="1">
        <v>2015</v>
      </c>
      <c r="B17" s="9">
        <v>12443843</v>
      </c>
      <c r="C17" s="7">
        <f t="shared" si="0"/>
        <v>2.3468938921392901</v>
      </c>
      <c r="D17" s="9">
        <v>1087112000</v>
      </c>
      <c r="E17" s="7">
        <f t="shared" si="0"/>
        <v>4.6357424666658265</v>
      </c>
      <c r="G17" s="39"/>
      <c r="H17" s="38"/>
    </row>
    <row r="18" spans="1:8" ht="13.2">
      <c r="A18" s="1">
        <v>2016</v>
      </c>
      <c r="B18" s="9">
        <v>12833899</v>
      </c>
      <c r="C18" s="7">
        <f t="shared" si="0"/>
        <v>3.1345300643860652</v>
      </c>
      <c r="D18" s="9">
        <v>1122967000</v>
      </c>
      <c r="E18" s="7">
        <f>(D18/D17-1)*100</f>
        <v>3.2981882271559959</v>
      </c>
      <c r="G18" s="39"/>
      <c r="H18" s="38"/>
    </row>
    <row r="19" spans="1:8" ht="13.2">
      <c r="A19" s="1">
        <v>2017</v>
      </c>
      <c r="B19" s="9">
        <v>13318023</v>
      </c>
      <c r="C19" s="7">
        <f t="shared" si="0"/>
        <v>3.772228533199451</v>
      </c>
      <c r="D19" s="9">
        <v>1170024000</v>
      </c>
      <c r="E19" s="7">
        <f t="shared" si="0"/>
        <v>4.1904169935536917</v>
      </c>
      <c r="G19" s="39"/>
      <c r="H19" s="38"/>
    </row>
    <row r="20" spans="1:8" ht="13.2">
      <c r="A20" s="1">
        <v>2018</v>
      </c>
      <c r="B20" s="9">
        <v>13843935</v>
      </c>
      <c r="C20" s="7">
        <f t="shared" si="0"/>
        <v>3.9488743937444726</v>
      </c>
      <c r="D20" s="9">
        <v>1212276000</v>
      </c>
      <c r="E20" s="7">
        <f t="shared" si="0"/>
        <v>3.6112079752210313</v>
      </c>
      <c r="G20" s="39"/>
      <c r="H20" s="38"/>
    </row>
    <row r="21" spans="1:8" ht="13.2">
      <c r="A21" s="1">
        <v>2019</v>
      </c>
      <c r="B21" s="9">
        <v>14274351</v>
      </c>
      <c r="C21" s="7">
        <f t="shared" si="0"/>
        <v>3.1090582265808075</v>
      </c>
      <c r="D21" s="9">
        <v>1253710000</v>
      </c>
      <c r="E21" s="7">
        <f t="shared" si="0"/>
        <v>3.4178685381876628</v>
      </c>
      <c r="G21" s="39"/>
      <c r="H21" s="38"/>
    </row>
    <row r="22" spans="1:8" ht="13.2">
      <c r="A22" s="1">
        <v>2020</v>
      </c>
      <c r="B22" s="9">
        <v>12991241</v>
      </c>
      <c r="C22" s="7">
        <f t="shared" si="0"/>
        <v>-8.9889200566806835</v>
      </c>
      <c r="D22" s="9">
        <v>1129214000</v>
      </c>
      <c r="E22" s="7">
        <f t="shared" si="0"/>
        <v>-9.9302071451930711</v>
      </c>
      <c r="G22" s="39"/>
      <c r="H22" s="38"/>
    </row>
    <row r="23" spans="1:8" ht="13.2">
      <c r="A23" s="1">
        <v>2021</v>
      </c>
      <c r="B23" s="9">
        <v>14206538</v>
      </c>
      <c r="C23" s="7">
        <f t="shared" si="0"/>
        <v>9.3547413984545358</v>
      </c>
      <c r="D23" s="9">
        <v>1235474000</v>
      </c>
      <c r="E23" s="7">
        <f t="shared" ref="E23:E25" si="1">(D23/D22-1)*100</f>
        <v>9.4100852451351145</v>
      </c>
      <c r="G23" s="39"/>
      <c r="H23" s="38"/>
    </row>
    <row r="24" spans="1:8" ht="13.2">
      <c r="A24" s="1">
        <v>2022</v>
      </c>
      <c r="B24" s="9">
        <v>15540457</v>
      </c>
      <c r="C24" s="7">
        <f t="shared" si="0"/>
        <v>9.3894726498461534</v>
      </c>
      <c r="D24" s="9">
        <v>1373629000</v>
      </c>
      <c r="E24" s="7">
        <f t="shared" si="1"/>
        <v>11.182347827635386</v>
      </c>
      <c r="G24" s="39"/>
      <c r="H24" s="38"/>
    </row>
    <row r="25" spans="1:8" ht="13.2">
      <c r="A25" s="1">
        <v>2023</v>
      </c>
      <c r="B25" s="4">
        <v>16776590</v>
      </c>
      <c r="C25" s="7">
        <f t="shared" si="0"/>
        <v>7.9542898899305214</v>
      </c>
      <c r="D25" s="4">
        <v>1498324000</v>
      </c>
      <c r="E25" s="7">
        <f t="shared" si="1"/>
        <v>9.0777786432872265</v>
      </c>
      <c r="G25" s="39"/>
      <c r="H25" s="38"/>
    </row>
    <row r="26" spans="1:8">
      <c r="B26" s="4"/>
      <c r="C26" s="6"/>
      <c r="D26" s="4"/>
      <c r="E26" s="6"/>
    </row>
    <row r="27" spans="1:8">
      <c r="B27" s="4"/>
      <c r="C27" s="6"/>
      <c r="D27" s="4"/>
      <c r="E27" s="6"/>
    </row>
    <row r="28" spans="1:8">
      <c r="B28" s="4"/>
      <c r="C28" s="6"/>
      <c r="D28" s="4"/>
      <c r="E28" s="6"/>
    </row>
    <row r="29" spans="1:8">
      <c r="B29" s="6"/>
      <c r="C29" s="6"/>
      <c r="D29" s="4"/>
      <c r="E29" s="6"/>
    </row>
    <row r="30" spans="1:8" ht="14.4">
      <c r="B30" s="11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9"/>
      <c r="D33" s="9"/>
      <c r="E33" s="9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6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  <row r="218" spans="2:5">
      <c r="B218" s="4"/>
      <c r="C218" s="6"/>
      <c r="D218" s="4"/>
      <c r="E218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214"/>
  <sheetViews>
    <sheetView zoomScale="145" zoomScaleNormal="145" workbookViewId="0">
      <selection activeCell="G23" sqref="G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G1" s="23"/>
      <c r="K1" s="1"/>
      <c r="L1" s="1"/>
    </row>
    <row r="2" spans="1:14" s="3" customFormat="1">
      <c r="A2" s="2">
        <v>2000</v>
      </c>
      <c r="B2" s="17">
        <f>+'Gasto I+D'!B2/PIB_corr!B2*100</f>
        <v>0.45009129682821003</v>
      </c>
      <c r="C2" s="2"/>
      <c r="D2" s="17">
        <f>+'Gasto I+D'!D2/PIB_corr!D2*100</f>
        <v>0.8831473248410594</v>
      </c>
      <c r="E2" s="7"/>
      <c r="G2" s="23"/>
      <c r="H2" s="18"/>
      <c r="J2" s="18"/>
      <c r="K2" s="7"/>
      <c r="L2" s="1"/>
      <c r="M2" s="18"/>
      <c r="N2" s="18"/>
    </row>
    <row r="3" spans="1:14">
      <c r="A3" s="1">
        <v>2001</v>
      </c>
      <c r="B3" s="17">
        <f>+'Gasto I+D'!B3/PIB_corr!B3*100</f>
        <v>0.53626939495487147</v>
      </c>
      <c r="C3" s="7">
        <f t="shared" ref="C3:E25" si="0">(B3/B2-1)*100</f>
        <v>19.146803933770286</v>
      </c>
      <c r="D3" s="17">
        <f>+'Gasto I+D'!D3/PIB_corr!D3*100</f>
        <v>0.92673327075231338</v>
      </c>
      <c r="E3" s="7">
        <f t="shared" ref="E3:E4" si="1">(D3/D2-1)*100</f>
        <v>4.935297281130091</v>
      </c>
      <c r="G3" s="18"/>
      <c r="H3" s="18"/>
      <c r="J3" s="18"/>
      <c r="K3" s="7"/>
      <c r="M3" s="18"/>
      <c r="N3" s="18"/>
    </row>
    <row r="4" spans="1:14">
      <c r="A4" s="1">
        <v>2002</v>
      </c>
      <c r="B4" s="17">
        <f>+'Gasto I+D'!B4/PIB_corr!B4*100</f>
        <v>0.5250267872471962</v>
      </c>
      <c r="C4" s="7">
        <f t="shared" si="0"/>
        <v>-2.0964477580566299</v>
      </c>
      <c r="D4" s="17">
        <f>+'Gasto I+D'!D4/PIB_corr!D4*100</f>
        <v>0.95946589769307922</v>
      </c>
      <c r="E4" s="7">
        <f t="shared" si="1"/>
        <v>3.5320440059515512</v>
      </c>
      <c r="G4" s="18"/>
      <c r="H4" s="18"/>
      <c r="I4" s="9"/>
      <c r="J4" s="18"/>
      <c r="K4" s="7"/>
      <c r="L4" s="9"/>
      <c r="M4" s="18"/>
      <c r="N4" s="18"/>
    </row>
    <row r="5" spans="1:14">
      <c r="A5" s="1">
        <v>2003</v>
      </c>
      <c r="B5" s="17">
        <f>+'Gasto I+D'!B5/PIB_corr!B5*100</f>
        <v>0.45100737179771361</v>
      </c>
      <c r="C5" s="7">
        <f t="shared" si="0"/>
        <v>-14.098216938144969</v>
      </c>
      <c r="D5" s="17">
        <f>+'Gasto I+D'!D5/PIB_corr!D5*100</f>
        <v>1.0231979000427316</v>
      </c>
      <c r="E5" s="7">
        <f t="shared" si="0"/>
        <v>6.6424458131225217</v>
      </c>
      <c r="G5" s="18"/>
      <c r="H5" s="18"/>
      <c r="I5" s="9"/>
      <c r="J5" s="18"/>
      <c r="K5" s="7"/>
      <c r="L5" s="9"/>
      <c r="M5" s="18"/>
      <c r="N5" s="18"/>
    </row>
    <row r="6" spans="1:14">
      <c r="A6" s="1">
        <v>2004</v>
      </c>
      <c r="B6" s="17">
        <f>+'Gasto I+D'!B6/PIB_corr!B6*100</f>
        <v>0.44695362151729512</v>
      </c>
      <c r="C6" s="7">
        <f t="shared" si="0"/>
        <v>-0.89882129071643391</v>
      </c>
      <c r="D6" s="17">
        <f>+'Gasto I+D'!D6/PIB_corr!D6*100</f>
        <v>1.0401333745708143</v>
      </c>
      <c r="E6" s="7">
        <f t="shared" si="0"/>
        <v>1.6551514157110203</v>
      </c>
      <c r="G6" s="18"/>
      <c r="H6" s="18"/>
      <c r="I6" s="9"/>
      <c r="J6" s="18"/>
      <c r="K6" s="7"/>
      <c r="L6" s="9"/>
      <c r="M6" s="18"/>
      <c r="N6" s="18"/>
    </row>
    <row r="7" spans="1:14">
      <c r="A7" s="1">
        <v>2005</v>
      </c>
      <c r="B7" s="17">
        <f>+'Gasto I+D'!B7/PIB_corr!B7*100</f>
        <v>0.46260193361042445</v>
      </c>
      <c r="C7" s="7">
        <f t="shared" si="0"/>
        <v>3.501104217481732</v>
      </c>
      <c r="D7" s="17">
        <f>+'Gasto I+D'!D7/PIB_corr!D7*100</f>
        <v>1.0986563188891116</v>
      </c>
      <c r="E7" s="7">
        <f t="shared" si="0"/>
        <v>5.6264846171718563</v>
      </c>
      <c r="G7" s="18"/>
      <c r="H7" s="18"/>
      <c r="I7" s="9"/>
      <c r="J7" s="18"/>
      <c r="K7" s="7"/>
      <c r="L7" s="9"/>
      <c r="M7" s="18"/>
      <c r="N7" s="18"/>
    </row>
    <row r="8" spans="1:14">
      <c r="A8" s="1">
        <v>2006</v>
      </c>
      <c r="B8" s="17">
        <f>+'Gasto I+D'!B8/PIB_corr!B8*100</f>
        <v>0.82078697825224078</v>
      </c>
      <c r="C8" s="7">
        <f t="shared" si="0"/>
        <v>77.428350081964467</v>
      </c>
      <c r="D8" s="17">
        <f>+'Gasto I+D'!D8/PIB_corr!D8*100</f>
        <v>1.1756716478801486</v>
      </c>
      <c r="E8" s="7">
        <f t="shared" si="0"/>
        <v>7.0099564046479657</v>
      </c>
      <c r="G8" s="18"/>
      <c r="H8" s="18"/>
      <c r="I8" s="9"/>
      <c r="J8" s="18"/>
      <c r="K8" s="7"/>
      <c r="L8" s="9"/>
      <c r="M8" s="18"/>
      <c r="N8" s="18"/>
    </row>
    <row r="9" spans="1:14">
      <c r="A9" s="1">
        <v>2007</v>
      </c>
      <c r="B9" s="17">
        <f>+'Gasto I+D'!B9/PIB_corr!B9*100</f>
        <v>0.91492314548994691</v>
      </c>
      <c r="C9" s="7">
        <f t="shared" si="0"/>
        <v>11.469013243625881</v>
      </c>
      <c r="D9" s="17">
        <f>+'Gasto I+D'!D9/PIB_corr!D9*100</f>
        <v>1.2382239376506323</v>
      </c>
      <c r="E9" s="7">
        <f t="shared" si="0"/>
        <v>5.320557817590621</v>
      </c>
      <c r="G9" s="18"/>
      <c r="H9" s="18"/>
      <c r="I9" s="9"/>
      <c r="J9" s="18"/>
      <c r="K9" s="7"/>
      <c r="L9" s="9"/>
      <c r="M9" s="18"/>
      <c r="N9" s="18"/>
    </row>
    <row r="10" spans="1:14">
      <c r="A10" s="1">
        <v>2008</v>
      </c>
      <c r="B10" s="17">
        <f>+'Gasto I+D'!B10/PIB_corr!B10*100</f>
        <v>1.0601051001769239</v>
      </c>
      <c r="C10" s="7">
        <f t="shared" si="0"/>
        <v>15.868213128353116</v>
      </c>
      <c r="D10" s="17">
        <f>+'Gasto I+D'!D10/PIB_corr!D10*100</f>
        <v>1.3215542972514276</v>
      </c>
      <c r="E10" s="7">
        <f t="shared" si="0"/>
        <v>6.7298294813217474</v>
      </c>
      <c r="G10" s="18"/>
      <c r="H10" s="18"/>
      <c r="I10" s="9"/>
      <c r="J10" s="18"/>
      <c r="K10" s="7"/>
      <c r="L10" s="9"/>
      <c r="M10" s="18"/>
      <c r="N10" s="18"/>
    </row>
    <row r="11" spans="1:14">
      <c r="A11" s="1">
        <v>2009</v>
      </c>
      <c r="B11" s="17">
        <f>+'Gasto I+D'!B11/PIB_corr!B11*100</f>
        <v>1.1634848315022444</v>
      </c>
      <c r="C11" s="7">
        <f t="shared" si="0"/>
        <v>9.7518379364524463</v>
      </c>
      <c r="D11" s="17">
        <f>+'Gasto I+D'!D11/PIB_corr!D11*100</f>
        <v>1.358975917762514</v>
      </c>
      <c r="E11" s="7">
        <f t="shared" si="0"/>
        <v>2.8316370041636674</v>
      </c>
      <c r="G11" s="18"/>
      <c r="H11" s="18"/>
      <c r="I11" s="9"/>
      <c r="J11" s="18"/>
      <c r="K11" s="7"/>
      <c r="L11" s="9"/>
      <c r="M11" s="18"/>
      <c r="N11" s="18"/>
    </row>
    <row r="12" spans="1:14">
      <c r="A12" s="1">
        <v>2010</v>
      </c>
      <c r="B12" s="17">
        <f>+'Gasto I+D'!B12/PIB_corr!B12*100</f>
        <v>1.2252813936149527</v>
      </c>
      <c r="C12" s="7">
        <f t="shared" si="0"/>
        <v>5.3113337139874206</v>
      </c>
      <c r="D12" s="17">
        <f>+'Gasto I+D'!D12/PIB_corr!D12*100</f>
        <v>1.3543631823013615</v>
      </c>
      <c r="E12" s="7">
        <f t="shared" si="0"/>
        <v>-0.33942731441092278</v>
      </c>
      <c r="G12" s="18"/>
      <c r="H12" s="18"/>
      <c r="I12" s="9"/>
      <c r="J12" s="18"/>
      <c r="K12" s="7"/>
      <c r="L12" s="9"/>
      <c r="M12" s="18"/>
      <c r="N12" s="18"/>
    </row>
    <row r="13" spans="1:14">
      <c r="A13" s="1">
        <v>2011</v>
      </c>
      <c r="B13" s="17">
        <f>+'Gasto I+D'!B13/PIB_corr!B13*100</f>
        <v>1.1184029039028529</v>
      </c>
      <c r="C13" s="7">
        <f t="shared" si="0"/>
        <v>-8.7227709707380576</v>
      </c>
      <c r="D13" s="17">
        <f>+'Gasto I+D'!D13/PIB_corr!D13*100</f>
        <v>1.3272599724896836</v>
      </c>
      <c r="E13" s="7">
        <f t="shared" si="0"/>
        <v>-2.0011773921396414</v>
      </c>
      <c r="G13" s="18"/>
      <c r="H13" s="18"/>
      <c r="I13" s="9"/>
      <c r="J13" s="18"/>
      <c r="K13" s="7"/>
      <c r="L13" s="9"/>
      <c r="M13" s="18"/>
      <c r="N13" s="18"/>
    </row>
    <row r="14" spans="1:14">
      <c r="A14" s="1">
        <v>2012</v>
      </c>
      <c r="B14" s="17">
        <f>+'Gasto I+D'!B14/PIB_corr!B14*100</f>
        <v>1.0320382071561116</v>
      </c>
      <c r="C14" s="7">
        <f t="shared" si="0"/>
        <v>-7.7221452524271257</v>
      </c>
      <c r="D14" s="17">
        <f>+'Gasto I+D'!D14/PIB_corr!D14*100</f>
        <v>1.292671058067655</v>
      </c>
      <c r="E14" s="7">
        <f t="shared" si="0"/>
        <v>-2.6060391437215169</v>
      </c>
      <c r="G14" s="18"/>
      <c r="H14" s="18"/>
      <c r="I14" s="9"/>
      <c r="J14" s="18"/>
      <c r="K14" s="7"/>
      <c r="L14" s="9"/>
      <c r="M14" s="18"/>
      <c r="N14" s="18"/>
    </row>
    <row r="15" spans="1:14" ht="14.4">
      <c r="A15" s="1">
        <v>2013</v>
      </c>
      <c r="B15" s="17">
        <f>+'Gasto I+D'!B15/PIB_corr!B15*100</f>
        <v>0.92134843878044126</v>
      </c>
      <c r="C15" s="7">
        <f t="shared" si="0"/>
        <v>-10.725355670764113</v>
      </c>
      <c r="D15" s="17">
        <f>+'Gasto I+D'!D15/PIB_corr!D15*100</f>
        <v>1.2686367305869826</v>
      </c>
      <c r="E15" s="7">
        <f t="shared" si="0"/>
        <v>-1.8592763666110179</v>
      </c>
      <c r="G15" s="18"/>
      <c r="H15" s="18"/>
      <c r="I15" s="34"/>
      <c r="J15" s="18"/>
      <c r="K15" s="7"/>
      <c r="L15" s="9"/>
      <c r="M15" s="18"/>
      <c r="N15" s="18"/>
    </row>
    <row r="16" spans="1:14">
      <c r="A16" s="1">
        <v>2014</v>
      </c>
      <c r="B16" s="17">
        <f>+'Gasto I+D'!B16/PIB_corr!B16*100</f>
        <v>0.83750490192207971</v>
      </c>
      <c r="C16" s="7">
        <f t="shared" si="0"/>
        <v>-9.1000899691480956</v>
      </c>
      <c r="D16" s="17">
        <f>+'Gasto I+D'!D16/PIB_corr!D16*100</f>
        <v>1.2340121026152391</v>
      </c>
      <c r="E16" s="7">
        <f t="shared" si="0"/>
        <v>-2.7292783770909046</v>
      </c>
      <c r="G16" s="18"/>
      <c r="H16" s="18"/>
      <c r="I16" s="9"/>
      <c r="J16" s="18"/>
      <c r="K16" s="7"/>
      <c r="L16" s="9"/>
      <c r="M16" s="18"/>
      <c r="N16" s="18"/>
    </row>
    <row r="17" spans="1:14">
      <c r="A17" s="1">
        <v>2015</v>
      </c>
      <c r="B17" s="17">
        <f>+'Gasto I+D'!B17/PIB_corr!B17*100</f>
        <v>0.83033834483446955</v>
      </c>
      <c r="C17" s="7">
        <f t="shared" si="0"/>
        <v>-0.85570330050163124</v>
      </c>
      <c r="D17" s="17">
        <f>+'Gasto I+D'!D17/PIB_corr!D17*100</f>
        <v>1.2116329504227714</v>
      </c>
      <c r="E17" s="7">
        <f t="shared" si="0"/>
        <v>-1.8135277721376908</v>
      </c>
      <c r="G17" s="18"/>
      <c r="H17" s="18"/>
      <c r="I17" s="9"/>
      <c r="J17" s="18"/>
      <c r="K17" s="7"/>
      <c r="L17" s="9"/>
      <c r="M17" s="18"/>
      <c r="N17" s="18"/>
    </row>
    <row r="18" spans="1:14">
      <c r="A18" s="1">
        <v>2016</v>
      </c>
      <c r="B18" s="17">
        <f>+'Gasto I+D'!B18/PIB_corr!B18*100</f>
        <v>0.82532206307685607</v>
      </c>
      <c r="C18" s="7">
        <f t="shared" si="0"/>
        <v>-0.6041250279262389</v>
      </c>
      <c r="D18" s="17">
        <f>+'Gasto I+D'!D18/PIB_corr!D18*100</f>
        <v>1.180779907156666</v>
      </c>
      <c r="E18" s="7">
        <f t="shared" si="0"/>
        <v>-2.5464018005898481</v>
      </c>
      <c r="G18" s="18"/>
      <c r="H18" s="18"/>
      <c r="I18" s="9"/>
      <c r="J18" s="18"/>
      <c r="K18" s="7"/>
      <c r="L18" s="9"/>
      <c r="M18" s="18"/>
      <c r="N18" s="18"/>
    </row>
    <row r="19" spans="1:14">
      <c r="A19" s="1">
        <v>2017</v>
      </c>
      <c r="B19" s="17">
        <f>+'Gasto I+D'!B19/PIB_corr!B19*100</f>
        <v>0.81850737155206887</v>
      </c>
      <c r="C19" s="7">
        <f t="shared" si="0"/>
        <v>-0.82570087844029416</v>
      </c>
      <c r="D19" s="17">
        <f>+'Gasto I+D'!D19/PIB_corr!D19*100</f>
        <v>1.2019791132489588</v>
      </c>
      <c r="E19" s="7">
        <f t="shared" si="0"/>
        <v>1.7953562695134817</v>
      </c>
      <c r="G19" s="18"/>
      <c r="H19" s="18"/>
      <c r="I19" s="9"/>
      <c r="J19" s="18"/>
      <c r="K19" s="7"/>
      <c r="L19" s="9"/>
      <c r="M19" s="18"/>
      <c r="N19" s="18"/>
    </row>
    <row r="20" spans="1:14">
      <c r="A20" s="1">
        <v>2018</v>
      </c>
      <c r="B20" s="17">
        <f>+'Gasto I+D'!B20/PIB_corr!B20*100</f>
        <v>0.85133309279478708</v>
      </c>
      <c r="C20" s="7">
        <f t="shared" si="0"/>
        <v>4.0104368492703379</v>
      </c>
      <c r="D20" s="17">
        <f>+'Gasto I+D'!D20/PIB_corr!D20*100</f>
        <v>1.2328621864987841</v>
      </c>
      <c r="E20" s="7">
        <f t="shared" si="0"/>
        <v>2.5693519054876157</v>
      </c>
      <c r="G20" s="18"/>
      <c r="H20" s="18"/>
      <c r="I20" s="9"/>
      <c r="J20" s="18"/>
      <c r="K20" s="7"/>
      <c r="L20" s="9"/>
      <c r="M20" s="18"/>
      <c r="N20" s="18"/>
    </row>
    <row r="21" spans="1:14">
      <c r="A21" s="1">
        <v>2019</v>
      </c>
      <c r="B21" s="17">
        <f>+'Gasto I+D'!B21/PIB_corr!B21*100</f>
        <v>0.8337191652356033</v>
      </c>
      <c r="C21" s="7">
        <f t="shared" si="0"/>
        <v>-2.0689818953660288</v>
      </c>
      <c r="D21" s="17">
        <f>+'Gasto I+D'!D21/PIB_corr!D21*100</f>
        <v>1.242077657512503</v>
      </c>
      <c r="E21" s="7">
        <f t="shared" si="0"/>
        <v>0.74748590026028072</v>
      </c>
      <c r="G21" s="18"/>
      <c r="H21" s="18"/>
      <c r="I21" s="4"/>
      <c r="J21" s="18"/>
      <c r="K21" s="7"/>
      <c r="L21" s="4"/>
      <c r="M21" s="18"/>
      <c r="N21" s="18"/>
    </row>
    <row r="22" spans="1:14">
      <c r="A22" s="1">
        <v>2020</v>
      </c>
      <c r="B22" s="17">
        <f>+'Gasto I+D'!B22/PIB_corr!B22*100</f>
        <v>0.92462298251568109</v>
      </c>
      <c r="C22" s="7">
        <f t="shared" si="0"/>
        <v>10.903409813589814</v>
      </c>
      <c r="D22" s="17">
        <f>+'Gasto I+D'!D22/PIB_corr!D22*100</f>
        <v>1.3963813059349246</v>
      </c>
      <c r="E22" s="7">
        <f t="shared" si="0"/>
        <v>12.423027456386592</v>
      </c>
      <c r="G22" s="18"/>
      <c r="H22" s="18"/>
      <c r="I22" s="4"/>
      <c r="J22" s="18"/>
      <c r="K22" s="7"/>
      <c r="L22" s="4"/>
      <c r="M22" s="18"/>
      <c r="N22" s="18"/>
    </row>
    <row r="23" spans="1:14">
      <c r="A23" s="29">
        <v>2021</v>
      </c>
      <c r="B23" s="30">
        <f>+'Gasto I+D'!B23/PIB_corr!B23*100</f>
        <v>0.93766686859247483</v>
      </c>
      <c r="C23" s="31">
        <f t="shared" si="0"/>
        <v>1.410724838496269</v>
      </c>
      <c r="D23" s="30">
        <f>+'Gasto I+D'!D23/PIB_corr!D23*100</f>
        <v>1.3961644356740814</v>
      </c>
      <c r="E23" s="31">
        <f t="shared" si="0"/>
        <v>-1.5530876840119667E-2</v>
      </c>
      <c r="G23" s="18"/>
      <c r="H23" s="18"/>
      <c r="I23" s="4"/>
      <c r="J23" s="18"/>
      <c r="K23" s="7"/>
      <c r="L23" s="4"/>
      <c r="M23" s="18"/>
      <c r="N23" s="18"/>
    </row>
    <row r="24" spans="1:14">
      <c r="A24" s="26">
        <v>2022</v>
      </c>
      <c r="B24" s="28">
        <f>+'Gasto I+D'!B24/PIB_corr!B24*100</f>
        <v>0.89109348586080828</v>
      </c>
      <c r="C24" s="27">
        <f t="shared" si="0"/>
        <v>-4.9669434093984277</v>
      </c>
      <c r="D24" s="28">
        <f>+'Gasto I+D'!D24/PIB_corr!D24*100</f>
        <v>1.4068394595629534</v>
      </c>
      <c r="E24" s="27">
        <f t="shared" si="0"/>
        <v>0.76459646271664905</v>
      </c>
      <c r="J24" s="18"/>
      <c r="K24" s="7"/>
      <c r="M24" s="18"/>
      <c r="N24" s="18"/>
    </row>
    <row r="25" spans="1:14">
      <c r="A25" s="1">
        <v>2023</v>
      </c>
      <c r="B25" s="6">
        <f>+'Gasto I+D'!B25/PIB_corr!B25*100</f>
        <v>0.96237674044606192</v>
      </c>
      <c r="C25" s="27">
        <f t="shared" si="0"/>
        <v>7.9995259438343957</v>
      </c>
      <c r="D25" s="25">
        <f>+'Gasto I+D'!D25/PIB_corr!D25*100</f>
        <v>1.4936124629919829</v>
      </c>
      <c r="E25" s="27">
        <f t="shared" si="0"/>
        <v>6.1679392655069831</v>
      </c>
      <c r="J25" s="18"/>
      <c r="K25" s="7"/>
      <c r="M25" s="18"/>
      <c r="N25" s="18"/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>
      <c r="B28" s="6"/>
      <c r="C28" s="6"/>
      <c r="D28" s="36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214"/>
  <sheetViews>
    <sheetView tabSelected="1" zoomScale="130" zoomScaleNormal="130" workbookViewId="0">
      <selection activeCell="G28" sqref="G2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K1" s="1"/>
      <c r="L1" s="1"/>
    </row>
    <row r="2" spans="1:14" s="3" customFormat="1">
      <c r="A2" s="2">
        <v>2000</v>
      </c>
      <c r="B2" s="17">
        <v>4.2390396659707728</v>
      </c>
      <c r="C2" s="2"/>
      <c r="D2" s="17">
        <v>6.8</v>
      </c>
      <c r="E2" s="7"/>
      <c r="F2" s="18"/>
      <c r="G2" s="18"/>
      <c r="H2" s="18"/>
      <c r="J2" s="18"/>
      <c r="K2" s="1"/>
      <c r="L2" s="1"/>
    </row>
    <row r="3" spans="1:14">
      <c r="A3" s="1">
        <v>2001</v>
      </c>
      <c r="B3" s="17">
        <v>4.7835946924004826</v>
      </c>
      <c r="C3" s="7">
        <f t="shared" ref="C3:E25" si="0">(B3/B2-1)*100</f>
        <v>12.846188508240886</v>
      </c>
      <c r="D3" s="17">
        <v>7.2</v>
      </c>
      <c r="E3" s="7">
        <f t="shared" ref="E3:E4" si="1">(D3/D2-1)*100</f>
        <v>5.8823529411764719</v>
      </c>
      <c r="F3" s="18"/>
      <c r="G3" s="18"/>
      <c r="H3" s="18"/>
      <c r="J3" s="18"/>
    </row>
    <row r="4" spans="1:14">
      <c r="A4" s="1">
        <v>2002</v>
      </c>
      <c r="B4" s="17">
        <v>4.0547423539212186</v>
      </c>
      <c r="C4" s="7">
        <f t="shared" si="0"/>
        <v>-15.236498602968274</v>
      </c>
      <c r="D4" s="17">
        <v>7.7</v>
      </c>
      <c r="E4" s="7">
        <f t="shared" si="1"/>
        <v>6.944444444444442</v>
      </c>
      <c r="F4" s="18"/>
      <c r="G4" s="18"/>
      <c r="H4" s="18"/>
      <c r="I4" s="9"/>
      <c r="J4" s="18"/>
      <c r="K4" s="9"/>
      <c r="L4" s="9"/>
      <c r="N4" s="15"/>
    </row>
    <row r="5" spans="1:14">
      <c r="A5" s="1">
        <v>2003</v>
      </c>
      <c r="B5" s="17">
        <v>3.3703661457739251</v>
      </c>
      <c r="C5" s="7">
        <f t="shared" si="0"/>
        <v>-16.878414173109025</v>
      </c>
      <c r="D5" s="17">
        <v>8.8000000000000007</v>
      </c>
      <c r="E5" s="7">
        <f t="shared" si="0"/>
        <v>14.285714285714302</v>
      </c>
      <c r="F5" s="18"/>
      <c r="G5" s="18"/>
      <c r="H5" s="18"/>
      <c r="I5" s="9"/>
      <c r="J5" s="18"/>
      <c r="K5" s="9"/>
      <c r="L5" s="9"/>
      <c r="N5" s="15"/>
    </row>
    <row r="6" spans="1:14">
      <c r="A6" s="1">
        <v>2004</v>
      </c>
      <c r="B6" s="17">
        <v>4.4015564202334625</v>
      </c>
      <c r="C6" s="7">
        <f t="shared" si="0"/>
        <v>30.595793746401668</v>
      </c>
      <c r="D6" s="17">
        <v>9</v>
      </c>
      <c r="E6" s="7">
        <f t="shared" si="0"/>
        <v>2.2727272727272707</v>
      </c>
      <c r="F6" s="18"/>
      <c r="G6" s="18"/>
      <c r="H6" s="18"/>
      <c r="I6" s="9"/>
      <c r="J6" s="18"/>
      <c r="K6" s="9"/>
      <c r="L6" s="9"/>
      <c r="N6" s="15"/>
    </row>
    <row r="7" spans="1:14">
      <c r="A7" s="1">
        <v>2005</v>
      </c>
      <c r="B7" s="17">
        <v>4.3792598787371944</v>
      </c>
      <c r="C7" s="7">
        <f t="shared" si="0"/>
        <v>-0.50656039290496446</v>
      </c>
      <c r="D7" s="17">
        <v>9.1999999999999993</v>
      </c>
      <c r="E7" s="7">
        <f t="shared" si="0"/>
        <v>2.2222222222222143</v>
      </c>
      <c r="F7" s="18"/>
      <c r="G7" s="18"/>
      <c r="H7" s="18"/>
      <c r="I7" s="9"/>
      <c r="J7" s="18"/>
      <c r="K7" s="9"/>
      <c r="L7" s="9"/>
      <c r="N7" s="15"/>
    </row>
    <row r="8" spans="1:14">
      <c r="A8" s="1">
        <v>2006</v>
      </c>
      <c r="B8" s="17">
        <v>6.3590150913423349</v>
      </c>
      <c r="C8" s="7">
        <f t="shared" si="0"/>
        <v>45.207529752174104</v>
      </c>
      <c r="D8" s="17">
        <v>9.6</v>
      </c>
      <c r="E8" s="7">
        <f t="shared" si="0"/>
        <v>4.3478260869565188</v>
      </c>
      <c r="F8" s="18"/>
      <c r="G8" s="18"/>
      <c r="H8" s="18"/>
      <c r="I8" s="9"/>
      <c r="J8" s="18"/>
      <c r="K8" s="9"/>
      <c r="L8" s="9"/>
      <c r="N8" s="15"/>
    </row>
    <row r="9" spans="1:14">
      <c r="A9" s="1">
        <v>2007</v>
      </c>
      <c r="B9" s="17">
        <v>6.9445718654434243</v>
      </c>
      <c r="C9" s="7">
        <f t="shared" si="0"/>
        <v>9.2082935122816743</v>
      </c>
      <c r="D9" s="17">
        <v>9.9</v>
      </c>
      <c r="E9" s="7">
        <f t="shared" si="0"/>
        <v>3.125</v>
      </c>
      <c r="F9" s="18"/>
      <c r="G9" s="18"/>
      <c r="H9" s="18"/>
      <c r="I9" s="9"/>
      <c r="J9" s="18"/>
      <c r="K9" s="9"/>
      <c r="L9" s="9"/>
      <c r="N9" s="15"/>
    </row>
    <row r="10" spans="1:14">
      <c r="A10" s="1">
        <v>2008</v>
      </c>
      <c r="B10" s="17">
        <v>7.2758229284903519</v>
      </c>
      <c r="C10" s="7">
        <f t="shared" si="0"/>
        <v>4.7699277862649936</v>
      </c>
      <c r="D10" s="17">
        <v>10.6</v>
      </c>
      <c r="E10" s="7">
        <f t="shared" si="0"/>
        <v>7.0707070707070718</v>
      </c>
      <c r="F10" s="18"/>
      <c r="G10" s="18"/>
      <c r="H10" s="18"/>
      <c r="I10" s="9"/>
      <c r="J10" s="18"/>
      <c r="K10" s="9"/>
      <c r="L10" s="9"/>
      <c r="N10" s="15"/>
    </row>
    <row r="11" spans="1:14">
      <c r="A11" s="1">
        <v>2009</v>
      </c>
      <c r="B11" s="17">
        <v>8.7611464968152877</v>
      </c>
      <c r="C11" s="7">
        <f t="shared" si="0"/>
        <v>20.41450957401354</v>
      </c>
      <c r="D11" s="17">
        <v>11.7</v>
      </c>
      <c r="E11" s="7">
        <f t="shared" si="0"/>
        <v>10.377358490566024</v>
      </c>
      <c r="F11" s="18"/>
      <c r="G11" s="18"/>
      <c r="H11" s="18"/>
      <c r="I11" s="9"/>
      <c r="J11" s="18"/>
      <c r="K11" s="9"/>
      <c r="L11" s="9"/>
      <c r="N11" s="15"/>
    </row>
    <row r="12" spans="1:14">
      <c r="A12" s="1">
        <v>2010</v>
      </c>
      <c r="B12" s="17">
        <v>8.6940789473684212</v>
      </c>
      <c r="C12" s="7">
        <f t="shared" si="0"/>
        <v>-0.76551110600930894</v>
      </c>
      <c r="D12" s="17">
        <v>12</v>
      </c>
      <c r="E12" s="7">
        <f t="shared" si="0"/>
        <v>2.5641025641025772</v>
      </c>
      <c r="F12" s="18"/>
      <c r="G12" s="18"/>
      <c r="H12" s="18"/>
      <c r="I12" s="9"/>
      <c r="J12" s="18"/>
      <c r="K12" s="9"/>
      <c r="L12" s="9"/>
      <c r="N12" s="15"/>
    </row>
    <row r="13" spans="1:14">
      <c r="A13" s="1">
        <v>2011</v>
      </c>
      <c r="B13" s="17">
        <v>8.7622814321398828</v>
      </c>
      <c r="C13" s="7">
        <f t="shared" si="0"/>
        <v>0.78447050210079805</v>
      </c>
      <c r="D13" s="17">
        <v>11.9</v>
      </c>
      <c r="E13" s="7">
        <f t="shared" si="0"/>
        <v>-0.83333333333333037</v>
      </c>
      <c r="F13" s="18"/>
      <c r="G13" s="18"/>
      <c r="H13" s="18"/>
      <c r="I13" s="9"/>
      <c r="J13" s="18"/>
      <c r="K13" s="9"/>
      <c r="L13" s="9"/>
      <c r="N13" s="15"/>
    </row>
    <row r="14" spans="1:14">
      <c r="A14" s="1">
        <v>2012</v>
      </c>
      <c r="B14" s="17">
        <v>8.6199829205806999</v>
      </c>
      <c r="C14" s="7">
        <f t="shared" si="0"/>
        <v>-1.6239892847681681</v>
      </c>
      <c r="D14" s="17">
        <v>12.1</v>
      </c>
      <c r="E14" s="7">
        <f t="shared" si="0"/>
        <v>1.6806722689075571</v>
      </c>
      <c r="F14" s="18"/>
      <c r="G14" s="18"/>
      <c r="H14" s="18"/>
      <c r="I14" s="9"/>
      <c r="J14" s="18"/>
      <c r="K14" s="9"/>
      <c r="L14" s="9"/>
      <c r="N14" s="15"/>
    </row>
    <row r="15" spans="1:14">
      <c r="A15" s="1">
        <v>2013</v>
      </c>
      <c r="B15" s="17">
        <v>8.000898876404495</v>
      </c>
      <c r="C15" s="7">
        <f t="shared" si="0"/>
        <v>-7.1819636985371087</v>
      </c>
      <c r="D15" s="17">
        <v>11.9</v>
      </c>
      <c r="E15" s="7">
        <f t="shared" si="0"/>
        <v>-1.6528925619834656</v>
      </c>
      <c r="F15" s="18"/>
      <c r="G15" s="18"/>
      <c r="H15" s="18"/>
      <c r="I15" s="9"/>
      <c r="J15" s="18"/>
      <c r="K15" s="9"/>
      <c r="L15" s="9"/>
      <c r="N15" s="15"/>
    </row>
    <row r="16" spans="1:14">
      <c r="A16" s="1">
        <v>2014</v>
      </c>
      <c r="B16" s="17">
        <v>7.8931737588652489</v>
      </c>
      <c r="C16" s="7">
        <f t="shared" si="0"/>
        <v>-1.3464126869162096</v>
      </c>
      <c r="D16" s="17">
        <v>11.5</v>
      </c>
      <c r="E16" s="7">
        <f t="shared" si="0"/>
        <v>-3.3613445378151252</v>
      </c>
      <c r="F16" s="18"/>
      <c r="G16" s="18"/>
      <c r="H16" s="18"/>
      <c r="I16" s="9"/>
      <c r="J16" s="18"/>
      <c r="K16" s="9"/>
      <c r="L16" s="9"/>
      <c r="N16" s="15"/>
    </row>
    <row r="17" spans="1:14">
      <c r="A17" s="1">
        <v>2015</v>
      </c>
      <c r="B17" s="17">
        <v>7.817982456140351</v>
      </c>
      <c r="C17" s="7">
        <f t="shared" si="0"/>
        <v>-0.95261177597220081</v>
      </c>
      <c r="D17" s="17">
        <v>11.2</v>
      </c>
      <c r="E17" s="7">
        <f t="shared" si="0"/>
        <v>-2.6086956521739202</v>
      </c>
      <c r="F17" s="18"/>
      <c r="G17" s="18"/>
      <c r="H17" s="18"/>
      <c r="I17" s="9"/>
      <c r="J17" s="18"/>
      <c r="K17" s="9"/>
      <c r="L17" s="9"/>
      <c r="N17" s="15"/>
    </row>
    <row r="18" spans="1:14">
      <c r="A18" s="1">
        <v>2016</v>
      </c>
      <c r="B18" s="17">
        <v>7.8169433801617707</v>
      </c>
      <c r="C18" s="7">
        <f t="shared" si="0"/>
        <v>-1.3290845616620306E-2</v>
      </c>
      <c r="D18" s="17">
        <v>11.2</v>
      </c>
      <c r="E18" s="7">
        <f t="shared" si="0"/>
        <v>0</v>
      </c>
      <c r="F18" s="18"/>
      <c r="G18" s="18"/>
      <c r="H18" s="18"/>
      <c r="I18" s="9"/>
      <c r="J18" s="18"/>
      <c r="K18" s="9"/>
      <c r="L18" s="9"/>
      <c r="N18" s="15"/>
    </row>
    <row r="19" spans="1:14">
      <c r="A19" s="1">
        <v>2017</v>
      </c>
      <c r="B19" s="17">
        <v>7.267819485449178</v>
      </c>
      <c r="C19" s="7">
        <f t="shared" si="0"/>
        <v>-7.0247904840424757</v>
      </c>
      <c r="D19" s="17">
        <v>11.5</v>
      </c>
      <c r="E19" s="7">
        <f t="shared" si="0"/>
        <v>2.6785714285714413</v>
      </c>
      <c r="F19" s="18"/>
      <c r="G19" s="18"/>
      <c r="H19" s="18"/>
      <c r="I19" s="9"/>
      <c r="J19" s="18"/>
      <c r="K19" s="9"/>
      <c r="L19" s="9"/>
      <c r="N19" s="15"/>
    </row>
    <row r="20" spans="1:14">
      <c r="A20" s="1">
        <v>2018</v>
      </c>
      <c r="B20" s="17">
        <v>7.665560165975104</v>
      </c>
      <c r="C20" s="7">
        <f t="shared" si="0"/>
        <v>5.472627399761909</v>
      </c>
      <c r="D20" s="17">
        <v>11.7</v>
      </c>
      <c r="E20" s="7">
        <f t="shared" si="0"/>
        <v>1.7391304347825987</v>
      </c>
      <c r="F20" s="18"/>
      <c r="G20" s="18"/>
      <c r="H20" s="18"/>
      <c r="I20" s="9"/>
      <c r="J20" s="18"/>
      <c r="K20" s="9"/>
      <c r="L20" s="9"/>
      <c r="N20" s="15"/>
    </row>
    <row r="21" spans="1:14">
      <c r="A21" s="1">
        <v>2019</v>
      </c>
      <c r="B21" s="17">
        <v>7.7046759639048403</v>
      </c>
      <c r="C21" s="7">
        <f t="shared" si="0"/>
        <v>0.51027970667243405</v>
      </c>
      <c r="D21" s="17">
        <v>11.7</v>
      </c>
      <c r="E21" s="7">
        <f t="shared" si="0"/>
        <v>0</v>
      </c>
      <c r="F21" s="18"/>
      <c r="G21" s="18"/>
      <c r="H21" s="18"/>
      <c r="I21" s="4"/>
      <c r="J21" s="18"/>
      <c r="K21" s="4"/>
      <c r="L21" s="4"/>
      <c r="N21" s="15"/>
    </row>
    <row r="22" spans="1:14">
      <c r="A22" s="1">
        <v>2020</v>
      </c>
      <c r="B22" s="17">
        <v>8.3604948805460744</v>
      </c>
      <c r="C22" s="7">
        <f t="shared" si="0"/>
        <v>8.5119597464402119</v>
      </c>
      <c r="D22" s="17">
        <v>12.1</v>
      </c>
      <c r="E22" s="7">
        <f t="shared" si="0"/>
        <v>3.4188034188034289</v>
      </c>
      <c r="F22" s="18"/>
      <c r="G22" s="18"/>
      <c r="H22" s="18"/>
      <c r="I22" s="4"/>
      <c r="J22" s="18"/>
      <c r="K22" s="4"/>
      <c r="L22" s="4"/>
      <c r="N22" s="15"/>
    </row>
    <row r="23" spans="1:14">
      <c r="A23" s="29">
        <v>2021</v>
      </c>
      <c r="B23" s="30">
        <v>8.8167346938775513</v>
      </c>
      <c r="C23" s="31">
        <f t="shared" si="0"/>
        <v>5.4570909958104874</v>
      </c>
      <c r="D23" s="30">
        <v>12.6</v>
      </c>
      <c r="E23" s="31">
        <f t="shared" si="0"/>
        <v>4.1322314049586861</v>
      </c>
      <c r="H23" s="18"/>
      <c r="I23" s="4"/>
      <c r="J23" s="18"/>
      <c r="K23" s="4"/>
      <c r="L23" s="4"/>
      <c r="N23" s="15"/>
    </row>
    <row r="24" spans="1:14">
      <c r="A24" s="1">
        <v>2022</v>
      </c>
      <c r="B24" s="25">
        <v>9.0710272873194224</v>
      </c>
      <c r="C24" s="27">
        <f t="shared" si="0"/>
        <v>2.8842037587731406</v>
      </c>
      <c r="D24" s="33">
        <v>12.9</v>
      </c>
      <c r="E24" s="7">
        <f t="shared" si="0"/>
        <v>2.3809523809523947</v>
      </c>
    </row>
    <row r="25" spans="1:14">
      <c r="A25" s="1">
        <v>2023</v>
      </c>
      <c r="B25" s="25">
        <v>9.9125147116516263</v>
      </c>
      <c r="C25" s="27">
        <f t="shared" si="0"/>
        <v>9.2766496856264258</v>
      </c>
      <c r="D25" s="33">
        <v>13.3</v>
      </c>
      <c r="E25" s="7">
        <f t="shared" si="0"/>
        <v>3.1007751937984551</v>
      </c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9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8:XFD29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7" width="13.109375" style="1"/>
    <col min="8" max="8" width="13.109375" style="5"/>
    <col min="9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/>
    </row>
    <row r="2" spans="1:8" s="3" customFormat="1" ht="12">
      <c r="A2" s="2">
        <v>2000</v>
      </c>
      <c r="B2" s="20">
        <v>89.733237394712361</v>
      </c>
      <c r="C2" s="2"/>
      <c r="D2" s="20">
        <v>82.345645785305607</v>
      </c>
      <c r="E2" s="2"/>
      <c r="H2" s="40"/>
    </row>
    <row r="3" spans="1:8" ht="12">
      <c r="A3" s="1">
        <v>2001</v>
      </c>
      <c r="B3" s="21">
        <v>93.595181391370147</v>
      </c>
      <c r="C3" s="7">
        <f>(B3-B2)/B2*100</f>
        <v>4.3038054892304105</v>
      </c>
      <c r="D3" s="21">
        <v>85.572869670922842</v>
      </c>
      <c r="E3" s="7">
        <f>(D3-D2)/D2*100</f>
        <v>3.9191190436849133</v>
      </c>
      <c r="H3" s="40"/>
    </row>
    <row r="4" spans="1:8" ht="12">
      <c r="A4" s="1">
        <v>2002</v>
      </c>
      <c r="B4" s="21">
        <v>96.280791970746449</v>
      </c>
      <c r="C4" s="7">
        <f t="shared" ref="C4:C25" si="0">(B4-B3)/B3*100</f>
        <v>2.8693897906414296</v>
      </c>
      <c r="D4" s="21">
        <v>87.930842584697814</v>
      </c>
      <c r="E4" s="7">
        <f t="shared" ref="E4:E25" si="1">(D4-D3)/D3*100</f>
        <v>2.7555145957389779</v>
      </c>
      <c r="H4" s="40"/>
    </row>
    <row r="5" spans="1:8" ht="12">
      <c r="A5" s="1">
        <v>2003</v>
      </c>
      <c r="B5" s="21">
        <v>97.65635239240973</v>
      </c>
      <c r="C5" s="7">
        <f t="shared" si="0"/>
        <v>1.4286966211092498</v>
      </c>
      <c r="D5" s="21">
        <v>90.515367406555654</v>
      </c>
      <c r="E5" s="7">
        <f t="shared" si="1"/>
        <v>2.9392699374719888</v>
      </c>
      <c r="H5" s="40"/>
    </row>
    <row r="6" spans="1:8" ht="12">
      <c r="A6" s="1">
        <v>2004</v>
      </c>
      <c r="B6" s="21">
        <v>99.692241187215799</v>
      </c>
      <c r="C6" s="7">
        <f t="shared" si="0"/>
        <v>2.0847479400267952</v>
      </c>
      <c r="D6" s="21">
        <v>93.334517912002866</v>
      </c>
      <c r="E6" s="7">
        <f t="shared" si="1"/>
        <v>3.1145545626355511</v>
      </c>
      <c r="H6" s="40"/>
    </row>
    <row r="7" spans="1:8" ht="12">
      <c r="A7" s="1">
        <v>2005</v>
      </c>
      <c r="B7" s="21">
        <v>102.81774583679912</v>
      </c>
      <c r="C7" s="7">
        <f t="shared" si="0"/>
        <v>3.1351533603440784</v>
      </c>
      <c r="D7" s="21">
        <v>96.648968253279904</v>
      </c>
      <c r="E7" s="7">
        <f t="shared" si="1"/>
        <v>3.5511517233120009</v>
      </c>
      <c r="H7" s="40"/>
    </row>
    <row r="8" spans="1:8" ht="12">
      <c r="A8" s="1">
        <v>2006</v>
      </c>
      <c r="B8" s="21">
        <v>105.90522624938647</v>
      </c>
      <c r="C8" s="7">
        <f t="shared" si="0"/>
        <v>3.0028672457846524</v>
      </c>
      <c r="D8" s="21">
        <v>100.55690544322809</v>
      </c>
      <c r="E8" s="7">
        <f t="shared" si="1"/>
        <v>4.0434339451063561</v>
      </c>
      <c r="H8" s="40"/>
    </row>
    <row r="9" spans="1:8" ht="12">
      <c r="A9" s="1">
        <v>2007</v>
      </c>
      <c r="B9" s="21">
        <v>109.14982066770968</v>
      </c>
      <c r="C9" s="7">
        <f t="shared" si="0"/>
        <v>3.0636773398536596</v>
      </c>
      <c r="D9" s="21">
        <v>104.11010101127596</v>
      </c>
      <c r="E9" s="7">
        <f t="shared" si="1"/>
        <v>3.5335172183216335</v>
      </c>
      <c r="H9" s="40"/>
    </row>
    <row r="10" spans="1:8" ht="12">
      <c r="A10" s="1">
        <v>2008</v>
      </c>
      <c r="B10" s="21">
        <v>109.87165265158838</v>
      </c>
      <c r="C10" s="7">
        <f t="shared" si="0"/>
        <v>0.6613221895033714</v>
      </c>
      <c r="D10" s="21">
        <v>104.90884389443328</v>
      </c>
      <c r="E10" s="7">
        <f t="shared" si="1"/>
        <v>0.76720978598494161</v>
      </c>
      <c r="H10" s="40"/>
    </row>
    <row r="11" spans="1:8" ht="12">
      <c r="A11" s="1">
        <v>2009</v>
      </c>
      <c r="B11" s="21">
        <v>105.90203301683171</v>
      </c>
      <c r="C11" s="7">
        <f t="shared" si="0"/>
        <v>-3.6129607036536018</v>
      </c>
      <c r="D11" s="21">
        <v>100.95573132812194</v>
      </c>
      <c r="E11" s="7">
        <f t="shared" si="1"/>
        <v>-3.7681404346512819</v>
      </c>
      <c r="H11" s="40"/>
    </row>
    <row r="12" spans="1:8" ht="12">
      <c r="A12" s="1">
        <v>2010</v>
      </c>
      <c r="B12" s="21">
        <v>105.55873565379794</v>
      </c>
      <c r="C12" s="7">
        <f t="shared" si="0"/>
        <v>-0.32416503560343113</v>
      </c>
      <c r="D12" s="21">
        <v>101.05076044175898</v>
      </c>
      <c r="E12" s="7">
        <f t="shared" si="1"/>
        <v>9.4129488625247115E-2</v>
      </c>
      <c r="H12" s="40"/>
    </row>
    <row r="13" spans="1:8" ht="12">
      <c r="A13" s="1">
        <v>2011</v>
      </c>
      <c r="B13" s="21">
        <v>103.32511359232976</v>
      </c>
      <c r="C13" s="7">
        <f t="shared" si="0"/>
        <v>-2.1159992563702308</v>
      </c>
      <c r="D13" s="21">
        <v>100.40410387117188</v>
      </c>
      <c r="E13" s="7">
        <f t="shared" si="1"/>
        <v>-0.63993241392755362</v>
      </c>
      <c r="H13" s="40"/>
    </row>
    <row r="14" spans="1:8" ht="12">
      <c r="A14" s="1">
        <v>2012</v>
      </c>
      <c r="B14" s="21">
        <v>100.82268694227527</v>
      </c>
      <c r="C14" s="7">
        <f t="shared" si="0"/>
        <v>-2.4218958615693733</v>
      </c>
      <c r="D14" s="21">
        <v>97.527429385183055</v>
      </c>
      <c r="E14" s="7">
        <f t="shared" si="1"/>
        <v>-2.8650965200385423</v>
      </c>
      <c r="H14" s="40"/>
    </row>
    <row r="15" spans="1:8" ht="12">
      <c r="A15" s="1">
        <v>2013</v>
      </c>
      <c r="B15" s="21">
        <v>97.707806043702547</v>
      </c>
      <c r="C15" s="7">
        <f t="shared" si="0"/>
        <v>-3.0894642793601665</v>
      </c>
      <c r="D15" s="21">
        <v>96.135355820543055</v>
      </c>
      <c r="E15" s="7">
        <f t="shared" si="1"/>
        <v>-1.4273662019143638</v>
      </c>
      <c r="H15" s="40"/>
    </row>
    <row r="16" spans="1:8" ht="12">
      <c r="A16" s="1">
        <v>2014</v>
      </c>
      <c r="B16" s="21">
        <v>99.204927030346369</v>
      </c>
      <c r="C16" s="7">
        <f t="shared" si="0"/>
        <v>1.5322429673369109</v>
      </c>
      <c r="D16" s="21">
        <v>97.59709028215515</v>
      </c>
      <c r="E16" s="7">
        <f t="shared" si="1"/>
        <v>1.520496230690332</v>
      </c>
      <c r="H16" s="40"/>
    </row>
    <row r="17" spans="1:8" ht="12">
      <c r="A17" s="1">
        <v>2015</v>
      </c>
      <c r="B17" s="21">
        <v>101.64636365794794</v>
      </c>
      <c r="C17" s="7">
        <f t="shared" si="0"/>
        <v>2.4610034004205765</v>
      </c>
      <c r="D17" s="21">
        <v>101.56034664892977</v>
      </c>
      <c r="E17" s="7">
        <f t="shared" si="1"/>
        <v>4.0608345549203992</v>
      </c>
      <c r="H17" s="40"/>
    </row>
    <row r="18" spans="1:8" ht="12">
      <c r="A18" s="1">
        <v>2016</v>
      </c>
      <c r="B18" s="21">
        <v>104.0820516765915</v>
      </c>
      <c r="C18" s="7">
        <f t="shared" si="0"/>
        <v>2.3962372395730154</v>
      </c>
      <c r="D18" s="21">
        <v>104.52098818876304</v>
      </c>
      <c r="E18" s="7">
        <f t="shared" si="1"/>
        <v>2.9151550162264779</v>
      </c>
      <c r="H18" s="40"/>
    </row>
    <row r="19" spans="1:8" ht="12">
      <c r="A19" s="1">
        <v>2017</v>
      </c>
      <c r="B19" s="21">
        <v>107.22885948686798</v>
      </c>
      <c r="C19" s="7">
        <f t="shared" si="0"/>
        <v>3.0233914105136739</v>
      </c>
      <c r="D19" s="21">
        <v>107.54799751127649</v>
      </c>
      <c r="E19" s="7">
        <f t="shared" si="1"/>
        <v>2.8960779791391995</v>
      </c>
      <c r="H19" s="40"/>
    </row>
    <row r="20" spans="1:8" ht="12">
      <c r="A20" s="1">
        <v>2018</v>
      </c>
      <c r="B20" s="21">
        <v>109.58203694671825</v>
      </c>
      <c r="C20" s="7">
        <f t="shared" si="0"/>
        <v>2.194537432470276</v>
      </c>
      <c r="D20" s="21">
        <v>110.12422477349381</v>
      </c>
      <c r="E20" s="7">
        <f t="shared" si="1"/>
        <v>2.3954209486301186</v>
      </c>
      <c r="H20" s="40"/>
    </row>
    <row r="21" spans="1:8" ht="12">
      <c r="A21" s="1">
        <v>2019</v>
      </c>
      <c r="B21" s="21">
        <v>111.0280136998075</v>
      </c>
      <c r="C21" s="7">
        <f t="shared" si="0"/>
        <v>1.3195381226508209</v>
      </c>
      <c r="D21" s="21">
        <v>112.28396681572661</v>
      </c>
      <c r="E21" s="7">
        <f t="shared" si="1"/>
        <v>1.9611870564128984</v>
      </c>
      <c r="F21" s="10"/>
      <c r="H21" s="40"/>
    </row>
    <row r="22" spans="1:8" ht="12">
      <c r="A22" s="1">
        <v>2020</v>
      </c>
      <c r="B22" s="21">
        <v>100</v>
      </c>
      <c r="C22" s="7">
        <f>(B22-B21)/B21*100</f>
        <v>-9.9326407204082248</v>
      </c>
      <c r="D22" s="21">
        <v>100</v>
      </c>
      <c r="E22" s="7">
        <f t="shared" si="1"/>
        <v>-10.940089813433728</v>
      </c>
      <c r="F22" s="10"/>
      <c r="H22" s="40"/>
    </row>
    <row r="23" spans="1:8" ht="12">
      <c r="A23" s="1">
        <v>2021</v>
      </c>
      <c r="B23" s="21">
        <v>107.133098369894</v>
      </c>
      <c r="C23" s="7">
        <f>(B23-B22)/B22*100</f>
        <v>7.1330983698940003</v>
      </c>
      <c r="D23" s="21">
        <v>106.68314420473001</v>
      </c>
      <c r="E23" s="7">
        <f t="shared" si="1"/>
        <v>6.6831442047300129</v>
      </c>
      <c r="H23" s="40"/>
    </row>
    <row r="24" spans="1:8" ht="12">
      <c r="A24" s="1">
        <v>2022</v>
      </c>
      <c r="B24" s="21">
        <v>112.12548815424063</v>
      </c>
      <c r="C24" s="7">
        <f t="shared" si="0"/>
        <v>4.6599882392177356</v>
      </c>
      <c r="D24" s="21">
        <v>113.27544639900194</v>
      </c>
      <c r="E24" s="7">
        <f t="shared" si="1"/>
        <v>6.1793287434620252</v>
      </c>
      <c r="H24" s="40"/>
    </row>
    <row r="25" spans="1:8" ht="12">
      <c r="A25" s="1">
        <v>2023</v>
      </c>
      <c r="B25" s="21">
        <v>115.09036973537648</v>
      </c>
      <c r="C25" s="7">
        <f t="shared" si="0"/>
        <v>2.6442529971930586</v>
      </c>
      <c r="D25" s="21">
        <v>116.30625929062153</v>
      </c>
      <c r="E25" s="7">
        <f t="shared" si="1"/>
        <v>2.675613284227405</v>
      </c>
      <c r="H25" s="40"/>
    </row>
    <row r="26" spans="1:8">
      <c r="B26" s="4"/>
      <c r="C26" s="6"/>
      <c r="D26" s="4"/>
      <c r="E26" s="6"/>
      <c r="H26" s="4"/>
    </row>
    <row r="27" spans="1:8">
      <c r="B27" s="4"/>
      <c r="C27" s="6"/>
      <c r="D27" s="4"/>
      <c r="E27" s="6"/>
      <c r="H27" s="4"/>
    </row>
    <row r="28" spans="1:8">
      <c r="B28" s="4"/>
      <c r="C28" s="6"/>
      <c r="D28" s="4"/>
      <c r="E28" s="6"/>
      <c r="H28" s="4"/>
    </row>
    <row r="29" spans="1:8">
      <c r="B29" s="4"/>
      <c r="C29" s="6"/>
      <c r="D29" s="4"/>
      <c r="E29" s="6"/>
      <c r="H29" s="4"/>
    </row>
    <row r="30" spans="1:8">
      <c r="B30" s="6"/>
      <c r="C30" s="6"/>
      <c r="D30" s="4"/>
      <c r="E30" s="6"/>
      <c r="H30" s="6"/>
    </row>
    <row r="31" spans="1:8">
      <c r="B31" s="6"/>
      <c r="C31" s="6"/>
      <c r="D31" s="4"/>
      <c r="E31" s="6"/>
      <c r="H31" s="6"/>
    </row>
    <row r="32" spans="1:8">
      <c r="B32" s="6"/>
      <c r="C32" s="6"/>
      <c r="D32" s="4"/>
      <c r="E32" s="6"/>
      <c r="H32" s="6"/>
    </row>
    <row r="33" spans="2:8">
      <c r="B33" s="6"/>
      <c r="C33" s="6"/>
      <c r="D33" s="4"/>
      <c r="E33" s="6"/>
      <c r="H33" s="6"/>
    </row>
    <row r="34" spans="2:8">
      <c r="B34" s="6"/>
      <c r="C34" s="6"/>
      <c r="D34" s="4"/>
      <c r="E34" s="6"/>
      <c r="H34" s="6"/>
    </row>
    <row r="35" spans="2:8">
      <c r="B35" s="6"/>
      <c r="C35" s="6"/>
      <c r="D35" s="4"/>
      <c r="E35" s="6"/>
      <c r="H35" s="6"/>
    </row>
    <row r="36" spans="2:8">
      <c r="B36" s="6"/>
      <c r="C36" s="6"/>
      <c r="D36" s="4"/>
      <c r="E36" s="6"/>
      <c r="H36" s="6"/>
    </row>
    <row r="37" spans="2:8">
      <c r="B37" s="6"/>
      <c r="C37" s="6"/>
      <c r="D37" s="4"/>
      <c r="E37" s="6"/>
      <c r="H37" s="6"/>
    </row>
    <row r="38" spans="2:8">
      <c r="B38" s="6"/>
      <c r="C38" s="6"/>
      <c r="D38" s="4"/>
      <c r="E38" s="6"/>
      <c r="H38" s="6"/>
    </row>
    <row r="39" spans="2:8">
      <c r="B39" s="6"/>
      <c r="C39" s="6"/>
      <c r="D39" s="4"/>
      <c r="E39" s="6"/>
      <c r="H39" s="6"/>
    </row>
    <row r="40" spans="2:8">
      <c r="B40" s="6"/>
      <c r="C40" s="6"/>
      <c r="D40" s="4"/>
      <c r="E40" s="6"/>
      <c r="H40" s="6"/>
    </row>
    <row r="41" spans="2:8">
      <c r="B41" s="6"/>
      <c r="C41" s="6"/>
      <c r="D41" s="4"/>
      <c r="E41" s="6"/>
      <c r="H41" s="6"/>
    </row>
    <row r="42" spans="2:8">
      <c r="B42" s="6"/>
      <c r="C42" s="6"/>
      <c r="D42" s="4"/>
      <c r="E42" s="6"/>
      <c r="H42" s="6"/>
    </row>
    <row r="43" spans="2:8">
      <c r="B43" s="6"/>
      <c r="C43" s="6"/>
      <c r="D43" s="4"/>
      <c r="E43" s="6"/>
      <c r="H43" s="6"/>
    </row>
    <row r="44" spans="2:8">
      <c r="B44" s="6"/>
      <c r="C44" s="6"/>
      <c r="D44" s="4"/>
      <c r="E44" s="6"/>
      <c r="H44" s="6"/>
    </row>
    <row r="45" spans="2:8">
      <c r="B45" s="6"/>
      <c r="C45" s="6"/>
      <c r="D45" s="4"/>
      <c r="E45" s="6"/>
      <c r="H45" s="6"/>
    </row>
    <row r="46" spans="2:8">
      <c r="B46" s="6"/>
      <c r="C46" s="6"/>
      <c r="D46" s="4"/>
      <c r="E46" s="6"/>
      <c r="H46" s="6"/>
    </row>
    <row r="47" spans="2:8">
      <c r="B47" s="6"/>
      <c r="C47" s="6"/>
      <c r="D47" s="4"/>
      <c r="E47" s="6"/>
      <c r="H47" s="6"/>
    </row>
    <row r="48" spans="2:8">
      <c r="B48" s="4"/>
      <c r="C48" s="6"/>
      <c r="D48" s="4"/>
      <c r="E48" s="6"/>
      <c r="H48" s="4"/>
    </row>
    <row r="49" spans="2:8">
      <c r="B49" s="4"/>
      <c r="C49" s="6"/>
      <c r="D49" s="4"/>
      <c r="E49" s="6"/>
      <c r="H49" s="4"/>
    </row>
    <row r="50" spans="2:8">
      <c r="B50" s="4"/>
      <c r="C50" s="6"/>
      <c r="D50" s="4"/>
      <c r="E50" s="6"/>
      <c r="H50" s="4"/>
    </row>
    <row r="51" spans="2:8">
      <c r="B51" s="4"/>
      <c r="C51" s="6"/>
      <c r="D51" s="4"/>
      <c r="E51" s="6"/>
      <c r="H51" s="4"/>
    </row>
    <row r="52" spans="2:8">
      <c r="B52" s="4"/>
      <c r="C52" s="6"/>
      <c r="D52" s="4"/>
      <c r="E52" s="6"/>
      <c r="H52" s="4"/>
    </row>
    <row r="53" spans="2:8">
      <c r="B53" s="4"/>
      <c r="C53" s="6"/>
      <c r="D53" s="4"/>
      <c r="E53" s="6"/>
      <c r="H53" s="4"/>
    </row>
    <row r="54" spans="2:8">
      <c r="B54" s="4"/>
      <c r="C54" s="6"/>
      <c r="D54" s="4"/>
      <c r="E54" s="6"/>
      <c r="H54" s="4"/>
    </row>
    <row r="55" spans="2:8">
      <c r="B55" s="4"/>
      <c r="C55" s="6"/>
      <c r="D55" s="4"/>
      <c r="E55" s="6"/>
      <c r="H55" s="4"/>
    </row>
    <row r="56" spans="2:8">
      <c r="B56" s="4"/>
      <c r="C56" s="6"/>
      <c r="D56" s="4"/>
      <c r="E56" s="6"/>
      <c r="H56" s="4"/>
    </row>
    <row r="57" spans="2:8">
      <c r="B57" s="4"/>
      <c r="C57" s="6"/>
      <c r="D57" s="4"/>
      <c r="E57" s="6"/>
      <c r="H57" s="4"/>
    </row>
    <row r="58" spans="2:8">
      <c r="B58" s="4"/>
      <c r="C58" s="6"/>
      <c r="D58" s="4"/>
      <c r="E58" s="6"/>
      <c r="H58" s="4"/>
    </row>
    <row r="59" spans="2:8">
      <c r="B59" s="4"/>
      <c r="C59" s="6"/>
      <c r="D59" s="4"/>
      <c r="E59" s="6"/>
      <c r="H59" s="4"/>
    </row>
    <row r="60" spans="2:8">
      <c r="B60" s="4"/>
      <c r="C60" s="6"/>
      <c r="D60" s="4"/>
      <c r="E60" s="6"/>
      <c r="H60" s="4"/>
    </row>
    <row r="61" spans="2:8">
      <c r="B61" s="4"/>
      <c r="C61" s="6"/>
      <c r="D61" s="4"/>
      <c r="E61" s="6"/>
      <c r="H61" s="4"/>
    </row>
    <row r="62" spans="2:8">
      <c r="B62" s="4"/>
      <c r="C62" s="6"/>
      <c r="D62" s="4"/>
      <c r="E62" s="6"/>
      <c r="H62" s="4"/>
    </row>
    <row r="63" spans="2:8">
      <c r="B63" s="4"/>
      <c r="C63" s="6"/>
      <c r="D63" s="4"/>
      <c r="E63" s="6"/>
      <c r="H63" s="4"/>
    </row>
    <row r="64" spans="2:8">
      <c r="B64" s="4"/>
      <c r="C64" s="6"/>
      <c r="D64" s="4"/>
      <c r="E64" s="6"/>
      <c r="H64" s="4"/>
    </row>
    <row r="65" spans="2:8">
      <c r="B65" s="4"/>
      <c r="C65" s="6"/>
      <c r="D65" s="4"/>
      <c r="E65" s="6"/>
      <c r="H65" s="4"/>
    </row>
    <row r="66" spans="2:8">
      <c r="B66" s="4"/>
      <c r="C66" s="6"/>
      <c r="D66" s="4"/>
      <c r="E66" s="6"/>
      <c r="H66" s="4"/>
    </row>
    <row r="67" spans="2:8">
      <c r="B67" s="4"/>
      <c r="C67" s="6"/>
      <c r="D67" s="4"/>
      <c r="E67" s="6"/>
      <c r="H67" s="4"/>
    </row>
    <row r="68" spans="2:8">
      <c r="B68" s="4"/>
      <c r="C68" s="6"/>
      <c r="D68" s="4"/>
      <c r="E68" s="6"/>
      <c r="H68" s="4"/>
    </row>
    <row r="69" spans="2:8">
      <c r="B69" s="4"/>
      <c r="C69" s="6"/>
      <c r="D69" s="4"/>
      <c r="E69" s="6"/>
      <c r="H69" s="4"/>
    </row>
    <row r="70" spans="2:8">
      <c r="B70" s="4"/>
      <c r="C70" s="6"/>
      <c r="D70" s="4"/>
      <c r="E70" s="6"/>
      <c r="H70" s="4"/>
    </row>
    <row r="71" spans="2:8">
      <c r="B71" s="4"/>
      <c r="C71" s="6"/>
      <c r="D71" s="4"/>
      <c r="E71" s="6"/>
      <c r="H71" s="4"/>
    </row>
    <row r="72" spans="2:8">
      <c r="B72" s="4"/>
      <c r="C72" s="6"/>
      <c r="D72" s="4"/>
      <c r="E72" s="6"/>
      <c r="H72" s="4"/>
    </row>
    <row r="73" spans="2:8">
      <c r="B73" s="4"/>
      <c r="C73" s="6"/>
      <c r="D73" s="4"/>
      <c r="E73" s="6"/>
      <c r="H73" s="4"/>
    </row>
    <row r="74" spans="2:8">
      <c r="B74" s="4"/>
      <c r="C74" s="6"/>
      <c r="D74" s="4"/>
      <c r="E74" s="6"/>
      <c r="H74" s="4"/>
    </row>
    <row r="75" spans="2:8">
      <c r="B75" s="4"/>
      <c r="C75" s="6"/>
      <c r="D75" s="4"/>
      <c r="E75" s="6"/>
      <c r="H75" s="4"/>
    </row>
    <row r="76" spans="2:8">
      <c r="B76" s="4"/>
      <c r="C76" s="6"/>
      <c r="D76" s="4"/>
      <c r="E76" s="6"/>
      <c r="H76" s="4"/>
    </row>
    <row r="77" spans="2:8">
      <c r="B77" s="4"/>
      <c r="C77" s="6"/>
      <c r="D77" s="4"/>
      <c r="E77" s="6"/>
      <c r="H77" s="4"/>
    </row>
    <row r="78" spans="2:8">
      <c r="B78" s="4"/>
      <c r="C78" s="6"/>
      <c r="D78" s="4"/>
      <c r="E78" s="6"/>
      <c r="H78" s="4"/>
    </row>
    <row r="79" spans="2:8">
      <c r="B79" s="4"/>
      <c r="C79" s="6"/>
      <c r="D79" s="4"/>
      <c r="E79" s="6"/>
      <c r="H79" s="4"/>
    </row>
    <row r="80" spans="2:8">
      <c r="B80" s="4"/>
      <c r="C80" s="6"/>
      <c r="D80" s="4"/>
      <c r="E80" s="6"/>
      <c r="H80" s="4"/>
    </row>
    <row r="81" spans="2:8">
      <c r="B81" s="4"/>
      <c r="C81" s="6"/>
      <c r="D81" s="4"/>
      <c r="E81" s="6"/>
      <c r="H81" s="4"/>
    </row>
    <row r="82" spans="2:8">
      <c r="B82" s="4"/>
      <c r="C82" s="6"/>
      <c r="D82" s="4"/>
      <c r="E82" s="6"/>
      <c r="H82" s="4"/>
    </row>
    <row r="83" spans="2:8">
      <c r="B83" s="4"/>
      <c r="C83" s="6"/>
      <c r="D83" s="4"/>
      <c r="E83" s="6"/>
      <c r="H83" s="4"/>
    </row>
    <row r="84" spans="2:8">
      <c r="B84" s="4"/>
      <c r="C84" s="6"/>
      <c r="D84" s="4"/>
      <c r="E84" s="6"/>
      <c r="H84" s="4"/>
    </row>
    <row r="85" spans="2:8">
      <c r="B85" s="4"/>
      <c r="C85" s="6"/>
      <c r="D85" s="4"/>
      <c r="E85" s="6"/>
      <c r="H85" s="4"/>
    </row>
    <row r="86" spans="2:8">
      <c r="B86" s="4"/>
      <c r="C86" s="6"/>
      <c r="D86" s="4"/>
      <c r="E86" s="6"/>
      <c r="H86" s="4"/>
    </row>
    <row r="87" spans="2:8">
      <c r="B87" s="4"/>
      <c r="C87" s="6"/>
      <c r="D87" s="4"/>
      <c r="E87" s="6"/>
      <c r="H87" s="4"/>
    </row>
    <row r="88" spans="2:8">
      <c r="B88" s="4"/>
      <c r="C88" s="6"/>
      <c r="D88" s="4"/>
      <c r="E88" s="6"/>
      <c r="H88" s="4"/>
    </row>
    <row r="89" spans="2:8">
      <c r="B89" s="4"/>
      <c r="C89" s="6"/>
      <c r="D89" s="4"/>
      <c r="E89" s="6"/>
      <c r="H89" s="4"/>
    </row>
    <row r="90" spans="2:8">
      <c r="B90" s="4"/>
      <c r="C90" s="6"/>
      <c r="D90" s="4"/>
      <c r="E90" s="6"/>
      <c r="H90" s="4"/>
    </row>
    <row r="91" spans="2:8">
      <c r="B91" s="4"/>
      <c r="C91" s="6"/>
      <c r="D91" s="4"/>
      <c r="E91" s="6"/>
      <c r="H91" s="4"/>
    </row>
    <row r="92" spans="2:8">
      <c r="B92" s="4"/>
      <c r="C92" s="6"/>
      <c r="D92" s="4"/>
      <c r="E92" s="6"/>
      <c r="H92" s="4"/>
    </row>
    <row r="93" spans="2:8">
      <c r="B93" s="4"/>
      <c r="C93" s="6"/>
      <c r="D93" s="4"/>
      <c r="E93" s="6"/>
      <c r="H93" s="4"/>
    </row>
    <row r="94" spans="2:8">
      <c r="B94" s="4"/>
      <c r="C94" s="6"/>
      <c r="D94" s="4"/>
      <c r="E94" s="6"/>
      <c r="H94" s="4"/>
    </row>
    <row r="95" spans="2:8">
      <c r="B95" s="4"/>
      <c r="C95" s="6"/>
      <c r="D95" s="4"/>
      <c r="E95" s="6"/>
      <c r="H95" s="4"/>
    </row>
    <row r="96" spans="2:8">
      <c r="B96" s="4"/>
      <c r="C96" s="6"/>
      <c r="D96" s="4"/>
      <c r="E96" s="6"/>
      <c r="H96" s="4"/>
    </row>
    <row r="97" spans="2:8">
      <c r="B97" s="4"/>
      <c r="C97" s="6"/>
      <c r="D97" s="4"/>
      <c r="E97" s="6"/>
      <c r="H97" s="4"/>
    </row>
    <row r="98" spans="2:8">
      <c r="B98" s="4"/>
      <c r="C98" s="6"/>
      <c r="D98" s="4"/>
      <c r="E98" s="6"/>
      <c r="H98" s="4"/>
    </row>
    <row r="99" spans="2:8">
      <c r="B99" s="4"/>
      <c r="C99" s="6"/>
      <c r="D99" s="4"/>
      <c r="E99" s="6"/>
      <c r="H99" s="4"/>
    </row>
    <row r="100" spans="2:8">
      <c r="B100" s="4"/>
      <c r="C100" s="6"/>
      <c r="D100" s="4"/>
      <c r="E100" s="6"/>
      <c r="H100" s="4"/>
    </row>
    <row r="101" spans="2:8">
      <c r="B101" s="4"/>
      <c r="C101" s="6"/>
      <c r="D101" s="4"/>
      <c r="E101" s="6"/>
      <c r="H101" s="4"/>
    </row>
    <row r="102" spans="2:8">
      <c r="B102" s="4"/>
      <c r="C102" s="6"/>
      <c r="D102" s="4"/>
      <c r="E102" s="6"/>
      <c r="H102" s="4"/>
    </row>
    <row r="103" spans="2:8">
      <c r="B103" s="4"/>
      <c r="C103" s="6"/>
      <c r="D103" s="4"/>
      <c r="E103" s="6"/>
      <c r="H103" s="4"/>
    </row>
    <row r="104" spans="2:8">
      <c r="B104" s="4"/>
      <c r="C104" s="6"/>
      <c r="D104" s="4"/>
      <c r="E104" s="6"/>
      <c r="H104" s="4"/>
    </row>
    <row r="105" spans="2:8">
      <c r="B105" s="4"/>
      <c r="C105" s="6"/>
      <c r="D105" s="4"/>
      <c r="E105" s="6"/>
      <c r="H105" s="4"/>
    </row>
    <row r="106" spans="2:8">
      <c r="B106" s="4"/>
      <c r="C106" s="6"/>
      <c r="D106" s="4"/>
      <c r="E106" s="6"/>
      <c r="H106" s="4"/>
    </row>
    <row r="107" spans="2:8">
      <c r="B107" s="4"/>
      <c r="C107" s="6"/>
      <c r="D107" s="4"/>
      <c r="E107" s="6"/>
      <c r="H107" s="4"/>
    </row>
    <row r="108" spans="2:8">
      <c r="B108" s="4"/>
      <c r="C108" s="6"/>
      <c r="D108" s="4"/>
      <c r="E108" s="6"/>
      <c r="H108" s="4"/>
    </row>
    <row r="109" spans="2:8">
      <c r="B109" s="4"/>
      <c r="C109" s="6"/>
      <c r="D109" s="4"/>
      <c r="E109" s="6"/>
      <c r="H109" s="4"/>
    </row>
    <row r="110" spans="2:8">
      <c r="B110" s="4"/>
      <c r="C110" s="6"/>
      <c r="D110" s="4"/>
      <c r="E110" s="6"/>
      <c r="H110" s="4"/>
    </row>
    <row r="111" spans="2:8">
      <c r="B111" s="4"/>
      <c r="C111" s="6"/>
      <c r="D111" s="4"/>
      <c r="E111" s="6"/>
      <c r="H111" s="4"/>
    </row>
    <row r="112" spans="2:8">
      <c r="B112" s="4"/>
      <c r="C112" s="6"/>
      <c r="D112" s="4"/>
      <c r="E112" s="6"/>
      <c r="H112" s="4"/>
    </row>
    <row r="113" spans="2:8">
      <c r="B113" s="4"/>
      <c r="C113" s="6"/>
      <c r="D113" s="4"/>
      <c r="E113" s="6"/>
      <c r="H113" s="4"/>
    </row>
    <row r="114" spans="2:8">
      <c r="B114" s="4"/>
      <c r="C114" s="6"/>
      <c r="D114" s="4"/>
      <c r="E114" s="6"/>
      <c r="H114" s="4"/>
    </row>
    <row r="115" spans="2:8">
      <c r="B115" s="4"/>
      <c r="C115" s="6"/>
      <c r="D115" s="4"/>
      <c r="E115" s="6"/>
      <c r="H115" s="4"/>
    </row>
    <row r="116" spans="2:8">
      <c r="B116" s="4"/>
      <c r="C116" s="6"/>
      <c r="D116" s="4"/>
      <c r="E116" s="6"/>
      <c r="H116" s="4"/>
    </row>
    <row r="117" spans="2:8">
      <c r="B117" s="4"/>
      <c r="C117" s="6"/>
      <c r="D117" s="4"/>
      <c r="E117" s="6"/>
      <c r="H117" s="4"/>
    </row>
    <row r="118" spans="2:8">
      <c r="B118" s="4"/>
      <c r="C118" s="6"/>
      <c r="D118" s="4"/>
      <c r="E118" s="6"/>
      <c r="H118" s="4"/>
    </row>
    <row r="119" spans="2:8">
      <c r="B119" s="4"/>
      <c r="C119" s="6"/>
      <c r="D119" s="4"/>
      <c r="E119" s="6"/>
      <c r="H119" s="4"/>
    </row>
    <row r="120" spans="2:8">
      <c r="B120" s="4"/>
      <c r="C120" s="6"/>
      <c r="D120" s="4"/>
      <c r="E120" s="6"/>
      <c r="H120" s="4"/>
    </row>
    <row r="121" spans="2:8">
      <c r="B121" s="4"/>
      <c r="C121" s="6"/>
      <c r="D121" s="4"/>
      <c r="E121" s="6"/>
      <c r="H121" s="4"/>
    </row>
    <row r="122" spans="2:8">
      <c r="B122" s="4"/>
      <c r="C122" s="6"/>
      <c r="D122" s="4"/>
      <c r="E122" s="6"/>
      <c r="H122" s="4"/>
    </row>
    <row r="123" spans="2:8">
      <c r="B123" s="4"/>
      <c r="C123" s="6"/>
      <c r="D123" s="4"/>
      <c r="E123" s="6"/>
      <c r="H123" s="4"/>
    </row>
    <row r="124" spans="2:8">
      <c r="B124" s="4"/>
      <c r="C124" s="6"/>
      <c r="D124" s="4"/>
      <c r="E124" s="6"/>
      <c r="H124" s="4"/>
    </row>
    <row r="125" spans="2:8">
      <c r="B125" s="4"/>
      <c r="C125" s="6"/>
      <c r="D125" s="4"/>
      <c r="E125" s="6"/>
      <c r="H125" s="4"/>
    </row>
    <row r="126" spans="2:8">
      <c r="B126" s="4"/>
      <c r="C126" s="6"/>
      <c r="D126" s="4"/>
      <c r="E126" s="6"/>
      <c r="H126" s="4"/>
    </row>
    <row r="127" spans="2:8">
      <c r="B127" s="4"/>
      <c r="C127" s="6"/>
      <c r="D127" s="4"/>
      <c r="E127" s="6"/>
      <c r="H127" s="4"/>
    </row>
    <row r="128" spans="2:8">
      <c r="B128" s="4"/>
      <c r="C128" s="6"/>
      <c r="D128" s="4"/>
      <c r="E128" s="6"/>
      <c r="H128" s="4"/>
    </row>
    <row r="129" spans="2:8">
      <c r="B129" s="4"/>
      <c r="C129" s="6"/>
      <c r="D129" s="4"/>
      <c r="E129" s="6"/>
      <c r="H129" s="4"/>
    </row>
    <row r="130" spans="2:8">
      <c r="B130" s="4"/>
      <c r="C130" s="6"/>
      <c r="D130" s="4"/>
      <c r="E130" s="6"/>
      <c r="H130" s="4"/>
    </row>
    <row r="131" spans="2:8">
      <c r="B131" s="4"/>
      <c r="C131" s="6"/>
      <c r="D131" s="4"/>
      <c r="E131" s="6"/>
      <c r="H131" s="4"/>
    </row>
    <row r="132" spans="2:8">
      <c r="B132" s="4"/>
      <c r="C132" s="6"/>
      <c r="D132" s="4"/>
      <c r="E132" s="6"/>
      <c r="H132" s="4"/>
    </row>
    <row r="133" spans="2:8">
      <c r="B133" s="4"/>
      <c r="C133" s="6"/>
      <c r="D133" s="4"/>
      <c r="E133" s="6"/>
      <c r="H133" s="4"/>
    </row>
    <row r="134" spans="2:8">
      <c r="B134" s="4"/>
      <c r="C134" s="6"/>
      <c r="D134" s="4"/>
      <c r="E134" s="6"/>
      <c r="H134" s="4"/>
    </row>
    <row r="135" spans="2:8">
      <c r="B135" s="4"/>
      <c r="C135" s="6"/>
      <c r="D135" s="4"/>
      <c r="E135" s="6"/>
      <c r="H135" s="4"/>
    </row>
    <row r="136" spans="2:8">
      <c r="B136" s="4"/>
      <c r="C136" s="6"/>
      <c r="D136" s="4"/>
      <c r="E136" s="6"/>
      <c r="H136" s="4"/>
    </row>
    <row r="137" spans="2:8">
      <c r="B137" s="4"/>
      <c r="C137" s="6"/>
      <c r="D137" s="4"/>
      <c r="E137" s="6"/>
      <c r="H137" s="4"/>
    </row>
    <row r="138" spans="2:8">
      <c r="B138" s="4"/>
      <c r="C138" s="6"/>
      <c r="D138" s="4"/>
      <c r="E138" s="6"/>
      <c r="H138" s="4"/>
    </row>
    <row r="139" spans="2:8">
      <c r="B139" s="4"/>
      <c r="C139" s="6"/>
      <c r="D139" s="4"/>
      <c r="E139" s="6"/>
      <c r="H139" s="4"/>
    </row>
    <row r="140" spans="2:8">
      <c r="B140" s="4"/>
      <c r="C140" s="6"/>
      <c r="D140" s="4"/>
      <c r="E140" s="6"/>
      <c r="H140" s="4"/>
    </row>
    <row r="141" spans="2:8">
      <c r="B141" s="4"/>
      <c r="C141" s="6"/>
      <c r="D141" s="4"/>
      <c r="E141" s="6"/>
      <c r="H141" s="4"/>
    </row>
    <row r="142" spans="2:8">
      <c r="B142" s="4"/>
      <c r="C142" s="6"/>
      <c r="D142" s="4"/>
      <c r="E142" s="6"/>
      <c r="H142" s="4"/>
    </row>
    <row r="143" spans="2:8">
      <c r="B143" s="4"/>
      <c r="C143" s="6"/>
      <c r="D143" s="4"/>
      <c r="E143" s="6"/>
      <c r="H143" s="4"/>
    </row>
    <row r="144" spans="2:8">
      <c r="B144" s="4"/>
      <c r="C144" s="6"/>
      <c r="D144" s="4"/>
      <c r="E144" s="6"/>
      <c r="H144" s="4"/>
    </row>
    <row r="145" spans="2:8">
      <c r="B145" s="4"/>
      <c r="C145" s="6"/>
      <c r="D145" s="4"/>
      <c r="E145" s="6"/>
      <c r="H145" s="4"/>
    </row>
    <row r="146" spans="2:8">
      <c r="B146" s="4"/>
      <c r="C146" s="6"/>
      <c r="D146" s="4"/>
      <c r="E146" s="6"/>
      <c r="H146" s="4"/>
    </row>
    <row r="147" spans="2:8">
      <c r="B147" s="4"/>
      <c r="C147" s="6"/>
      <c r="D147" s="4"/>
      <c r="E147" s="6"/>
      <c r="H147" s="4"/>
    </row>
    <row r="148" spans="2:8">
      <c r="B148" s="4"/>
      <c r="C148" s="6"/>
      <c r="D148" s="4"/>
      <c r="E148" s="6"/>
      <c r="H148" s="4"/>
    </row>
    <row r="149" spans="2:8">
      <c r="B149" s="4"/>
      <c r="C149" s="6"/>
      <c r="D149" s="4"/>
      <c r="E149" s="6"/>
      <c r="H149" s="4"/>
    </row>
    <row r="150" spans="2:8">
      <c r="B150" s="4"/>
      <c r="C150" s="6"/>
      <c r="D150" s="4"/>
      <c r="E150" s="6"/>
      <c r="H150" s="4"/>
    </row>
    <row r="151" spans="2:8">
      <c r="B151" s="4"/>
      <c r="C151" s="6"/>
      <c r="D151" s="4"/>
      <c r="E151" s="6"/>
      <c r="H151" s="4"/>
    </row>
    <row r="152" spans="2:8">
      <c r="B152" s="4"/>
      <c r="C152" s="6"/>
      <c r="D152" s="4"/>
      <c r="E152" s="6"/>
      <c r="H152" s="4"/>
    </row>
    <row r="153" spans="2:8">
      <c r="B153" s="4"/>
      <c r="C153" s="6"/>
      <c r="D153" s="4"/>
      <c r="E153" s="6"/>
      <c r="H153" s="4"/>
    </row>
    <row r="154" spans="2:8">
      <c r="B154" s="4"/>
      <c r="C154" s="6"/>
      <c r="D154" s="4"/>
      <c r="E154" s="6"/>
      <c r="H154" s="4"/>
    </row>
    <row r="155" spans="2:8">
      <c r="B155" s="4"/>
      <c r="C155" s="6"/>
      <c r="D155" s="4"/>
      <c r="E155" s="6"/>
      <c r="H155" s="4"/>
    </row>
    <row r="156" spans="2:8">
      <c r="B156" s="4"/>
      <c r="C156" s="6"/>
      <c r="D156" s="4"/>
      <c r="E156" s="6"/>
      <c r="H156" s="4"/>
    </row>
    <row r="157" spans="2:8">
      <c r="B157" s="4"/>
      <c r="C157" s="6"/>
      <c r="D157" s="4"/>
      <c r="E157" s="6"/>
      <c r="H157" s="4"/>
    </row>
    <row r="158" spans="2:8">
      <c r="B158" s="4"/>
      <c r="C158" s="6"/>
      <c r="D158" s="4"/>
      <c r="E158" s="6"/>
      <c r="H158" s="4"/>
    </row>
    <row r="159" spans="2:8">
      <c r="B159" s="4"/>
      <c r="C159" s="6"/>
      <c r="D159" s="4"/>
      <c r="E159" s="6"/>
      <c r="H159" s="4"/>
    </row>
    <row r="160" spans="2:8">
      <c r="B160" s="4"/>
      <c r="C160" s="6"/>
      <c r="D160" s="4"/>
      <c r="E160" s="6"/>
      <c r="H160" s="4"/>
    </row>
    <row r="161" spans="2:8">
      <c r="B161" s="4"/>
      <c r="C161" s="6"/>
      <c r="D161" s="4"/>
      <c r="E161" s="6"/>
      <c r="H161" s="4"/>
    </row>
    <row r="162" spans="2:8">
      <c r="B162" s="4"/>
      <c r="C162" s="6"/>
      <c r="D162" s="4"/>
      <c r="E162" s="6"/>
      <c r="H162" s="4"/>
    </row>
    <row r="163" spans="2:8">
      <c r="B163" s="4"/>
      <c r="C163" s="6"/>
      <c r="D163" s="4"/>
      <c r="E163" s="6"/>
      <c r="H163" s="4"/>
    </row>
    <row r="164" spans="2:8">
      <c r="B164" s="4"/>
      <c r="C164" s="6"/>
      <c r="D164" s="4"/>
      <c r="E164" s="6"/>
      <c r="H164" s="4"/>
    </row>
    <row r="165" spans="2:8">
      <c r="B165" s="4"/>
      <c r="C165" s="6"/>
      <c r="D165" s="4"/>
      <c r="E165" s="6"/>
      <c r="H165" s="4"/>
    </row>
    <row r="166" spans="2:8">
      <c r="B166" s="4"/>
      <c r="C166" s="6"/>
      <c r="D166" s="4"/>
      <c r="E166" s="6"/>
      <c r="H166" s="4"/>
    </row>
    <row r="167" spans="2:8">
      <c r="B167" s="4"/>
      <c r="C167" s="6"/>
      <c r="D167" s="4"/>
      <c r="E167" s="6"/>
      <c r="H167" s="4"/>
    </row>
    <row r="168" spans="2:8">
      <c r="B168" s="4"/>
      <c r="C168" s="6"/>
      <c r="D168" s="4"/>
      <c r="E168" s="6"/>
      <c r="H168" s="4"/>
    </row>
    <row r="169" spans="2:8">
      <c r="B169" s="4"/>
      <c r="C169" s="6"/>
      <c r="D169" s="4"/>
      <c r="E169" s="6"/>
      <c r="H169" s="4"/>
    </row>
    <row r="170" spans="2:8">
      <c r="B170" s="4"/>
      <c r="C170" s="6"/>
      <c r="D170" s="4"/>
      <c r="E170" s="6"/>
      <c r="H170" s="4"/>
    </row>
    <row r="171" spans="2:8">
      <c r="B171" s="4"/>
      <c r="C171" s="6"/>
      <c r="D171" s="4"/>
      <c r="E171" s="6"/>
      <c r="H171" s="4"/>
    </row>
    <row r="172" spans="2:8">
      <c r="B172" s="4"/>
      <c r="C172" s="6"/>
      <c r="D172" s="4"/>
      <c r="E172" s="6"/>
      <c r="H172" s="4"/>
    </row>
    <row r="173" spans="2:8">
      <c r="B173" s="4"/>
      <c r="C173" s="6"/>
      <c r="D173" s="4"/>
      <c r="E173" s="6"/>
      <c r="H173" s="4"/>
    </row>
    <row r="174" spans="2:8">
      <c r="B174" s="4"/>
      <c r="C174" s="6"/>
      <c r="D174" s="4"/>
      <c r="E174" s="6"/>
      <c r="H174" s="4"/>
    </row>
    <row r="175" spans="2:8">
      <c r="B175" s="4"/>
      <c r="C175" s="6"/>
      <c r="D175" s="4"/>
      <c r="E175" s="6"/>
      <c r="H175" s="4"/>
    </row>
    <row r="176" spans="2:8">
      <c r="B176" s="4"/>
      <c r="C176" s="6"/>
      <c r="D176" s="4"/>
      <c r="E176" s="6"/>
      <c r="H176" s="4"/>
    </row>
    <row r="177" spans="2:8">
      <c r="B177" s="4"/>
      <c r="C177" s="6"/>
      <c r="D177" s="4"/>
      <c r="E177" s="6"/>
      <c r="H177" s="4"/>
    </row>
    <row r="178" spans="2:8">
      <c r="B178" s="4"/>
      <c r="C178" s="6"/>
      <c r="D178" s="4"/>
      <c r="E178" s="6"/>
      <c r="H178" s="4"/>
    </row>
    <row r="179" spans="2:8">
      <c r="B179" s="4"/>
      <c r="C179" s="6"/>
      <c r="D179" s="4"/>
      <c r="E179" s="6"/>
      <c r="H179" s="4"/>
    </row>
    <row r="180" spans="2:8">
      <c r="B180" s="4"/>
      <c r="C180" s="6"/>
      <c r="D180" s="4"/>
      <c r="E180" s="6"/>
      <c r="H180" s="4"/>
    </row>
    <row r="181" spans="2:8">
      <c r="B181" s="4"/>
      <c r="C181" s="6"/>
      <c r="D181" s="4"/>
      <c r="E181" s="6"/>
      <c r="H181" s="4"/>
    </row>
    <row r="182" spans="2:8">
      <c r="B182" s="4"/>
      <c r="C182" s="6"/>
      <c r="D182" s="4"/>
      <c r="E182" s="6"/>
      <c r="H182" s="4"/>
    </row>
    <row r="183" spans="2:8">
      <c r="B183" s="4"/>
      <c r="C183" s="6"/>
      <c r="D183" s="4"/>
      <c r="E183" s="6"/>
      <c r="H183" s="4"/>
    </row>
    <row r="184" spans="2:8">
      <c r="B184" s="4"/>
      <c r="C184" s="6"/>
      <c r="D184" s="4"/>
      <c r="E184" s="6"/>
      <c r="H184" s="4"/>
    </row>
    <row r="185" spans="2:8">
      <c r="B185" s="4"/>
      <c r="C185" s="6"/>
      <c r="D185" s="4"/>
      <c r="E185" s="6"/>
      <c r="H185" s="4"/>
    </row>
    <row r="186" spans="2:8">
      <c r="B186" s="4"/>
      <c r="C186" s="6"/>
      <c r="D186" s="4"/>
      <c r="E186" s="6"/>
      <c r="H186" s="4"/>
    </row>
    <row r="187" spans="2:8">
      <c r="B187" s="4"/>
      <c r="C187" s="6"/>
      <c r="D187" s="4"/>
      <c r="E187" s="6"/>
      <c r="H187" s="4"/>
    </row>
    <row r="188" spans="2:8">
      <c r="B188" s="4"/>
      <c r="C188" s="6"/>
      <c r="D188" s="4"/>
      <c r="E188" s="6"/>
      <c r="H188" s="4"/>
    </row>
    <row r="189" spans="2:8">
      <c r="B189" s="4"/>
      <c r="C189" s="6"/>
      <c r="D189" s="4"/>
      <c r="E189" s="6"/>
      <c r="H189" s="4"/>
    </row>
    <row r="190" spans="2:8">
      <c r="B190" s="4"/>
      <c r="C190" s="6"/>
      <c r="D190" s="4"/>
      <c r="E190" s="6"/>
      <c r="H190" s="4"/>
    </row>
    <row r="191" spans="2:8">
      <c r="B191" s="4"/>
      <c r="C191" s="6"/>
      <c r="D191" s="4"/>
      <c r="E191" s="6"/>
      <c r="H191" s="4"/>
    </row>
    <row r="192" spans="2:8">
      <c r="B192" s="4"/>
      <c r="C192" s="6"/>
      <c r="D192" s="4"/>
      <c r="E192" s="6"/>
      <c r="H192" s="4"/>
    </row>
    <row r="193" spans="2:8">
      <c r="B193" s="4"/>
      <c r="C193" s="6"/>
      <c r="D193" s="4"/>
      <c r="E193" s="6"/>
      <c r="H193" s="4"/>
    </row>
    <row r="194" spans="2:8">
      <c r="B194" s="4"/>
      <c r="C194" s="6"/>
      <c r="D194" s="4"/>
      <c r="E194" s="6"/>
      <c r="H194" s="4"/>
    </row>
    <row r="195" spans="2:8">
      <c r="B195" s="4"/>
      <c r="C195" s="6"/>
      <c r="D195" s="4"/>
      <c r="E195" s="6"/>
      <c r="H195" s="4"/>
    </row>
    <row r="196" spans="2:8">
      <c r="B196" s="4"/>
      <c r="C196" s="6"/>
      <c r="D196" s="4"/>
      <c r="E196" s="6"/>
      <c r="H196" s="4"/>
    </row>
    <row r="197" spans="2:8">
      <c r="B197" s="4"/>
      <c r="C197" s="6"/>
      <c r="D197" s="4"/>
      <c r="E197" s="6"/>
      <c r="H197" s="4"/>
    </row>
    <row r="198" spans="2:8">
      <c r="B198" s="4"/>
      <c r="C198" s="6"/>
      <c r="D198" s="4"/>
      <c r="E198" s="6"/>
      <c r="H198" s="4"/>
    </row>
    <row r="199" spans="2:8">
      <c r="B199" s="4"/>
      <c r="C199" s="6"/>
      <c r="D199" s="4"/>
      <c r="E199" s="6"/>
      <c r="H199" s="4"/>
    </row>
    <row r="200" spans="2:8">
      <c r="B200" s="4"/>
      <c r="C200" s="6"/>
      <c r="D200" s="4"/>
      <c r="E200" s="6"/>
      <c r="H200" s="4"/>
    </row>
    <row r="201" spans="2:8">
      <c r="B201" s="4"/>
      <c r="C201" s="6"/>
      <c r="D201" s="4"/>
      <c r="E201" s="6"/>
      <c r="H201" s="4"/>
    </row>
    <row r="202" spans="2:8">
      <c r="B202" s="4"/>
      <c r="C202" s="6"/>
      <c r="D202" s="4"/>
      <c r="E202" s="6"/>
      <c r="H202" s="4"/>
    </row>
    <row r="203" spans="2:8">
      <c r="B203" s="4"/>
      <c r="C203" s="6"/>
      <c r="D203" s="4"/>
      <c r="E203" s="6"/>
      <c r="H203" s="4"/>
    </row>
    <row r="204" spans="2:8">
      <c r="B204" s="4"/>
      <c r="C204" s="6"/>
      <c r="D204" s="4"/>
      <c r="E204" s="6"/>
      <c r="H204" s="4"/>
    </row>
    <row r="205" spans="2:8">
      <c r="B205" s="4"/>
      <c r="C205" s="6"/>
      <c r="D205" s="4"/>
      <c r="E205" s="6"/>
      <c r="H205" s="4"/>
    </row>
    <row r="206" spans="2:8">
      <c r="B206" s="4"/>
      <c r="C206" s="6"/>
      <c r="D206" s="4"/>
      <c r="E206" s="6"/>
      <c r="H206" s="4"/>
    </row>
    <row r="207" spans="2:8">
      <c r="B207" s="4"/>
      <c r="C207" s="6"/>
      <c r="D207" s="4"/>
      <c r="E207" s="6"/>
      <c r="H207" s="4"/>
    </row>
    <row r="208" spans="2:8">
      <c r="B208" s="4"/>
      <c r="C208" s="6"/>
      <c r="D208" s="4"/>
      <c r="E208" s="6"/>
      <c r="H208" s="4"/>
    </row>
    <row r="209" spans="2:8">
      <c r="B209" s="4"/>
      <c r="C209" s="6"/>
      <c r="D209" s="4"/>
      <c r="E209" s="6"/>
      <c r="H209" s="4"/>
    </row>
    <row r="210" spans="2:8">
      <c r="B210" s="4"/>
      <c r="C210" s="6"/>
      <c r="D210" s="4"/>
      <c r="E210" s="6"/>
      <c r="H210" s="4"/>
    </row>
    <row r="211" spans="2:8">
      <c r="B211" s="4"/>
      <c r="C211" s="6"/>
      <c r="D211" s="4"/>
      <c r="E211" s="6"/>
      <c r="H211" s="4"/>
    </row>
    <row r="212" spans="2:8">
      <c r="B212" s="4"/>
      <c r="C212" s="6"/>
      <c r="D212" s="4"/>
      <c r="E212" s="6"/>
      <c r="H212" s="4"/>
    </row>
    <row r="213" spans="2:8">
      <c r="B213" s="4"/>
      <c r="C213" s="6"/>
      <c r="D213" s="4"/>
      <c r="E213" s="6"/>
      <c r="H213" s="4"/>
    </row>
    <row r="214" spans="2:8">
      <c r="B214" s="4"/>
      <c r="C214" s="6"/>
      <c r="D214" s="4"/>
      <c r="E214" s="6"/>
      <c r="H214" s="4"/>
    </row>
    <row r="215" spans="2:8">
      <c r="B215" s="4"/>
      <c r="C215" s="6"/>
      <c r="D215" s="4"/>
      <c r="E215" s="6"/>
      <c r="H215" s="4"/>
    </row>
    <row r="216" spans="2:8">
      <c r="B216" s="4"/>
      <c r="C216" s="6"/>
      <c r="D216" s="4"/>
      <c r="E216" s="6"/>
      <c r="H216" s="4"/>
    </row>
    <row r="217" spans="2:8">
      <c r="B217" s="4"/>
      <c r="C217" s="6"/>
      <c r="D217" s="4"/>
      <c r="E217" s="6"/>
      <c r="H217" s="4"/>
    </row>
    <row r="218" spans="2:8">
      <c r="B218" s="4"/>
      <c r="C218" s="6"/>
      <c r="D218" s="4"/>
      <c r="E218" s="6"/>
      <c r="H218" s="4"/>
    </row>
    <row r="219" spans="2:8">
      <c r="B219" s="4"/>
      <c r="C219" s="6"/>
      <c r="E219" s="6"/>
      <c r="H21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18"/>
  <sheetViews>
    <sheetView zoomScale="145" zoomScaleNormal="14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G1" sqref="G1:L104857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8" width="11.44140625" style="1"/>
    <col min="9" max="9" width="16.6640625" style="41" customWidth="1"/>
    <col min="10" max="16384" width="11.44140625" style="1"/>
  </cols>
  <sheetData>
    <row r="1" spans="1:13" s="3" customFormat="1" ht="34.200000000000003" customHeight="1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H1" s="2"/>
      <c r="I1" s="2"/>
    </row>
    <row r="2" spans="1:13" s="3" customFormat="1" ht="16.2" customHeight="1">
      <c r="A2" s="2">
        <v>2000</v>
      </c>
      <c r="B2" s="8">
        <v>14966</v>
      </c>
      <c r="C2" s="2"/>
      <c r="D2" s="8">
        <v>15968</v>
      </c>
      <c r="E2" s="2"/>
      <c r="G2" s="19"/>
      <c r="H2" s="37"/>
      <c r="I2" s="38"/>
      <c r="J2" s="8"/>
      <c r="L2" s="39"/>
      <c r="M2" s="19"/>
    </row>
    <row r="3" spans="1:13" ht="13.2">
      <c r="A3" s="1">
        <v>2001</v>
      </c>
      <c r="B3" s="9">
        <v>16156</v>
      </c>
      <c r="C3" s="7">
        <f>(B3/B2-1)*100</f>
        <v>7.9513564078578014</v>
      </c>
      <c r="D3" s="8">
        <v>17195</v>
      </c>
      <c r="E3" s="7">
        <f>(D3/D2-1)*100</f>
        <v>7.6841182364729477</v>
      </c>
      <c r="G3" s="19"/>
      <c r="H3" s="37"/>
      <c r="I3" s="38"/>
      <c r="J3" s="8"/>
      <c r="L3" s="39"/>
      <c r="M3" s="19"/>
    </row>
    <row r="4" spans="1:13" ht="13.2">
      <c r="A4" s="1">
        <v>2002</v>
      </c>
      <c r="B4" s="9">
        <v>17099</v>
      </c>
      <c r="C4" s="7">
        <f t="shared" ref="C4:E19" si="0">(B4/B3-1)*100</f>
        <v>5.8368408021787666</v>
      </c>
      <c r="D4" s="8">
        <v>18099</v>
      </c>
      <c r="E4" s="7">
        <f t="shared" si="0"/>
        <v>5.2573422506542622</v>
      </c>
      <c r="G4" s="19"/>
      <c r="H4" s="37"/>
      <c r="I4" s="38"/>
      <c r="J4" s="8"/>
      <c r="L4" s="39"/>
      <c r="M4" s="19"/>
    </row>
    <row r="5" spans="1:13" ht="13.2">
      <c r="A5" s="1">
        <v>2003</v>
      </c>
      <c r="B5" s="9">
        <v>17801</v>
      </c>
      <c r="C5" s="7">
        <f t="shared" si="0"/>
        <v>4.1055032458038543</v>
      </c>
      <c r="D5" s="8">
        <v>19023</v>
      </c>
      <c r="E5" s="7">
        <f t="shared" si="0"/>
        <v>5.1052544339466266</v>
      </c>
      <c r="G5" s="19"/>
      <c r="H5" s="37"/>
      <c r="I5" s="38"/>
      <c r="J5" s="8"/>
      <c r="L5" s="39"/>
      <c r="M5" s="19"/>
    </row>
    <row r="6" spans="1:13" ht="13.2">
      <c r="A6" s="1">
        <v>2004</v>
      </c>
      <c r="B6" s="9">
        <v>18744</v>
      </c>
      <c r="C6" s="7">
        <f t="shared" si="0"/>
        <v>5.2974551991461061</v>
      </c>
      <c r="D6" s="8">
        <v>20067</v>
      </c>
      <c r="E6" s="7">
        <f t="shared" si="0"/>
        <v>5.4880933606686666</v>
      </c>
      <c r="G6" s="19"/>
      <c r="H6" s="37"/>
      <c r="I6" s="38"/>
      <c r="J6" s="8"/>
      <c r="L6" s="39"/>
      <c r="M6" s="19"/>
    </row>
    <row r="7" spans="1:13" ht="13.2">
      <c r="A7" s="1">
        <v>2005</v>
      </c>
      <c r="B7" s="9">
        <v>19981</v>
      </c>
      <c r="C7" s="7">
        <f t="shared" si="0"/>
        <v>6.5994451557831901</v>
      </c>
      <c r="D7" s="8">
        <v>21257</v>
      </c>
      <c r="E7" s="7">
        <f t="shared" si="0"/>
        <v>5.9301340509293921</v>
      </c>
      <c r="G7" s="19"/>
      <c r="H7" s="37"/>
      <c r="I7" s="38"/>
      <c r="J7" s="8"/>
      <c r="L7" s="39"/>
      <c r="M7" s="19"/>
    </row>
    <row r="8" spans="1:13" ht="13.2">
      <c r="A8" s="1">
        <v>2006</v>
      </c>
      <c r="B8" s="9">
        <v>21184</v>
      </c>
      <c r="C8" s="7">
        <f t="shared" si="0"/>
        <v>6.0207196836995047</v>
      </c>
      <c r="D8" s="8">
        <v>22655</v>
      </c>
      <c r="E8" s="7">
        <f t="shared" si="0"/>
        <v>6.5766571011901975</v>
      </c>
      <c r="G8" s="19"/>
      <c r="H8" s="37"/>
      <c r="I8" s="38"/>
      <c r="J8" s="8"/>
      <c r="L8" s="39"/>
      <c r="M8" s="19"/>
    </row>
    <row r="9" spans="1:13" ht="13.2">
      <c r="A9" s="1">
        <v>2007</v>
      </c>
      <c r="B9" s="9">
        <v>22423</v>
      </c>
      <c r="C9" s="7">
        <f t="shared" si="0"/>
        <v>5.8487537764350561</v>
      </c>
      <c r="D9" s="8">
        <v>23820</v>
      </c>
      <c r="E9" s="7">
        <f t="shared" si="0"/>
        <v>5.1423526815272513</v>
      </c>
      <c r="G9" s="19"/>
      <c r="H9" s="37"/>
      <c r="I9" s="38"/>
      <c r="J9" s="8"/>
      <c r="L9" s="39"/>
      <c r="M9" s="19"/>
    </row>
    <row r="10" spans="1:13" ht="13.2">
      <c r="A10" s="1">
        <v>2008</v>
      </c>
      <c r="B10" s="9">
        <v>22852</v>
      </c>
      <c r="C10" s="7">
        <f t="shared" si="0"/>
        <v>1.9132141105115297</v>
      </c>
      <c r="D10" s="8">
        <v>24192</v>
      </c>
      <c r="E10" s="7">
        <f t="shared" si="0"/>
        <v>1.5617128463476071</v>
      </c>
      <c r="G10" s="19"/>
      <c r="H10" s="37"/>
      <c r="I10" s="38"/>
      <c r="J10" s="8"/>
      <c r="L10" s="39"/>
      <c r="M10" s="19"/>
    </row>
    <row r="11" spans="1:13" ht="13.2">
      <c r="A11" s="1">
        <v>2009</v>
      </c>
      <c r="B11" s="9">
        <v>21834</v>
      </c>
      <c r="C11" s="7">
        <f t="shared" si="0"/>
        <v>-4.4547523192718375</v>
      </c>
      <c r="D11" s="8">
        <v>23141</v>
      </c>
      <c r="E11" s="7">
        <f t="shared" si="0"/>
        <v>-4.3444113756613723</v>
      </c>
      <c r="G11" s="19"/>
      <c r="H11" s="37"/>
      <c r="I11" s="38"/>
      <c r="J11" s="8"/>
      <c r="L11" s="39"/>
      <c r="M11" s="19"/>
    </row>
    <row r="12" spans="1:13" ht="13.2">
      <c r="A12" s="1">
        <v>2010</v>
      </c>
      <c r="B12" s="9">
        <v>21850</v>
      </c>
      <c r="C12" s="7">
        <f t="shared" si="0"/>
        <v>7.3280205184578229E-2</v>
      </c>
      <c r="D12" s="8">
        <v>23133</v>
      </c>
      <c r="E12" s="7">
        <f t="shared" si="0"/>
        <v>-3.4570675424572261E-2</v>
      </c>
      <c r="G12" s="19"/>
      <c r="H12" s="37"/>
      <c r="I12" s="38"/>
      <c r="J12" s="8"/>
      <c r="L12" s="39"/>
      <c r="M12" s="19"/>
    </row>
    <row r="13" spans="1:13" ht="13.2">
      <c r="A13" s="1">
        <v>2011</v>
      </c>
      <c r="B13" s="9">
        <v>21435</v>
      </c>
      <c r="C13" s="7">
        <f t="shared" si="0"/>
        <v>-1.899313501144162</v>
      </c>
      <c r="D13" s="8">
        <v>22866</v>
      </c>
      <c r="E13" s="7">
        <f t="shared" si="0"/>
        <v>-1.1541953054078569</v>
      </c>
      <c r="G13" s="19"/>
      <c r="H13" s="37"/>
      <c r="I13" s="38"/>
      <c r="J13" s="8"/>
      <c r="L13" s="39"/>
      <c r="M13" s="19"/>
    </row>
    <row r="14" spans="1:13" ht="13.2">
      <c r="A14" s="1">
        <v>2012</v>
      </c>
      <c r="B14" s="9">
        <v>20691</v>
      </c>
      <c r="C14" s="7">
        <f t="shared" si="0"/>
        <v>-3.4709587123862851</v>
      </c>
      <c r="D14" s="8">
        <v>22160</v>
      </c>
      <c r="E14" s="7">
        <f t="shared" si="0"/>
        <v>-3.0875535729904646</v>
      </c>
      <c r="G14" s="19"/>
      <c r="H14" s="37"/>
      <c r="I14" s="38"/>
      <c r="J14" s="8"/>
      <c r="L14" s="39"/>
      <c r="M14" s="19"/>
    </row>
    <row r="15" spans="1:13" ht="13.2">
      <c r="A15" s="1">
        <v>2013</v>
      </c>
      <c r="B15" s="9">
        <v>20299</v>
      </c>
      <c r="C15" s="7">
        <f t="shared" si="0"/>
        <v>-1.894543521337777</v>
      </c>
      <c r="D15" s="8">
        <v>22019</v>
      </c>
      <c r="E15" s="7">
        <f t="shared" si="0"/>
        <v>-0.63628158844765137</v>
      </c>
      <c r="G15" s="19"/>
      <c r="H15" s="37"/>
      <c r="I15" s="38"/>
      <c r="J15" s="8"/>
      <c r="L15" s="39"/>
      <c r="M15" s="19"/>
    </row>
    <row r="16" spans="1:13" ht="13.2">
      <c r="A16" s="1">
        <v>2014</v>
      </c>
      <c r="B16" s="9">
        <v>20747</v>
      </c>
      <c r="C16" s="7">
        <f t="shared" si="0"/>
        <v>2.2070052711956167</v>
      </c>
      <c r="D16" s="8">
        <v>22375</v>
      </c>
      <c r="E16" s="7">
        <f t="shared" si="0"/>
        <v>1.6167855034288525</v>
      </c>
      <c r="G16" s="19"/>
      <c r="H16" s="37"/>
      <c r="I16" s="38"/>
      <c r="J16" s="8"/>
      <c r="L16" s="39"/>
      <c r="M16" s="19"/>
    </row>
    <row r="17" spans="1:13" ht="13.2">
      <c r="A17" s="1">
        <v>2015</v>
      </c>
      <c r="B17" s="9">
        <v>21329</v>
      </c>
      <c r="C17" s="7">
        <f t="shared" si="0"/>
        <v>2.8052248517858036</v>
      </c>
      <c r="D17" s="8">
        <v>23437</v>
      </c>
      <c r="E17" s="7">
        <f t="shared" si="0"/>
        <v>4.7463687150838041</v>
      </c>
      <c r="G17" s="19"/>
      <c r="H17" s="37"/>
      <c r="I17" s="38"/>
      <c r="J17" s="8"/>
      <c r="L17" s="39"/>
      <c r="M17" s="19"/>
    </row>
    <row r="18" spans="1:13" ht="13.2">
      <c r="A18" s="1">
        <v>2016</v>
      </c>
      <c r="B18" s="9">
        <v>22072</v>
      </c>
      <c r="C18" s="7">
        <f t="shared" si="0"/>
        <v>3.4835200900182883</v>
      </c>
      <c r="D18" s="8">
        <v>24188</v>
      </c>
      <c r="E18" s="7">
        <f t="shared" si="0"/>
        <v>3.2043350258138759</v>
      </c>
      <c r="G18" s="19"/>
      <c r="H18" s="37"/>
      <c r="I18" s="38"/>
      <c r="J18" s="8"/>
      <c r="L18" s="39"/>
      <c r="M18" s="19"/>
    </row>
    <row r="19" spans="1:13" ht="13.2">
      <c r="A19" s="1">
        <v>2017</v>
      </c>
      <c r="B19" s="9">
        <v>22922</v>
      </c>
      <c r="C19" s="7">
        <f t="shared" si="0"/>
        <v>3.8510329829648526</v>
      </c>
      <c r="D19" s="8">
        <v>25156</v>
      </c>
      <c r="E19" s="7">
        <f t="shared" si="0"/>
        <v>4.0019844551016925</v>
      </c>
      <c r="G19" s="19"/>
      <c r="H19" s="37"/>
      <c r="I19" s="38"/>
      <c r="J19" s="8"/>
      <c r="L19" s="39"/>
      <c r="M19" s="19"/>
    </row>
    <row r="20" spans="1:13" ht="13.2">
      <c r="A20" s="1">
        <v>2018</v>
      </c>
      <c r="B20" s="9">
        <v>23818</v>
      </c>
      <c r="C20" s="7">
        <f t="shared" ref="C20:E25" si="1">(B20/B19-1)*100</f>
        <v>3.9089084722101042</v>
      </c>
      <c r="D20" s="8">
        <v>25950</v>
      </c>
      <c r="E20" s="7">
        <f t="shared" si="1"/>
        <v>3.1563046589282884</v>
      </c>
      <c r="G20" s="19"/>
      <c r="H20" s="37"/>
      <c r="I20" s="38"/>
      <c r="J20" s="8"/>
      <c r="L20" s="39"/>
      <c r="M20" s="19"/>
    </row>
    <row r="21" spans="1:13" ht="13.2">
      <c r="A21" s="1">
        <v>2019</v>
      </c>
      <c r="B21" s="9">
        <v>24515</v>
      </c>
      <c r="C21" s="7">
        <f t="shared" si="1"/>
        <v>2.9263582164749335</v>
      </c>
      <c r="D21" s="8">
        <v>26625</v>
      </c>
      <c r="E21" s="7">
        <f t="shared" si="1"/>
        <v>2.6011560693641522</v>
      </c>
      <c r="G21" s="19"/>
      <c r="H21" s="37"/>
      <c r="I21" s="38"/>
      <c r="J21" s="8"/>
      <c r="L21" s="39"/>
      <c r="M21" s="19"/>
    </row>
    <row r="22" spans="1:13" ht="13.2">
      <c r="A22" s="1">
        <v>2020</v>
      </c>
      <c r="B22" s="9">
        <v>22279</v>
      </c>
      <c r="C22" s="7">
        <f t="shared" si="1"/>
        <v>-9.1209463593718176</v>
      </c>
      <c r="D22" s="8">
        <v>23851</v>
      </c>
      <c r="E22" s="7">
        <f t="shared" si="1"/>
        <v>-10.418779342723006</v>
      </c>
      <c r="G22" s="19"/>
      <c r="H22" s="37"/>
      <c r="I22" s="38"/>
      <c r="J22" s="8"/>
      <c r="L22" s="39"/>
      <c r="M22" s="19"/>
    </row>
    <row r="23" spans="1:13" ht="13.2">
      <c r="A23" s="1">
        <v>2021</v>
      </c>
      <c r="B23" s="9">
        <v>24303</v>
      </c>
      <c r="C23" s="7">
        <f t="shared" si="1"/>
        <v>9.0847883657255721</v>
      </c>
      <c r="D23" s="8">
        <v>26094</v>
      </c>
      <c r="E23" s="7">
        <f t="shared" si="1"/>
        <v>9.4042178525009401</v>
      </c>
      <c r="G23" s="19"/>
      <c r="H23" s="37"/>
      <c r="I23" s="38"/>
      <c r="J23" s="8"/>
      <c r="L23" s="39"/>
      <c r="M23" s="19"/>
    </row>
    <row r="24" spans="1:13" ht="13.2">
      <c r="A24" s="1">
        <v>2022</v>
      </c>
      <c r="B24" s="9">
        <v>26505</v>
      </c>
      <c r="C24" s="7">
        <f t="shared" si="1"/>
        <v>9.0606098012591119</v>
      </c>
      <c r="D24" s="8">
        <v>28748</v>
      </c>
      <c r="E24" s="7">
        <f t="shared" si="1"/>
        <v>10.170920518126781</v>
      </c>
      <c r="H24" s="37"/>
      <c r="I24" s="38"/>
      <c r="J24" s="8"/>
      <c r="L24" s="39"/>
      <c r="M24" s="19"/>
    </row>
    <row r="25" spans="1:13" ht="13.2">
      <c r="A25" s="1">
        <v>2023</v>
      </c>
      <c r="B25" s="4">
        <v>28461</v>
      </c>
      <c r="C25" s="7">
        <f t="shared" si="1"/>
        <v>7.3797396717600439</v>
      </c>
      <c r="D25" s="4">
        <v>30968</v>
      </c>
      <c r="E25" s="7">
        <f t="shared" si="1"/>
        <v>7.7222763322665866</v>
      </c>
      <c r="L25" s="39"/>
      <c r="M25" s="19"/>
    </row>
    <row r="26" spans="1:13">
      <c r="B26" s="4"/>
      <c r="C26" s="6"/>
      <c r="D26" s="4"/>
      <c r="E26" s="6"/>
    </row>
    <row r="27" spans="1:13">
      <c r="B27" s="4"/>
      <c r="C27" s="6"/>
      <c r="D27" s="4"/>
      <c r="E27" s="6"/>
    </row>
    <row r="28" spans="1:13">
      <c r="B28" s="4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4"/>
      <c r="D31" s="4"/>
      <c r="E31" s="6"/>
    </row>
    <row r="32" spans="1:13">
      <c r="B32" s="6"/>
      <c r="C32" s="4"/>
      <c r="D32" s="4"/>
      <c r="E32" s="6"/>
    </row>
    <row r="33" spans="2:5">
      <c r="B33" s="6"/>
      <c r="C33" s="4"/>
      <c r="D33" s="4"/>
      <c r="E33" s="6"/>
    </row>
    <row r="34" spans="2:5">
      <c r="B34" s="6"/>
      <c r="C34" s="4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6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  <row r="218" spans="2:5">
      <c r="B218" s="4"/>
      <c r="C218" s="6"/>
      <c r="D218" s="4"/>
      <c r="E218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2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M2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ht="14.4">
      <c r="A2" s="1">
        <v>2002</v>
      </c>
      <c r="B2" s="9">
        <v>526274.6091724966</v>
      </c>
      <c r="C2" s="7"/>
      <c r="D2" s="9">
        <v>34552648.57507205</v>
      </c>
      <c r="E2" s="7"/>
      <c r="H2" s="9"/>
      <c r="J2" s="15"/>
      <c r="K2" s="9"/>
      <c r="M2" s="34"/>
    </row>
    <row r="3" spans="1:13">
      <c r="A3" s="1">
        <v>2003</v>
      </c>
      <c r="B3" s="9">
        <v>611281.49508000002</v>
      </c>
      <c r="C3" s="7">
        <f t="shared" ref="C3:E22" si="0">(B3/B2-1)*100</f>
        <v>16.152572141218545</v>
      </c>
      <c r="D3" s="9">
        <v>38564229.386796094</v>
      </c>
      <c r="E3" s="7">
        <f t="shared" si="0"/>
        <v>11.610052997842235</v>
      </c>
      <c r="G3" s="9"/>
      <c r="H3" s="9"/>
      <c r="J3" s="15"/>
      <c r="K3" s="9"/>
      <c r="M3" s="15"/>
    </row>
    <row r="4" spans="1:13">
      <c r="A4" s="1">
        <v>2004</v>
      </c>
      <c r="B4" s="9">
        <v>660907.6863399999</v>
      </c>
      <c r="C4" s="7">
        <f t="shared" si="0"/>
        <v>8.1183859906482461</v>
      </c>
      <c r="D4" s="9">
        <v>41679170.975626208</v>
      </c>
      <c r="E4" s="7">
        <f t="shared" si="0"/>
        <v>8.077282078133873</v>
      </c>
      <c r="G4" s="9"/>
      <c r="H4" s="9"/>
      <c r="J4" s="15"/>
      <c r="K4" s="9"/>
      <c r="M4" s="15"/>
    </row>
    <row r="5" spans="1:13">
      <c r="A5" s="1">
        <v>2005</v>
      </c>
      <c r="B5" s="9">
        <v>718121.60309000011</v>
      </c>
      <c r="C5" s="7">
        <f t="shared" si="0"/>
        <v>8.6568696252939059</v>
      </c>
      <c r="D5" s="9">
        <v>45802435.709540784</v>
      </c>
      <c r="E5" s="7">
        <f t="shared" si="0"/>
        <v>9.892866478380391</v>
      </c>
      <c r="G5" s="9"/>
      <c r="H5" s="9"/>
      <c r="J5" s="15"/>
      <c r="K5" s="9"/>
      <c r="M5" s="15"/>
    </row>
    <row r="6" spans="1:13">
      <c r="A6" s="1">
        <v>2006</v>
      </c>
      <c r="B6" s="9">
        <v>766157.2831778212</v>
      </c>
      <c r="C6" s="7">
        <f t="shared" si="0"/>
        <v>6.6890732546032172</v>
      </c>
      <c r="D6" s="9">
        <v>50375155.420953743</v>
      </c>
      <c r="E6" s="7">
        <f t="shared" si="0"/>
        <v>9.983573232679511</v>
      </c>
      <c r="G6" s="9"/>
      <c r="H6" s="9"/>
      <c r="J6" s="15"/>
      <c r="K6" s="9"/>
      <c r="M6" s="15"/>
    </row>
    <row r="7" spans="1:13">
      <c r="A7" s="1">
        <v>2007</v>
      </c>
      <c r="B7" s="9">
        <v>825217.91374468768</v>
      </c>
      <c r="C7" s="7">
        <f t="shared" si="0"/>
        <v>7.7086822593264825</v>
      </c>
      <c r="D7" s="9">
        <v>54713350.34379077</v>
      </c>
      <c r="E7" s="7">
        <f t="shared" si="0"/>
        <v>8.6117747659246735</v>
      </c>
      <c r="G7" s="9"/>
      <c r="H7" s="9"/>
      <c r="J7" s="15"/>
      <c r="K7" s="9"/>
      <c r="M7" s="15"/>
    </row>
    <row r="8" spans="1:13">
      <c r="A8" s="1">
        <v>2008</v>
      </c>
      <c r="B8" s="9">
        <v>773222.84755999991</v>
      </c>
      <c r="C8" s="7">
        <f t="shared" si="0"/>
        <v>-6.3007679933587131</v>
      </c>
      <c r="D8" s="9">
        <v>61025610.836856246</v>
      </c>
      <c r="E8" s="7">
        <f t="shared" si="0"/>
        <v>11.536965755894046</v>
      </c>
      <c r="G8" s="9"/>
      <c r="H8" s="9"/>
      <c r="J8" s="15"/>
      <c r="K8" s="9"/>
      <c r="M8" s="15"/>
    </row>
    <row r="9" spans="1:13">
      <c r="A9" s="1">
        <v>2009</v>
      </c>
      <c r="B9" s="9">
        <v>812241.91993203771</v>
      </c>
      <c r="C9" s="7">
        <f t="shared" si="0"/>
        <v>5.0462906644788585</v>
      </c>
      <c r="D9" s="9">
        <v>64565479.213369772</v>
      </c>
      <c r="E9" s="7">
        <f t="shared" si="0"/>
        <v>5.800627520102819</v>
      </c>
      <c r="G9" s="9"/>
      <c r="H9" s="9"/>
      <c r="J9" s="15"/>
      <c r="K9" s="9"/>
      <c r="M9" s="15"/>
    </row>
    <row r="10" spans="1:13">
      <c r="A10" s="1">
        <v>2010</v>
      </c>
      <c r="B10" s="9">
        <v>858445.99705171108</v>
      </c>
      <c r="C10" s="7">
        <f t="shared" si="0"/>
        <v>5.6884625117033405</v>
      </c>
      <c r="D10" s="9">
        <v>63905652.132863112</v>
      </c>
      <c r="E10" s="7">
        <f t="shared" si="0"/>
        <v>-1.0219502566164329</v>
      </c>
      <c r="G10" s="9"/>
      <c r="H10" s="9"/>
      <c r="J10" s="15"/>
      <c r="K10" s="9"/>
      <c r="M10" s="15"/>
    </row>
    <row r="11" spans="1:13">
      <c r="A11" s="1">
        <v>2011</v>
      </c>
      <c r="B11" s="9">
        <v>767706.74387999985</v>
      </c>
      <c r="C11" s="7">
        <f t="shared" si="0"/>
        <v>-10.570176048738134</v>
      </c>
      <c r="D11" s="9">
        <v>62679419.718314528</v>
      </c>
      <c r="E11" s="7">
        <f t="shared" si="0"/>
        <v>-1.9188168395483762</v>
      </c>
      <c r="G11" s="9"/>
      <c r="H11" s="9"/>
      <c r="J11" s="15"/>
      <c r="K11" s="9"/>
      <c r="M11" s="15"/>
    </row>
    <row r="12" spans="1:13">
      <c r="A12" s="1">
        <v>2012</v>
      </c>
      <c r="B12" s="9">
        <v>1046427.5294800001</v>
      </c>
      <c r="C12" s="7">
        <f t="shared" si="0"/>
        <v>36.305632042691435</v>
      </c>
      <c r="D12" s="9">
        <v>59073490.781372875</v>
      </c>
      <c r="E12" s="7">
        <f t="shared" si="0"/>
        <v>-5.7529711556790648</v>
      </c>
      <c r="G12" s="9"/>
      <c r="H12" s="9"/>
      <c r="J12" s="15"/>
      <c r="K12" s="9"/>
      <c r="M12" s="15"/>
    </row>
    <row r="13" spans="1:13">
      <c r="A13" s="1">
        <v>2013</v>
      </c>
      <c r="B13" s="9">
        <v>801411.90857000009</v>
      </c>
      <c r="C13" s="7">
        <f t="shared" si="0"/>
        <v>-23.414485380727257</v>
      </c>
      <c r="D13" s="9">
        <v>56793350.572312482</v>
      </c>
      <c r="E13" s="7">
        <f t="shared" si="0"/>
        <v>-3.8598365847365312</v>
      </c>
      <c r="G13" s="9"/>
      <c r="H13" s="9"/>
      <c r="J13" s="15"/>
      <c r="K13" s="9"/>
      <c r="M13" s="15"/>
    </row>
    <row r="14" spans="1:13">
      <c r="A14" s="1">
        <v>2014</v>
      </c>
      <c r="B14" s="9">
        <v>802275.27435000008</v>
      </c>
      <c r="C14" s="7">
        <f t="shared" si="0"/>
        <v>0.10773059032034293</v>
      </c>
      <c r="D14" s="9">
        <v>57133375.398869537</v>
      </c>
      <c r="E14" s="7">
        <f t="shared" si="0"/>
        <v>0.59870534689463462</v>
      </c>
      <c r="G14" s="9"/>
      <c r="H14" s="9"/>
      <c r="J14" s="15"/>
      <c r="K14" s="9"/>
      <c r="M14" s="15"/>
    </row>
    <row r="15" spans="1:13">
      <c r="A15" s="1">
        <v>2015</v>
      </c>
      <c r="B15" s="9">
        <v>829435.12034000002</v>
      </c>
      <c r="C15" s="7">
        <f t="shared" si="0"/>
        <v>3.3853524916375832</v>
      </c>
      <c r="D15" s="9">
        <v>60781057.938498259</v>
      </c>
      <c r="E15" s="7">
        <f t="shared" si="0"/>
        <v>6.3845038283890654</v>
      </c>
      <c r="G15" s="9"/>
      <c r="H15" s="9"/>
      <c r="J15" s="15"/>
      <c r="K15" s="9"/>
      <c r="M15" s="15"/>
    </row>
    <row r="16" spans="1:13">
      <c r="A16" s="1">
        <v>2016</v>
      </c>
      <c r="B16" s="9">
        <v>842636.41795999988</v>
      </c>
      <c r="C16" s="7">
        <f t="shared" si="0"/>
        <v>1.591600994010034</v>
      </c>
      <c r="D16" s="9">
        <v>61676458.565997086</v>
      </c>
      <c r="E16" s="7">
        <f t="shared" si="0"/>
        <v>1.473157358341548</v>
      </c>
      <c r="G16" s="9"/>
      <c r="H16" s="9"/>
      <c r="J16" s="15"/>
      <c r="K16" s="9"/>
      <c r="M16" s="15"/>
    </row>
    <row r="17" spans="1:13">
      <c r="A17" s="1">
        <v>2017</v>
      </c>
      <c r="B17" s="9">
        <v>850078.01205000014</v>
      </c>
      <c r="C17" s="7">
        <f t="shared" si="0"/>
        <v>0.88313226575420511</v>
      </c>
      <c r="D17" s="9">
        <v>63478723.961758323</v>
      </c>
      <c r="E17" s="7">
        <f t="shared" si="0"/>
        <v>2.9221285360162552</v>
      </c>
      <c r="G17" s="9"/>
      <c r="H17" s="9"/>
      <c r="J17" s="15"/>
      <c r="K17" s="9"/>
      <c r="M17" s="15"/>
    </row>
    <row r="18" spans="1:13">
      <c r="A18" s="1">
        <v>2018</v>
      </c>
      <c r="B18" s="9">
        <v>896459.82557999983</v>
      </c>
      <c r="C18" s="7">
        <f t="shared" ref="C18:E22" si="1">(B18/B17-1)*100</f>
        <v>5.4561831823114693</v>
      </c>
      <c r="D18" s="9">
        <v>65885971.025141068</v>
      </c>
      <c r="E18" s="7">
        <f t="shared" si="1"/>
        <v>3.7922108592367998</v>
      </c>
      <c r="G18" s="9"/>
      <c r="H18" s="9"/>
      <c r="J18" s="15"/>
      <c r="K18" s="9"/>
      <c r="M18" s="15"/>
    </row>
    <row r="19" spans="1:13">
      <c r="A19" s="1">
        <v>2019</v>
      </c>
      <c r="B19" s="4">
        <v>980528.86994999996</v>
      </c>
      <c r="C19" s="7">
        <f t="shared" si="0"/>
        <v>9.3778931270688481</v>
      </c>
      <c r="D19" s="4">
        <v>69696322.779322326</v>
      </c>
      <c r="E19" s="7">
        <f t="shared" si="1"/>
        <v>5.7832520260303832</v>
      </c>
      <c r="G19" s="4"/>
      <c r="H19" s="9"/>
      <c r="J19" s="15"/>
      <c r="K19" s="4"/>
      <c r="M19" s="15"/>
    </row>
    <row r="20" spans="1:13">
      <c r="A20" s="1">
        <v>2020</v>
      </c>
      <c r="B20" s="4">
        <v>1047021.2319600001</v>
      </c>
      <c r="C20" s="7">
        <f t="shared" si="0"/>
        <v>6.7812752941573962</v>
      </c>
      <c r="D20" s="4">
        <v>77378689.301262379</v>
      </c>
      <c r="E20" s="7">
        <f t="shared" si="1"/>
        <v>11.022628189817896</v>
      </c>
      <c r="G20" s="4"/>
      <c r="H20" s="9"/>
      <c r="J20" s="15"/>
      <c r="K20" s="4"/>
      <c r="M20" s="15"/>
    </row>
    <row r="21" spans="1:13">
      <c r="A21" s="1">
        <v>2021</v>
      </c>
      <c r="B21" s="4">
        <v>1088919.88008</v>
      </c>
      <c r="C21" s="7">
        <f t="shared" si="0"/>
        <v>4.0016999503980077</v>
      </c>
      <c r="D21" s="4">
        <v>81023303.015490532</v>
      </c>
      <c r="E21" s="7">
        <f t="shared" si="1"/>
        <v>4.7101000897526113</v>
      </c>
      <c r="G21" s="4"/>
      <c r="H21" s="9"/>
      <c r="J21" s="15"/>
      <c r="K21" s="4"/>
      <c r="M21" s="15"/>
    </row>
    <row r="22" spans="1:13">
      <c r="A22" s="1">
        <v>2022</v>
      </c>
      <c r="B22" s="4">
        <v>1124073.7845600003</v>
      </c>
      <c r="C22" s="7">
        <f t="shared" si="0"/>
        <v>3.2283279167809376</v>
      </c>
      <c r="D22" s="4">
        <v>84206419.173826784</v>
      </c>
      <c r="E22" s="7">
        <f t="shared" si="1"/>
        <v>3.9286427976500615</v>
      </c>
      <c r="H22" s="9"/>
      <c r="J22" s="15"/>
    </row>
    <row r="23" spans="1:13">
      <c r="B23" s="6"/>
      <c r="C23" s="7"/>
      <c r="D23" s="4"/>
      <c r="E23" s="7"/>
    </row>
    <row r="24" spans="1:13">
      <c r="B24" s="6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2"/>
  <sheetViews>
    <sheetView zoomScale="130" zoomScaleNormal="130" workbookViewId="0">
      <pane xSplit="1" ySplit="1" topLeftCell="B14" activePane="bottomRight" state="frozen"/>
      <selection activeCell="A3" sqref="A2:XFD3"/>
      <selection pane="topRight" activeCell="A3" sqref="A2:XFD3"/>
      <selection pane="bottomLeft" activeCell="A3" sqref="A2:XFD3"/>
      <selection pane="bottomRight"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8" width="11.44140625" style="1"/>
    <col min="9" max="9" width="4.5546875" style="1" customWidth="1"/>
    <col min="10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ht="12">
      <c r="A2" s="1">
        <v>2002</v>
      </c>
      <c r="B2" s="14">
        <v>977.20659023766916</v>
      </c>
      <c r="C2" s="7"/>
      <c r="D2" s="14">
        <v>836.88711530213334</v>
      </c>
      <c r="E2" s="7"/>
      <c r="G2" s="15"/>
      <c r="H2" s="15"/>
      <c r="I2" s="15"/>
      <c r="J2" s="15"/>
    </row>
    <row r="3" spans="1:10" ht="12">
      <c r="A3" s="1">
        <v>2003</v>
      </c>
      <c r="B3" s="14">
        <v>1121.8500259319824</v>
      </c>
      <c r="C3" s="7">
        <f t="shared" ref="C3:C17" si="0">(B3/B2-1)*100</f>
        <v>14.801725360768803</v>
      </c>
      <c r="D3" s="14">
        <v>916.87943520384465</v>
      </c>
      <c r="E3" s="7">
        <f t="shared" ref="E3:E22" si="1">(D3/D2-1)*100</f>
        <v>9.5583165804664638</v>
      </c>
      <c r="G3" s="15"/>
      <c r="H3" s="15"/>
      <c r="I3" s="15"/>
      <c r="J3" s="15"/>
    </row>
    <row r="4" spans="1:10" ht="12">
      <c r="A4" s="1">
        <v>2004</v>
      </c>
      <c r="B4" s="14">
        <v>1199.5304413654412</v>
      </c>
      <c r="C4" s="7">
        <f t="shared" si="0"/>
        <v>6.9243137351559403</v>
      </c>
      <c r="D4" s="14">
        <v>977.17494336968741</v>
      </c>
      <c r="E4" s="7">
        <f t="shared" si="1"/>
        <v>6.576165398718703</v>
      </c>
      <c r="G4" s="15"/>
      <c r="H4" s="15"/>
      <c r="I4" s="15"/>
      <c r="J4" s="15"/>
    </row>
    <row r="5" spans="1:10" ht="12">
      <c r="A5" s="1">
        <v>2005</v>
      </c>
      <c r="B5" s="14">
        <v>1287.043926091741</v>
      </c>
      <c r="C5" s="7">
        <f t="shared" si="0"/>
        <v>7.2956451715124437</v>
      </c>
      <c r="D5" s="14">
        <v>1050.6915637194224</v>
      </c>
      <c r="E5" s="7">
        <f t="shared" si="1"/>
        <v>7.5233836938368936</v>
      </c>
      <c r="G5" s="15"/>
      <c r="H5" s="15"/>
      <c r="I5" s="15"/>
      <c r="J5" s="15"/>
    </row>
    <row r="6" spans="1:10" ht="12">
      <c r="A6" s="1">
        <v>2006</v>
      </c>
      <c r="B6" s="14">
        <v>1357.9822385052876</v>
      </c>
      <c r="C6" s="7">
        <f t="shared" si="0"/>
        <v>5.5117242679477929</v>
      </c>
      <c r="D6" s="14">
        <v>1139.224120370495</v>
      </c>
      <c r="E6" s="7">
        <f t="shared" si="1"/>
        <v>8.4261223472347666</v>
      </c>
      <c r="G6" s="15"/>
      <c r="H6" s="15"/>
      <c r="I6" s="15"/>
      <c r="J6" s="15"/>
    </row>
    <row r="7" spans="1:10" ht="12">
      <c r="A7" s="1">
        <v>2007</v>
      </c>
      <c r="B7" s="14">
        <v>1441.2851711614524</v>
      </c>
      <c r="C7" s="7">
        <f t="shared" si="0"/>
        <v>6.1343168043092478</v>
      </c>
      <c r="D7" s="14">
        <v>1213.1674754996484</v>
      </c>
      <c r="E7" s="7">
        <f t="shared" si="1"/>
        <v>6.4906767515689356</v>
      </c>
      <c r="G7" s="15"/>
      <c r="H7" s="15"/>
      <c r="I7" s="15"/>
      <c r="J7" s="15"/>
    </row>
    <row r="8" spans="1:10" ht="12">
      <c r="A8" s="1">
        <v>2008</v>
      </c>
      <c r="B8" s="14">
        <v>1330.4818768669556</v>
      </c>
      <c r="C8" s="7">
        <f t="shared" si="0"/>
        <v>-7.6878119966506286</v>
      </c>
      <c r="D8" s="14">
        <v>1331.3599710156318</v>
      </c>
      <c r="E8" s="7">
        <f t="shared" si="1"/>
        <v>9.7424714973755258</v>
      </c>
      <c r="G8" s="15"/>
      <c r="H8" s="15"/>
      <c r="I8" s="15"/>
      <c r="J8" s="15"/>
    </row>
    <row r="9" spans="1:10" ht="12">
      <c r="A9" s="1">
        <v>2009</v>
      </c>
      <c r="B9" s="14">
        <v>1384.2405815010748</v>
      </c>
      <c r="C9" s="7">
        <f t="shared" si="0"/>
        <v>4.0405439238835106</v>
      </c>
      <c r="D9" s="14">
        <v>1397.0080523865934</v>
      </c>
      <c r="E9" s="7">
        <f t="shared" si="1"/>
        <v>4.9309039478542926</v>
      </c>
      <c r="G9" s="15"/>
      <c r="H9" s="15"/>
      <c r="I9" s="15"/>
      <c r="J9" s="15"/>
    </row>
    <row r="10" spans="1:10" ht="12">
      <c r="A10" s="1">
        <v>2010</v>
      </c>
      <c r="B10" s="14">
        <v>1455.9729123693589</v>
      </c>
      <c r="C10" s="7">
        <f t="shared" si="0"/>
        <v>5.1820710812059412</v>
      </c>
      <c r="D10" s="14">
        <v>1377.1453257801284</v>
      </c>
      <c r="E10" s="7">
        <f t="shared" si="1"/>
        <v>-1.421804732802523</v>
      </c>
      <c r="G10" s="15"/>
      <c r="H10" s="15"/>
      <c r="I10" s="15"/>
      <c r="J10" s="15"/>
    </row>
    <row r="11" spans="1:10" ht="12">
      <c r="A11" s="1">
        <v>2011</v>
      </c>
      <c r="B11" s="14">
        <v>1297.7577132482706</v>
      </c>
      <c r="C11" s="7">
        <f t="shared" si="0"/>
        <v>-10.866630675403076</v>
      </c>
      <c r="D11" s="14">
        <v>1345.8266131198463</v>
      </c>
      <c r="E11" s="7">
        <f t="shared" si="1"/>
        <v>-2.2741763032554707</v>
      </c>
      <c r="G11" s="15"/>
      <c r="H11" s="15"/>
      <c r="I11" s="15"/>
      <c r="J11" s="15"/>
    </row>
    <row r="12" spans="1:10" ht="12">
      <c r="A12" s="1">
        <v>2012</v>
      </c>
      <c r="B12" s="14">
        <v>1771.141393890874</v>
      </c>
      <c r="C12" s="7">
        <f t="shared" si="0"/>
        <v>36.477046201307495</v>
      </c>
      <c r="D12" s="14">
        <v>1268.1494540425683</v>
      </c>
      <c r="E12" s="7">
        <f t="shared" si="1"/>
        <v>-5.7717062747934307</v>
      </c>
      <c r="G12" s="15"/>
      <c r="H12" s="15"/>
      <c r="I12" s="15"/>
      <c r="J12" s="15"/>
    </row>
    <row r="13" spans="1:10" ht="12">
      <c r="A13" s="1">
        <v>2013</v>
      </c>
      <c r="B13" s="14">
        <v>1362.000361262933</v>
      </c>
      <c r="C13" s="7">
        <f t="shared" si="0"/>
        <v>-23.100416151933135</v>
      </c>
      <c r="D13" s="14">
        <v>1223.6553237697599</v>
      </c>
      <c r="E13" s="7">
        <f t="shared" si="1"/>
        <v>-3.5085872671372753</v>
      </c>
      <c r="G13" s="15"/>
      <c r="H13" s="15"/>
      <c r="I13" s="15"/>
      <c r="J13" s="15"/>
    </row>
    <row r="14" spans="1:10" ht="12">
      <c r="A14" s="1">
        <v>2014</v>
      </c>
      <c r="B14" s="14">
        <v>1368.974652541375</v>
      </c>
      <c r="C14" s="7">
        <f t="shared" si="0"/>
        <v>0.51206236626655244</v>
      </c>
      <c r="D14" s="14">
        <v>1234.9383470569076</v>
      </c>
      <c r="E14" s="7">
        <f t="shared" si="1"/>
        <v>0.92207528280003892</v>
      </c>
      <c r="G14" s="15"/>
      <c r="H14" s="15"/>
      <c r="I14" s="15"/>
      <c r="J14" s="15"/>
    </row>
    <row r="15" spans="1:10" ht="12">
      <c r="A15" s="1">
        <v>2015</v>
      </c>
      <c r="B15" s="14">
        <v>1421.6361326758501</v>
      </c>
      <c r="C15" s="7">
        <f t="shared" si="0"/>
        <v>3.8467827024199375</v>
      </c>
      <c r="D15" s="14">
        <v>1315.1885040092484</v>
      </c>
      <c r="E15" s="7">
        <f t="shared" si="1"/>
        <v>6.498312822141461</v>
      </c>
      <c r="G15" s="15"/>
      <c r="H15" s="15"/>
      <c r="I15" s="15"/>
      <c r="J15" s="15"/>
    </row>
    <row r="16" spans="1:10" ht="12">
      <c r="A16" s="1">
        <v>2016</v>
      </c>
      <c r="B16" s="14">
        <v>1449.2083838567985</v>
      </c>
      <c r="C16" s="7">
        <f t="shared" si="0"/>
        <v>1.939473156823257</v>
      </c>
      <c r="D16" s="14">
        <v>1333.3473975403147</v>
      </c>
      <c r="E16" s="7">
        <f t="shared" si="1"/>
        <v>1.3807065280535991</v>
      </c>
      <c r="G16" s="15"/>
      <c r="H16" s="15"/>
      <c r="I16" s="15"/>
      <c r="J16" s="15"/>
    </row>
    <row r="17" spans="1:10" ht="12">
      <c r="A17" s="1">
        <v>2017</v>
      </c>
      <c r="B17" s="14">
        <v>1463.0611177277478</v>
      </c>
      <c r="C17" s="7">
        <f t="shared" si="0"/>
        <v>0.95588281335241554</v>
      </c>
      <c r="D17" s="14">
        <v>1369.8656592216805</v>
      </c>
      <c r="E17" s="7">
        <f t="shared" si="1"/>
        <v>2.7388407363851952</v>
      </c>
      <c r="G17" s="15"/>
      <c r="H17" s="15"/>
      <c r="I17" s="15"/>
      <c r="J17" s="15"/>
    </row>
    <row r="18" spans="1:10" ht="12">
      <c r="A18" s="1">
        <v>2018</v>
      </c>
      <c r="B18" s="14">
        <v>1542.3575050367583</v>
      </c>
      <c r="C18" s="7">
        <f>(B18/B17-1)*100</f>
        <v>5.419895747907244</v>
      </c>
      <c r="D18" s="14">
        <v>1415.5621718621426</v>
      </c>
      <c r="E18" s="7">
        <f t="shared" si="1"/>
        <v>3.3358389804753141</v>
      </c>
      <c r="G18" s="15"/>
      <c r="H18" s="15"/>
      <c r="I18" s="15"/>
      <c r="J18" s="15"/>
    </row>
    <row r="19" spans="1:10" ht="12">
      <c r="A19" s="1">
        <v>2019</v>
      </c>
      <c r="B19" s="14">
        <v>1684.0052037749463</v>
      </c>
      <c r="C19" s="7">
        <f>(B19/B18-1)*100</f>
        <v>9.1838434523526367</v>
      </c>
      <c r="D19" s="14">
        <v>1485.5346220153422</v>
      </c>
      <c r="E19" s="7">
        <f t="shared" si="1"/>
        <v>4.9430856195565198</v>
      </c>
      <c r="G19" s="15"/>
      <c r="H19" s="15"/>
      <c r="I19" s="15"/>
      <c r="J19" s="15"/>
    </row>
    <row r="20" spans="1:10" ht="12">
      <c r="A20" s="1">
        <v>2020</v>
      </c>
      <c r="B20" s="14">
        <v>1795.5902295119081</v>
      </c>
      <c r="C20" s="7">
        <f>(B20/B19-1)*100</f>
        <v>6.6261687010721548</v>
      </c>
      <c r="D20" s="14">
        <v>1640.287945603382</v>
      </c>
      <c r="E20" s="7">
        <f t="shared" si="1"/>
        <v>10.417348831499783</v>
      </c>
      <c r="G20" s="15"/>
      <c r="H20" s="15"/>
      <c r="I20" s="15"/>
      <c r="J20" s="15"/>
    </row>
    <row r="21" spans="1:10" ht="12">
      <c r="A21" s="1">
        <v>2021</v>
      </c>
      <c r="B21" s="14">
        <v>1862.7739070665737</v>
      </c>
      <c r="C21" s="7">
        <f>(B21/B20-1)*100</f>
        <v>3.7415929564802664</v>
      </c>
      <c r="D21" s="14">
        <v>1717.3972672980351</v>
      </c>
      <c r="E21" s="7">
        <f t="shared" si="1"/>
        <v>4.7009625292520507</v>
      </c>
      <c r="G21" s="15"/>
      <c r="H21" s="15"/>
      <c r="I21" s="15"/>
      <c r="J21" s="15"/>
    </row>
    <row r="22" spans="1:10" ht="12">
      <c r="A22" s="1">
        <v>2022</v>
      </c>
      <c r="B22" s="14">
        <v>1917.1710017243176</v>
      </c>
      <c r="C22" s="7">
        <f>(B22/B21-1)*100</f>
        <v>2.9202199178002486</v>
      </c>
      <c r="D22" s="14">
        <v>1768.5320346484625</v>
      </c>
      <c r="E22" s="7">
        <f t="shared" si="1"/>
        <v>2.977457127952543</v>
      </c>
      <c r="H22" s="15"/>
      <c r="J22" s="15"/>
    </row>
    <row r="23" spans="1:10">
      <c r="B23" s="6"/>
      <c r="C23" s="7"/>
      <c r="D23" s="4"/>
      <c r="E23" s="7"/>
    </row>
    <row r="24" spans="1:10">
      <c r="B24" s="6"/>
      <c r="C24" s="6"/>
      <c r="D24" s="4"/>
      <c r="E24" s="6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2"/>
  <sheetViews>
    <sheetView workbookViewId="0">
      <pane xSplit="1" ySplit="1" topLeftCell="B2" activePane="bottomRight" state="frozen"/>
      <selection activeCell="A3" sqref="A2:XFD3"/>
      <selection pane="topRight" activeCell="A3" sqref="A2:XFD3"/>
      <selection pane="bottomLeft" activeCell="A3" sqref="A2:XFD3"/>
      <selection pane="bottomRight" activeCell="F30" sqref="F30:G3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ht="12">
      <c r="A2" s="1">
        <v>2002</v>
      </c>
      <c r="B2" s="13">
        <v>5.722667119592515</v>
      </c>
      <c r="C2" s="10"/>
      <c r="D2" s="12">
        <v>4.6263181932856572</v>
      </c>
      <c r="E2" s="7"/>
      <c r="G2" s="16"/>
      <c r="J2" s="16"/>
      <c r="K2" s="16"/>
    </row>
    <row r="3" spans="1:11" ht="12">
      <c r="A3" s="1">
        <v>2003</v>
      </c>
      <c r="B3" s="13">
        <v>6.3095746185781261</v>
      </c>
      <c r="C3" s="7">
        <f>B3/B2-1</f>
        <v>0.10255838522849503</v>
      </c>
      <c r="D3" s="12">
        <v>4.8236429015291877</v>
      </c>
      <c r="E3" s="7">
        <f>D3/D2-1</f>
        <v>4.2652645148774093E-2</v>
      </c>
      <c r="G3" s="16"/>
      <c r="J3" s="16"/>
      <c r="K3" s="16"/>
    </row>
    <row r="4" spans="1:11" ht="12">
      <c r="A4" s="1">
        <v>2004</v>
      </c>
      <c r="B4" s="13">
        <v>6.407656040364758</v>
      </c>
      <c r="C4" s="7">
        <f t="shared" ref="C4:C22" si="0">B4/B3-1</f>
        <v>1.5544854877829195E-2</v>
      </c>
      <c r="D4" s="12">
        <v>4.8747880657756895</v>
      </c>
      <c r="E4" s="7">
        <f t="shared" ref="E4:E20" si="1">D4/D3-1</f>
        <v>1.060301628677518E-2</v>
      </c>
      <c r="G4" s="16"/>
      <c r="J4" s="16"/>
      <c r="K4" s="16"/>
    </row>
    <row r="5" spans="1:11" ht="12">
      <c r="A5" s="1">
        <v>2005</v>
      </c>
      <c r="B5" s="13">
        <v>6.446998336004464</v>
      </c>
      <c r="C5" s="7">
        <f t="shared" si="0"/>
        <v>6.1398888129873264E-3</v>
      </c>
      <c r="D5" s="12">
        <v>4.9486697941550331</v>
      </c>
      <c r="E5" s="7">
        <f t="shared" si="1"/>
        <v>1.5155885216435072E-2</v>
      </c>
      <c r="G5" s="16"/>
      <c r="J5" s="16"/>
      <c r="K5" s="16"/>
    </row>
    <row r="6" spans="1:11" ht="12">
      <c r="A6" s="1">
        <v>2006</v>
      </c>
      <c r="B6" s="13">
        <v>6.4168362243466861</v>
      </c>
      <c r="C6" s="7">
        <f t="shared" si="0"/>
        <v>-4.6784736222641454E-3</v>
      </c>
      <c r="D6" s="12">
        <v>5.0363356677972329</v>
      </c>
      <c r="E6" s="7">
        <f t="shared" si="1"/>
        <v>1.7715038038250919E-2</v>
      </c>
      <c r="G6" s="16"/>
      <c r="J6" s="16"/>
      <c r="K6" s="16"/>
    </row>
    <row r="7" spans="1:11" ht="12">
      <c r="A7" s="1">
        <v>2007</v>
      </c>
      <c r="B7" s="13">
        <v>6.4372444210824984</v>
      </c>
      <c r="C7" s="7">
        <f t="shared" si="0"/>
        <v>3.1804141515066053E-3</v>
      </c>
      <c r="D7" s="12">
        <v>5.1039651273133622</v>
      </c>
      <c r="E7" s="7">
        <f t="shared" si="1"/>
        <v>1.3428306605645535E-2</v>
      </c>
      <c r="G7" s="16"/>
      <c r="J7" s="16"/>
      <c r="K7" s="16"/>
    </row>
    <row r="8" spans="1:11" ht="12">
      <c r="A8" s="1">
        <v>2008</v>
      </c>
      <c r="B8" s="13">
        <v>5.8308966824595929</v>
      </c>
      <c r="C8" s="7">
        <f t="shared" si="0"/>
        <v>-9.4193679618109205E-2</v>
      </c>
      <c r="D8" s="12">
        <v>5.5193000914565244</v>
      </c>
      <c r="E8" s="7">
        <f t="shared" si="1"/>
        <v>8.1374961188613648E-2</v>
      </c>
      <c r="G8" s="16"/>
      <c r="J8" s="16"/>
      <c r="K8" s="16"/>
    </row>
    <row r="9" spans="1:11" ht="12">
      <c r="A9" s="1">
        <v>2009</v>
      </c>
      <c r="B9" s="13">
        <v>6.3511054233939408</v>
      </c>
      <c r="C9" s="7">
        <f t="shared" si="0"/>
        <v>8.9215907820701323E-2</v>
      </c>
      <c r="D9" s="12">
        <v>6.0599670408445414</v>
      </c>
      <c r="E9" s="7">
        <f t="shared" si="1"/>
        <v>9.7959331877049083E-2</v>
      </c>
      <c r="G9" s="16"/>
      <c r="J9" s="16"/>
      <c r="K9" s="16"/>
    </row>
    <row r="10" spans="1:11" ht="12">
      <c r="A10" s="1">
        <v>2010</v>
      </c>
      <c r="B10" s="13">
        <v>6.6874430357347805</v>
      </c>
      <c r="C10" s="7">
        <f t="shared" si="0"/>
        <v>5.295733418342552E-2</v>
      </c>
      <c r="D10" s="12">
        <v>5.9797902622460466</v>
      </c>
      <c r="E10" s="7">
        <f t="shared" si="1"/>
        <v>-1.3230563476351986E-2</v>
      </c>
      <c r="G10" s="16"/>
      <c r="H10" s="16"/>
      <c r="J10" s="16"/>
      <c r="K10" s="16"/>
    </row>
    <row r="11" spans="1:11" ht="12">
      <c r="A11" s="1">
        <v>2011</v>
      </c>
      <c r="B11" s="13">
        <v>6.0770388209944839</v>
      </c>
      <c r="C11" s="7">
        <f t="shared" si="0"/>
        <v>-9.1276174089044537E-2</v>
      </c>
      <c r="D11" s="12">
        <v>5.9164389812701836</v>
      </c>
      <c r="E11" s="7">
        <f t="shared" si="1"/>
        <v>-1.0594231268584275E-2</v>
      </c>
      <c r="G11" s="16"/>
      <c r="H11" s="16"/>
      <c r="J11" s="16"/>
      <c r="K11" s="16"/>
    </row>
    <row r="12" spans="1:11" ht="12">
      <c r="A12" s="1">
        <v>2012</v>
      </c>
      <c r="B12" s="13">
        <v>8.5986147230934122</v>
      </c>
      <c r="C12" s="7">
        <f t="shared" si="0"/>
        <v>0.41493496690980192</v>
      </c>
      <c r="D12" s="12">
        <v>5.7494376535775968</v>
      </c>
      <c r="E12" s="7">
        <f t="shared" si="1"/>
        <v>-2.8226662730954755E-2</v>
      </c>
      <c r="G12" s="16"/>
      <c r="H12" s="16"/>
      <c r="J12" s="16"/>
      <c r="K12" s="16"/>
    </row>
    <row r="13" spans="1:11" ht="12">
      <c r="A13" s="1">
        <v>2013</v>
      </c>
      <c r="B13" s="13">
        <v>6.7527918606002695</v>
      </c>
      <c r="C13" s="7">
        <f t="shared" si="0"/>
        <v>-0.21466514339057341</v>
      </c>
      <c r="D13" s="12">
        <v>5.5865322269250193</v>
      </c>
      <c r="E13" s="7">
        <f t="shared" si="1"/>
        <v>-2.8334149610476977E-2</v>
      </c>
      <c r="G13" s="16"/>
      <c r="H13" s="16"/>
      <c r="J13" s="16"/>
      <c r="K13" s="16"/>
    </row>
    <row r="14" spans="1:11" ht="12">
      <c r="A14" s="1">
        <v>2014</v>
      </c>
      <c r="B14" s="13">
        <v>6.651583402771057</v>
      </c>
      <c r="C14" s="7">
        <f t="shared" si="0"/>
        <v>-1.4987646579146308E-2</v>
      </c>
      <c r="D14" s="12">
        <v>5.5550498781789024</v>
      </c>
      <c r="E14" s="7">
        <f t="shared" si="1"/>
        <v>-5.6354009011858608E-3</v>
      </c>
      <c r="G14" s="16"/>
      <c r="H14" s="16"/>
      <c r="J14" s="16"/>
      <c r="K14" s="16"/>
    </row>
    <row r="15" spans="1:11" ht="12">
      <c r="A15" s="1">
        <v>2015</v>
      </c>
      <c r="B15" s="13">
        <v>6.7111097013102379</v>
      </c>
      <c r="C15" s="7">
        <f t="shared" si="0"/>
        <v>8.9491922350972697E-3</v>
      </c>
      <c r="D15" s="12">
        <v>5.6606624861365473</v>
      </c>
      <c r="E15" s="7">
        <f t="shared" si="1"/>
        <v>1.9011999941262125E-2</v>
      </c>
      <c r="G15" s="16"/>
      <c r="H15" s="16"/>
      <c r="J15" s="16"/>
      <c r="K15" s="16"/>
    </row>
    <row r="16" spans="1:11" ht="12">
      <c r="A16" s="1">
        <v>2016</v>
      </c>
      <c r="B16" s="13">
        <v>6.6132790110841722</v>
      </c>
      <c r="C16" s="7">
        <f t="shared" si="0"/>
        <v>-1.4577423791324096E-2</v>
      </c>
      <c r="D16" s="12">
        <v>5.5564879126203675</v>
      </c>
      <c r="E16" s="7">
        <f t="shared" si="1"/>
        <v>-1.8403247635998876E-2</v>
      </c>
      <c r="G16" s="16"/>
      <c r="H16" s="16"/>
      <c r="J16" s="16"/>
      <c r="K16" s="16"/>
    </row>
    <row r="17" spans="1:11" ht="12">
      <c r="A17" s="1">
        <v>2017</v>
      </c>
      <c r="B17" s="13">
        <v>6.4256070967738044</v>
      </c>
      <c r="C17" s="7">
        <f t="shared" si="0"/>
        <v>-2.8378042722198904E-2</v>
      </c>
      <c r="D17" s="12">
        <v>5.4817090312835974</v>
      </c>
      <c r="E17" s="7">
        <f t="shared" si="1"/>
        <v>-1.3457940071627927E-2</v>
      </c>
      <c r="G17" s="16"/>
      <c r="H17" s="16"/>
      <c r="J17" s="16"/>
      <c r="K17" s="16"/>
    </row>
    <row r="18" spans="1:11" ht="12">
      <c r="A18" s="1">
        <v>2018</v>
      </c>
      <c r="B18" s="13">
        <v>6.5211618474881243</v>
      </c>
      <c r="C18" s="7">
        <f t="shared" si="0"/>
        <v>1.4870929590808046E-2</v>
      </c>
      <c r="D18" s="12">
        <v>5.4938578164042546</v>
      </c>
      <c r="E18" s="7">
        <f t="shared" si="1"/>
        <v>2.2162404190599894E-3</v>
      </c>
      <c r="G18" s="16"/>
      <c r="H18" s="16"/>
      <c r="J18" s="16"/>
      <c r="K18" s="16"/>
    </row>
    <row r="19" spans="1:11" ht="12">
      <c r="A19" s="1">
        <v>2019</v>
      </c>
      <c r="B19" s="13">
        <v>6.9188381152921075</v>
      </c>
      <c r="C19" s="7">
        <f t="shared" si="0"/>
        <v>6.098242569415202E-2</v>
      </c>
      <c r="D19" s="12">
        <v>5.627673095612824</v>
      </c>
      <c r="E19" s="7">
        <f t="shared" si="1"/>
        <v>2.4357251985846151E-2</v>
      </c>
      <c r="G19" s="16"/>
      <c r="H19" s="16"/>
      <c r="J19" s="16"/>
      <c r="K19" s="16"/>
    </row>
    <row r="20" spans="1:11" ht="12">
      <c r="A20" s="1">
        <v>2020</v>
      </c>
      <c r="B20" s="13">
        <v>8.1359666868584277</v>
      </c>
      <c r="C20" s="7">
        <f t="shared" si="0"/>
        <v>0.17591516831073228</v>
      </c>
      <c r="D20" s="12">
        <v>6.9175203513539767</v>
      </c>
      <c r="E20" s="7">
        <f t="shared" si="1"/>
        <v>0.22919726036444454</v>
      </c>
      <c r="G20" s="16"/>
      <c r="H20" s="16"/>
      <c r="J20" s="16"/>
      <c r="K20" s="16"/>
    </row>
    <row r="21" spans="1:11" ht="12">
      <c r="A21" s="1">
        <v>2021</v>
      </c>
      <c r="B21" s="13">
        <v>7.7657586437149391</v>
      </c>
      <c r="C21" s="7">
        <f t="shared" si="0"/>
        <v>-4.550264982543073E-2</v>
      </c>
      <c r="D21" s="12">
        <v>6.6536375722164989</v>
      </c>
      <c r="E21" s="7">
        <f>D21/D20-1</f>
        <v>-3.8147018835416602E-2</v>
      </c>
      <c r="G21" s="16"/>
      <c r="H21" s="16"/>
      <c r="J21" s="16"/>
    </row>
    <row r="22" spans="1:11" ht="12">
      <c r="A22" s="1">
        <v>2022</v>
      </c>
      <c r="B22" s="13">
        <v>7.3</v>
      </c>
      <c r="C22" s="7">
        <f t="shared" si="0"/>
        <v>-5.997593603966711E-2</v>
      </c>
      <c r="D22" s="12">
        <v>6.3</v>
      </c>
      <c r="E22" s="7">
        <f>D22/D21-1</f>
        <v>-5.3149509329029065E-2</v>
      </c>
      <c r="G22" s="16"/>
      <c r="H22" s="16"/>
      <c r="J22" s="16"/>
    </row>
    <row r="23" spans="1:11">
      <c r="B23" s="6"/>
      <c r="C23" s="7"/>
      <c r="D23" s="4"/>
      <c r="E23" s="7"/>
      <c r="J23" s="16"/>
    </row>
    <row r="24" spans="1:11">
      <c r="B24" s="6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21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:XFD1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5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L1" s="1"/>
      <c r="M1" s="1"/>
    </row>
    <row r="2" spans="1:15" s="3" customFormat="1">
      <c r="A2" s="2">
        <v>2000</v>
      </c>
      <c r="B2" s="19">
        <v>305240</v>
      </c>
      <c r="C2" s="2"/>
      <c r="D2" s="19">
        <v>28333732</v>
      </c>
      <c r="E2" s="7"/>
      <c r="G2" s="19"/>
      <c r="H2" s="19"/>
      <c r="I2" s="19"/>
      <c r="J2" s="19"/>
      <c r="L2" s="1"/>
      <c r="M2" s="1"/>
    </row>
    <row r="3" spans="1:15">
      <c r="A3" s="1">
        <v>2001</v>
      </c>
      <c r="B3" s="19">
        <v>301122</v>
      </c>
      <c r="C3" s="7">
        <f t="shared" ref="C3:C4" si="0">(B3/B2-1)*100</f>
        <v>-1.3491023456951856</v>
      </c>
      <c r="D3" s="19">
        <v>30330817</v>
      </c>
      <c r="E3" s="7">
        <f t="shared" ref="E3:E4" si="1">(D3/D2-1)*100</f>
        <v>7.0484361184753208</v>
      </c>
      <c r="G3" s="19"/>
      <c r="H3" s="19"/>
      <c r="I3" s="19"/>
      <c r="J3" s="19"/>
    </row>
    <row r="4" spans="1:15">
      <c r="A4" s="1">
        <v>2002</v>
      </c>
      <c r="B4" s="19">
        <v>317926</v>
      </c>
      <c r="C4" s="7">
        <f t="shared" si="0"/>
        <v>5.5804624039425876</v>
      </c>
      <c r="D4" s="19">
        <v>32767232</v>
      </c>
      <c r="E4" s="7">
        <f t="shared" si="1"/>
        <v>8.0328037322568768</v>
      </c>
      <c r="G4" s="19"/>
      <c r="H4" s="19"/>
      <c r="I4" s="19"/>
      <c r="J4" s="19"/>
      <c r="L4" s="9"/>
      <c r="M4" s="9"/>
      <c r="O4" s="15"/>
    </row>
    <row r="5" spans="1:15">
      <c r="A5" s="1">
        <v>2003</v>
      </c>
      <c r="B5" s="19">
        <v>329607</v>
      </c>
      <c r="C5" s="7">
        <v>3.6741254254134548</v>
      </c>
      <c r="D5" s="19">
        <v>35568919</v>
      </c>
      <c r="E5" s="7">
        <v>8.5502705873965681</v>
      </c>
      <c r="G5" s="19"/>
      <c r="H5" s="19"/>
      <c r="I5" s="19"/>
      <c r="J5" s="19"/>
      <c r="L5" s="9"/>
      <c r="M5" s="9"/>
      <c r="O5" s="15"/>
    </row>
    <row r="6" spans="1:15">
      <c r="A6" s="1">
        <v>2004</v>
      </c>
      <c r="B6" s="19">
        <v>382069</v>
      </c>
      <c r="C6" s="7">
        <v>15.916530898919024</v>
      </c>
      <c r="D6" s="19">
        <v>38447454</v>
      </c>
      <c r="E6" s="7">
        <v>8.0928380196204408</v>
      </c>
      <c r="G6" s="19"/>
      <c r="H6" s="19"/>
      <c r="I6" s="19"/>
      <c r="J6" s="19"/>
      <c r="L6" s="9"/>
      <c r="M6" s="9"/>
      <c r="O6" s="15"/>
    </row>
    <row r="7" spans="1:15" ht="14.4">
      <c r="A7" s="1">
        <v>2005</v>
      </c>
      <c r="B7" s="19">
        <v>412849</v>
      </c>
      <c r="C7" s="7">
        <v>8.0561364570273852</v>
      </c>
      <c r="D7" s="19">
        <v>40087673</v>
      </c>
      <c r="E7" s="7">
        <v>4.2661316403421745</v>
      </c>
      <c r="G7" s="19"/>
      <c r="H7" s="19"/>
      <c r="I7" s="19"/>
      <c r="J7" s="19"/>
      <c r="K7" s="35"/>
      <c r="L7" s="9"/>
      <c r="M7" s="9"/>
      <c r="O7" s="15"/>
    </row>
    <row r="8" spans="1:15">
      <c r="A8" s="1">
        <v>2006</v>
      </c>
      <c r="B8" s="19">
        <v>451029</v>
      </c>
      <c r="C8" s="7">
        <v>9.2479332637356535</v>
      </c>
      <c r="D8" s="19">
        <v>43441331</v>
      </c>
      <c r="E8" s="7">
        <v>8.3658086115400145</v>
      </c>
      <c r="G8" s="19"/>
      <c r="H8" s="19"/>
      <c r="I8" s="19"/>
      <c r="J8" s="19"/>
      <c r="L8" s="9"/>
      <c r="M8" s="9"/>
      <c r="O8" s="15"/>
    </row>
    <row r="9" spans="1:15">
      <c r="A9" s="1">
        <v>2007</v>
      </c>
      <c r="B9" s="19">
        <v>508436</v>
      </c>
      <c r="C9" s="7">
        <v>12.728006403135939</v>
      </c>
      <c r="D9" s="19">
        <v>47266674</v>
      </c>
      <c r="E9" s="7">
        <v>8.8057684052083918</v>
      </c>
      <c r="G9" s="19"/>
      <c r="H9" s="19"/>
      <c r="I9" s="19"/>
      <c r="J9" s="19"/>
      <c r="L9" s="9"/>
      <c r="M9" s="9"/>
      <c r="O9" s="15"/>
    </row>
    <row r="10" spans="1:15">
      <c r="A10" s="1">
        <v>2008</v>
      </c>
      <c r="B10" s="19">
        <v>546496</v>
      </c>
      <c r="C10" s="7">
        <v>7.4857012485347152</v>
      </c>
      <c r="D10" s="19">
        <v>51716008</v>
      </c>
      <c r="E10" s="7">
        <v>9.413258060002283</v>
      </c>
      <c r="G10" s="19"/>
      <c r="H10" s="19"/>
      <c r="I10" s="19"/>
      <c r="J10" s="19"/>
      <c r="L10" s="9"/>
      <c r="M10" s="9"/>
      <c r="O10" s="15"/>
    </row>
    <row r="11" spans="1:15">
      <c r="A11" s="1">
        <v>2009</v>
      </c>
      <c r="B11" s="19">
        <v>578547</v>
      </c>
      <c r="C11" s="7">
        <v>5.8648187726900058</v>
      </c>
      <c r="D11" s="19">
        <v>53895012</v>
      </c>
      <c r="E11" s="7">
        <v>4.213403323783238</v>
      </c>
      <c r="G11" s="19"/>
      <c r="H11" s="19"/>
      <c r="I11" s="19"/>
      <c r="J11" s="19"/>
      <c r="L11" s="9"/>
      <c r="M11" s="9"/>
      <c r="O11" s="15"/>
    </row>
    <row r="12" spans="1:15">
      <c r="A12" s="1">
        <v>2010</v>
      </c>
      <c r="B12" s="19">
        <v>580079</v>
      </c>
      <c r="C12" s="7">
        <v>0.26480130395629686</v>
      </c>
      <c r="D12" s="19">
        <v>53099329</v>
      </c>
      <c r="E12" s="7">
        <v>-1.4763574039096561</v>
      </c>
      <c r="G12" s="19"/>
      <c r="H12" s="19"/>
      <c r="I12" s="19"/>
      <c r="J12" s="19"/>
      <c r="L12" s="9"/>
      <c r="M12" s="9"/>
      <c r="O12" s="15"/>
    </row>
    <row r="13" spans="1:15">
      <c r="A13" s="1">
        <v>2011</v>
      </c>
      <c r="B13" s="19">
        <v>572341</v>
      </c>
      <c r="C13" s="7">
        <v>-1.333956236995304</v>
      </c>
      <c r="D13" s="19">
        <v>50631080</v>
      </c>
      <c r="E13" s="7">
        <v>-4.6483619406942012</v>
      </c>
      <c r="G13" s="19"/>
      <c r="H13" s="19"/>
      <c r="I13" s="19"/>
      <c r="J13" s="19"/>
      <c r="L13" s="9"/>
      <c r="M13" s="9"/>
      <c r="O13" s="15"/>
    </row>
    <row r="14" spans="1:15">
      <c r="A14" s="1">
        <v>2012</v>
      </c>
      <c r="B14" s="19">
        <v>528361</v>
      </c>
      <c r="C14" s="7">
        <v>-7.684230205419496</v>
      </c>
      <c r="D14" s="19">
        <v>46476414</v>
      </c>
      <c r="E14" s="7">
        <v>-8.2057621524170514</v>
      </c>
      <c r="G14" s="19"/>
      <c r="H14" s="19"/>
      <c r="I14" s="19"/>
      <c r="J14" s="19"/>
      <c r="L14" s="9"/>
      <c r="M14" s="9"/>
      <c r="O14" s="15"/>
    </row>
    <row r="15" spans="1:15">
      <c r="A15" s="1">
        <v>2013</v>
      </c>
      <c r="B15" s="19">
        <v>525316</v>
      </c>
      <c r="C15" s="7">
        <v>-0.57631051496987995</v>
      </c>
      <c r="D15" s="19">
        <v>44958493</v>
      </c>
      <c r="E15" s="7">
        <v>-3.2660028374822514</v>
      </c>
      <c r="G15" s="19"/>
      <c r="H15" s="19"/>
      <c r="I15" s="19"/>
      <c r="J15" s="19"/>
      <c r="L15" s="9"/>
      <c r="M15" s="9"/>
      <c r="O15" s="15"/>
    </row>
    <row r="16" spans="1:15">
      <c r="A16" s="1">
        <v>2014</v>
      </c>
      <c r="B16" s="19">
        <v>537598</v>
      </c>
      <c r="C16" s="7">
        <v>2.3380213052714982</v>
      </c>
      <c r="D16" s="19">
        <v>44789297</v>
      </c>
      <c r="E16" s="7">
        <v>-0.37633823713797421</v>
      </c>
      <c r="G16" s="19"/>
      <c r="H16" s="19"/>
      <c r="I16" s="19"/>
      <c r="J16" s="19"/>
      <c r="L16" s="9"/>
      <c r="M16" s="9"/>
      <c r="O16" s="15"/>
    </row>
    <row r="17" spans="1:15">
      <c r="A17" s="1">
        <v>2015</v>
      </c>
      <c r="B17" s="19">
        <v>545391</v>
      </c>
      <c r="C17" s="7">
        <v>1.4495961666524115</v>
      </c>
      <c r="D17" s="19">
        <v>46597784</v>
      </c>
      <c r="E17" s="7">
        <v>4.0377659868159999</v>
      </c>
      <c r="G17" s="19"/>
      <c r="H17" s="19"/>
      <c r="I17" s="19"/>
      <c r="J17" s="19"/>
      <c r="L17" s="9"/>
      <c r="M17" s="9"/>
      <c r="O17" s="15"/>
    </row>
    <row r="18" spans="1:15">
      <c r="A18" s="1">
        <v>2016</v>
      </c>
      <c r="B18" s="19">
        <v>571639</v>
      </c>
      <c r="C18" s="7">
        <v>4.8126940121857587</v>
      </c>
      <c r="D18" s="19">
        <v>47609582</v>
      </c>
      <c r="E18" s="7">
        <v>2.1713435986569607</v>
      </c>
      <c r="G18" s="19"/>
      <c r="H18" s="19"/>
      <c r="I18" s="19"/>
      <c r="J18" s="19"/>
      <c r="L18" s="9"/>
      <c r="M18" s="9"/>
      <c r="O18" s="15"/>
    </row>
    <row r="19" spans="1:15">
      <c r="A19" s="1">
        <v>2017</v>
      </c>
      <c r="B19" s="19">
        <v>571478</v>
      </c>
      <c r="C19" s="7">
        <v>-2.8164628375604295E-2</v>
      </c>
      <c r="D19" s="19">
        <v>49416879</v>
      </c>
      <c r="E19" s="7">
        <v>3.7960782768477142</v>
      </c>
      <c r="G19" s="19"/>
      <c r="H19" s="19"/>
      <c r="I19" s="19"/>
      <c r="J19" s="19"/>
      <c r="L19" s="9"/>
      <c r="M19" s="9"/>
      <c r="O19" s="15"/>
    </row>
    <row r="20" spans="1:15">
      <c r="A20" s="1">
        <v>2018</v>
      </c>
      <c r="B20" s="19">
        <v>590525</v>
      </c>
      <c r="C20" s="7">
        <v>3.3329367009753641</v>
      </c>
      <c r="D20" s="19">
        <v>50685260</v>
      </c>
      <c r="E20" s="7">
        <v>2.5666958854281274</v>
      </c>
      <c r="G20" s="19"/>
      <c r="H20" s="19"/>
      <c r="I20" s="19"/>
      <c r="J20" s="19"/>
      <c r="L20" s="9"/>
      <c r="M20" s="9"/>
      <c r="O20" s="15"/>
    </row>
    <row r="21" spans="1:15">
      <c r="A21" s="1">
        <v>2019</v>
      </c>
      <c r="B21" s="19">
        <v>619255</v>
      </c>
      <c r="C21" s="7">
        <v>4.8651623555310941</v>
      </c>
      <c r="D21" s="19">
        <v>53111017</v>
      </c>
      <c r="E21" s="7">
        <v>4.7859219820515886</v>
      </c>
      <c r="G21" s="19"/>
      <c r="H21" s="19"/>
      <c r="I21" s="19"/>
      <c r="J21" s="19"/>
      <c r="L21" s="4"/>
      <c r="M21" s="4"/>
      <c r="O21" s="15"/>
    </row>
    <row r="22" spans="1:15">
      <c r="A22" s="1">
        <v>2020</v>
      </c>
      <c r="B22" s="19">
        <v>638238</v>
      </c>
      <c r="C22" s="7">
        <v>3.0654576870594585</v>
      </c>
      <c r="D22" s="19">
        <v>55175640</v>
      </c>
      <c r="E22" s="7">
        <v>3.8873723694652584</v>
      </c>
      <c r="G22" s="19"/>
      <c r="H22" s="19"/>
      <c r="I22" s="19"/>
      <c r="J22" s="19"/>
      <c r="L22" s="4"/>
      <c r="M22" s="4"/>
      <c r="O22" s="15"/>
    </row>
    <row r="23" spans="1:15">
      <c r="A23" s="1">
        <v>2021</v>
      </c>
      <c r="B23" s="19">
        <v>671866</v>
      </c>
      <c r="C23" s="7">
        <v>5.2688808876939275</v>
      </c>
      <c r="D23" s="19">
        <v>59772933</v>
      </c>
      <c r="E23" s="7">
        <v>8.3321063425816142</v>
      </c>
      <c r="G23" s="19"/>
      <c r="H23" s="19"/>
      <c r="I23" s="19"/>
      <c r="J23" s="19"/>
    </row>
    <row r="24" spans="1:15">
      <c r="A24" s="1">
        <v>2022</v>
      </c>
      <c r="B24" s="19">
        <v>712755</v>
      </c>
      <c r="C24" s="7">
        <v>6.0858861737310699</v>
      </c>
      <c r="D24" s="19">
        <v>63490615</v>
      </c>
      <c r="E24" s="7">
        <v>6.2196747146404885</v>
      </c>
      <c r="G24" s="19"/>
      <c r="H24" s="19"/>
      <c r="I24" s="19"/>
      <c r="J24" s="19"/>
    </row>
    <row r="25" spans="1:15">
      <c r="A25" s="1">
        <v>2023</v>
      </c>
      <c r="B25" s="19">
        <v>771779</v>
      </c>
      <c r="C25" s="7">
        <v>8.2811064110388521</v>
      </c>
      <c r="D25" s="19">
        <v>67937923</v>
      </c>
      <c r="E25" s="7">
        <v>7.0046699027879855</v>
      </c>
    </row>
    <row r="26" spans="1:15">
      <c r="B26" s="6"/>
      <c r="C26" s="6"/>
      <c r="D26" s="4"/>
      <c r="E26" s="6"/>
    </row>
    <row r="27" spans="1:15">
      <c r="B27" s="6"/>
      <c r="C27" s="6"/>
      <c r="D27" s="4"/>
      <c r="E27" s="6"/>
    </row>
    <row r="28" spans="1:15">
      <c r="B28" s="6"/>
      <c r="C28" s="6"/>
      <c r="D28" s="4"/>
      <c r="E28" s="6"/>
    </row>
    <row r="29" spans="1:15">
      <c r="B29" s="6"/>
      <c r="C29" s="6"/>
      <c r="D29" s="4"/>
      <c r="E29" s="6"/>
    </row>
    <row r="30" spans="1:15">
      <c r="B30" s="6"/>
      <c r="C30" s="6"/>
      <c r="D30" s="4"/>
      <c r="E30" s="6"/>
    </row>
    <row r="31" spans="1:15">
      <c r="B31" s="6"/>
      <c r="C31" s="6"/>
      <c r="D31" s="4"/>
      <c r="E31" s="6"/>
    </row>
    <row r="32" spans="1:1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2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G1" s="23"/>
      <c r="K1" s="1"/>
      <c r="L1" s="1"/>
    </row>
    <row r="2" spans="1:14" s="3" customFormat="1">
      <c r="A2" s="2">
        <v>2000</v>
      </c>
      <c r="B2" s="17">
        <f>Gasto_educa!B2/PIB_corr!B2*100</f>
        <v>3.8224324590685783</v>
      </c>
      <c r="C2" s="2"/>
      <c r="D2" s="17">
        <f>Gasto_educa!D2/PIB_corr!D2*100</f>
        <v>4.3753996871375866</v>
      </c>
      <c r="E2" s="7"/>
      <c r="G2" s="23"/>
      <c r="H2" s="18"/>
      <c r="I2" s="18"/>
      <c r="J2" s="18"/>
      <c r="K2" s="1"/>
      <c r="L2" s="1"/>
    </row>
    <row r="3" spans="1:14">
      <c r="A3" s="1">
        <v>2001</v>
      </c>
      <c r="B3" s="17">
        <f>Gasto_educa!B3/PIB_corr!B3*100</f>
        <v>3.4866889654877746</v>
      </c>
      <c r="C3" s="7">
        <f t="shared" ref="C3:C4" si="0">(B3/B2-1)*100</f>
        <v>-8.7835036243548164</v>
      </c>
      <c r="D3" s="17">
        <f>Gasto_educa!D3/PIB_corr!D3*100</f>
        <v>4.3270519774365939</v>
      </c>
      <c r="E3" s="7">
        <f t="shared" ref="E3:E4" si="1">(D3/D2-1)*100</f>
        <v>-1.1049895588538194</v>
      </c>
      <c r="G3" s="18"/>
      <c r="H3" s="18"/>
      <c r="I3" s="18"/>
      <c r="J3" s="18"/>
    </row>
    <row r="4" spans="1:14">
      <c r="A4" s="1">
        <v>2002</v>
      </c>
      <c r="B4" s="17">
        <f>Gasto_educa!B4/PIB_corr!B4*100</f>
        <v>3.4524626946792445</v>
      </c>
      <c r="C4" s="7">
        <f t="shared" si="0"/>
        <v>-0.98162672803084883</v>
      </c>
      <c r="D4" s="17">
        <f>Gasto_educa!D4/PIB_corr!D4*100</f>
        <v>4.370456048998058</v>
      </c>
      <c r="E4" s="7">
        <f t="shared" si="1"/>
        <v>1.0030864382446714</v>
      </c>
      <c r="G4" s="18"/>
      <c r="H4" s="18"/>
      <c r="I4" s="18"/>
      <c r="J4" s="18"/>
      <c r="K4" s="9"/>
      <c r="L4" s="9"/>
      <c r="N4" s="15"/>
    </row>
    <row r="5" spans="1:14">
      <c r="A5" s="1">
        <v>2003</v>
      </c>
      <c r="B5" s="17">
        <v>3.3982212091925708</v>
      </c>
      <c r="C5" s="7">
        <v>-1.5710954841095859</v>
      </c>
      <c r="D5" s="17">
        <v>4.4312535583785877</v>
      </c>
      <c r="E5" s="7">
        <v>1.3911021801596091</v>
      </c>
      <c r="G5" s="18"/>
      <c r="H5" s="18"/>
      <c r="I5" s="18"/>
      <c r="J5" s="18"/>
      <c r="K5" s="9"/>
      <c r="L5" s="9"/>
      <c r="N5" s="15"/>
    </row>
    <row r="6" spans="1:14">
      <c r="A6" s="1">
        <v>2004</v>
      </c>
      <c r="B6" s="17">
        <v>3.6996213704989693</v>
      </c>
      <c r="C6" s="7">
        <v>8.8693508383467687</v>
      </c>
      <c r="D6" s="17">
        <v>4.4703275007877368</v>
      </c>
      <c r="E6" s="7">
        <v>0.88178078492637813</v>
      </c>
      <c r="G6" s="18"/>
      <c r="H6" s="18"/>
      <c r="I6" s="18"/>
      <c r="J6" s="18"/>
      <c r="K6" s="9"/>
      <c r="L6" s="9"/>
      <c r="N6" s="15"/>
    </row>
    <row r="7" spans="1:14">
      <c r="A7" s="1">
        <v>2005</v>
      </c>
      <c r="B7" s="17">
        <v>3.7031206749356289</v>
      </c>
      <c r="C7" s="7">
        <v>9.4585474734332209E-2</v>
      </c>
      <c r="D7" s="17">
        <v>4.3192245200523205</v>
      </c>
      <c r="E7" s="7">
        <v>-3.3801322321192262</v>
      </c>
      <c r="G7" s="18"/>
      <c r="H7" s="18"/>
      <c r="I7" s="18"/>
      <c r="J7" s="18"/>
      <c r="K7" s="9"/>
      <c r="L7" s="9"/>
      <c r="N7" s="15"/>
    </row>
    <row r="8" spans="1:14">
      <c r="A8" s="1">
        <v>2006</v>
      </c>
      <c r="B8" s="17">
        <v>3.7736873599809373</v>
      </c>
      <c r="C8" s="7">
        <v>1.9056004715950925</v>
      </c>
      <c r="D8" s="17">
        <v>4.322623724347646</v>
      </c>
      <c r="E8" s="7">
        <v>7.8699411886185011E-2</v>
      </c>
      <c r="G8" s="18"/>
      <c r="H8" s="18"/>
      <c r="I8" s="18"/>
      <c r="J8" s="18"/>
      <c r="K8" s="9"/>
      <c r="L8" s="9"/>
      <c r="N8" s="15"/>
    </row>
    <row r="9" spans="1:14">
      <c r="A9" s="1">
        <v>2007</v>
      </c>
      <c r="B9" s="17">
        <v>3.9601909044501014</v>
      </c>
      <c r="C9" s="7">
        <v>4.9422097454863367</v>
      </c>
      <c r="D9" s="17">
        <v>4.3865313709640743</v>
      </c>
      <c r="E9" s="7">
        <v>1.4784457471156198</v>
      </c>
      <c r="G9" s="18"/>
      <c r="H9" s="18"/>
      <c r="I9" s="18"/>
      <c r="J9" s="18"/>
      <c r="K9" s="9"/>
      <c r="L9" s="9"/>
      <c r="N9" s="15"/>
    </row>
    <row r="10" spans="1:14">
      <c r="A10" s="1">
        <v>2008</v>
      </c>
      <c r="B10" s="17">
        <v>4.1149164138779337</v>
      </c>
      <c r="C10" s="7">
        <v>3.9070214835846828</v>
      </c>
      <c r="D10" s="17">
        <v>4.6489140909287041</v>
      </c>
      <c r="E10" s="7">
        <v>5.9815534821300753</v>
      </c>
      <c r="G10" s="18"/>
      <c r="H10" s="18"/>
      <c r="I10" s="18"/>
      <c r="J10" s="18"/>
      <c r="K10" s="9"/>
      <c r="L10" s="9"/>
      <c r="N10" s="15"/>
    </row>
    <row r="11" spans="1:14">
      <c r="A11" s="1">
        <v>2009</v>
      </c>
      <c r="B11" s="17">
        <v>4.5157763803727908</v>
      </c>
      <c r="C11" s="7">
        <v>9.7416308419514976</v>
      </c>
      <c r="D11" s="17">
        <v>5.0228811079320401</v>
      </c>
      <c r="E11" s="7">
        <v>8.044179988893486</v>
      </c>
      <c r="G11" s="18"/>
      <c r="H11" s="18"/>
      <c r="I11" s="18"/>
      <c r="J11" s="18"/>
      <c r="K11" s="9"/>
      <c r="L11" s="9"/>
      <c r="N11" s="15"/>
    </row>
    <row r="12" spans="1:14">
      <c r="A12" s="1">
        <v>2010</v>
      </c>
      <c r="B12" s="17">
        <v>4.5027558158173466</v>
      </c>
      <c r="C12" s="7">
        <v>-0.28833501614553558</v>
      </c>
      <c r="D12" s="17">
        <v>4.9296361214135516</v>
      </c>
      <c r="E12" s="7">
        <v>-1.8564044124245282</v>
      </c>
      <c r="G12" s="18"/>
      <c r="H12" s="18"/>
      <c r="I12" s="18"/>
      <c r="J12" s="18"/>
      <c r="K12" s="9"/>
      <c r="L12" s="9"/>
      <c r="N12" s="15"/>
    </row>
    <row r="13" spans="1:14">
      <c r="A13" s="1">
        <v>2011</v>
      </c>
      <c r="B13" s="17">
        <v>4.513618511339704</v>
      </c>
      <c r="C13" s="7">
        <v>0.24124549424151542</v>
      </c>
      <c r="D13" s="17">
        <v>4.7376769689994287</v>
      </c>
      <c r="E13" s="7">
        <v>-3.8939821862364887</v>
      </c>
      <c r="G13" s="18"/>
      <c r="H13" s="18"/>
      <c r="I13" s="18"/>
      <c r="J13" s="18"/>
      <c r="K13" s="9"/>
      <c r="L13" s="9"/>
      <c r="N13" s="15"/>
    </row>
    <row r="14" spans="1:14">
      <c r="A14" s="1">
        <v>2012</v>
      </c>
      <c r="B14" s="17">
        <v>4.3219943500722096</v>
      </c>
      <c r="C14" s="7">
        <v>-4.2454664873885832</v>
      </c>
      <c r="D14" s="17">
        <v>4.4862962419543537</v>
      </c>
      <c r="E14" s="7">
        <v>-5.3059912841243229</v>
      </c>
      <c r="G14" s="18"/>
      <c r="H14" s="18"/>
      <c r="I14" s="18"/>
      <c r="J14" s="18"/>
      <c r="K14" s="9"/>
      <c r="L14" s="9"/>
      <c r="N14" s="15"/>
    </row>
    <row r="15" spans="1:14">
      <c r="A15" s="1">
        <v>2013</v>
      </c>
      <c r="B15" s="17">
        <v>4.3981124107552807</v>
      </c>
      <c r="C15" s="7">
        <v>1.7611790881170375</v>
      </c>
      <c r="D15" s="17">
        <v>4.3834061650540335</v>
      </c>
      <c r="E15" s="7">
        <v>-2.2934302897371417</v>
      </c>
      <c r="G15" s="18"/>
      <c r="H15" s="18"/>
      <c r="I15" s="18"/>
      <c r="J15" s="18"/>
      <c r="K15" s="9"/>
      <c r="L15" s="9"/>
      <c r="N15" s="15"/>
    </row>
    <row r="16" spans="1:14">
      <c r="A16" s="1">
        <v>2014</v>
      </c>
      <c r="B16" s="17">
        <v>4.4215830642211014</v>
      </c>
      <c r="C16" s="7">
        <v>0.53365287818529783</v>
      </c>
      <c r="D16" s="17">
        <v>4.3110197901918186</v>
      </c>
      <c r="E16" s="7">
        <v>-1.6513727484188667</v>
      </c>
      <c r="G16" s="18"/>
      <c r="H16" s="18"/>
      <c r="I16" s="18"/>
      <c r="J16" s="18"/>
      <c r="K16" s="9"/>
      <c r="L16" s="9"/>
      <c r="N16" s="15"/>
    </row>
    <row r="17" spans="1:14">
      <c r="A17" s="1">
        <v>2015</v>
      </c>
      <c r="B17" s="17">
        <v>4.3828180731627686</v>
      </c>
      <c r="C17" s="7">
        <v>-0.8767219906375634</v>
      </c>
      <c r="D17" s="17">
        <v>4.28638300377514</v>
      </c>
      <c r="E17" s="7">
        <v>-0.57148395543742403</v>
      </c>
      <c r="G17" s="18"/>
      <c r="H17" s="18"/>
      <c r="I17" s="18"/>
      <c r="J17" s="18"/>
      <c r="K17" s="9"/>
      <c r="L17" s="9"/>
      <c r="N17" s="15"/>
    </row>
    <row r="18" spans="1:14">
      <c r="A18" s="1">
        <v>2016</v>
      </c>
      <c r="B18" s="17">
        <v>4.4541335411787175</v>
      </c>
      <c r="C18" s="7">
        <v>1.6271601245014811</v>
      </c>
      <c r="D18" s="17">
        <v>4.2396243166540071</v>
      </c>
      <c r="E18" s="7">
        <v>-1.0908658204353494</v>
      </c>
      <c r="G18" s="18"/>
      <c r="H18" s="18"/>
      <c r="I18" s="18"/>
      <c r="J18" s="18"/>
      <c r="K18" s="9"/>
      <c r="L18" s="9"/>
      <c r="N18" s="15"/>
    </row>
    <row r="19" spans="1:14">
      <c r="A19" s="1">
        <v>2017</v>
      </c>
      <c r="B19" s="17">
        <v>4.2910122621052693</v>
      </c>
      <c r="C19" s="7">
        <v>-3.6622449139744662</v>
      </c>
      <c r="D19" s="17">
        <v>4.2235782342926296</v>
      </c>
      <c r="E19" s="7">
        <v>-0.37847887366684319</v>
      </c>
      <c r="G19" s="18"/>
      <c r="H19" s="18"/>
      <c r="I19" s="18"/>
      <c r="J19" s="18"/>
      <c r="K19" s="9"/>
      <c r="L19" s="9"/>
      <c r="N19" s="15"/>
    </row>
    <row r="20" spans="1:14">
      <c r="A20" s="1">
        <v>2018</v>
      </c>
      <c r="B20" s="17">
        <v>4.2655863379884407</v>
      </c>
      <c r="C20" s="7">
        <v>-0.59253906919283228</v>
      </c>
      <c r="D20" s="17">
        <v>4.181000036295365</v>
      </c>
      <c r="E20" s="7">
        <v>-1.0081072407173153</v>
      </c>
      <c r="G20" s="18"/>
      <c r="H20" s="18"/>
      <c r="I20" s="18"/>
      <c r="J20" s="18"/>
      <c r="K20" s="9"/>
      <c r="L20" s="9"/>
      <c r="N20" s="15"/>
    </row>
    <row r="21" spans="1:14">
      <c r="A21" s="1">
        <v>2019</v>
      </c>
      <c r="B21" s="17">
        <v>4.3382357628728618</v>
      </c>
      <c r="C21" s="7">
        <v>1.7031521373139347</v>
      </c>
      <c r="D21" s="17">
        <v>4.2363079978623448</v>
      </c>
      <c r="E21" s="7">
        <v>1.3228404947823513</v>
      </c>
      <c r="G21" s="18"/>
      <c r="H21" s="18"/>
      <c r="I21" s="18"/>
      <c r="J21" s="18"/>
      <c r="K21" s="4"/>
      <c r="L21" s="4"/>
      <c r="N21" s="15"/>
    </row>
    <row r="22" spans="1:14">
      <c r="A22" s="1">
        <v>2020</v>
      </c>
      <c r="B22" s="17">
        <v>4.9128331927642632</v>
      </c>
      <c r="C22" s="7">
        <v>13.244956274826624</v>
      </c>
      <c r="D22" s="17">
        <v>4.886198718754815</v>
      </c>
      <c r="E22" s="7">
        <v>15.34096957115505</v>
      </c>
      <c r="G22" s="18"/>
      <c r="H22" s="18"/>
      <c r="I22" s="18"/>
      <c r="J22" s="18"/>
      <c r="K22" s="4"/>
      <c r="L22" s="4"/>
      <c r="N22" s="15"/>
    </row>
    <row r="23" spans="1:14">
      <c r="A23" s="1">
        <v>2021</v>
      </c>
      <c r="B23" s="17">
        <v>4.729273240250369</v>
      </c>
      <c r="C23" s="7">
        <v>-3.7363359453002731</v>
      </c>
      <c r="D23" s="17">
        <v>4.8380567296438448</v>
      </c>
      <c r="E23" s="7">
        <v>-0.98526465831578758</v>
      </c>
      <c r="H23" s="18"/>
      <c r="I23" s="18"/>
    </row>
    <row r="24" spans="1:14">
      <c r="A24" s="1">
        <v>2022</v>
      </c>
      <c r="B24" s="17">
        <v>4.5864481334107481</v>
      </c>
      <c r="C24" s="7">
        <v>-3.0200223075302679</v>
      </c>
      <c r="D24" s="17">
        <v>4.6221079345296285</v>
      </c>
      <c r="E24" s="7">
        <v>-4.463544087671611</v>
      </c>
    </row>
    <row r="25" spans="1:14">
      <c r="A25" s="1">
        <v>2023</v>
      </c>
      <c r="B25" s="17">
        <v>4.6003329639694366</v>
      </c>
      <c r="C25" s="7">
        <v>0.30273602044121883</v>
      </c>
      <c r="D25" s="17">
        <v>4.5342611477891293</v>
      </c>
      <c r="E25" s="7">
        <v>-1.9005784370424772</v>
      </c>
    </row>
    <row r="26" spans="1:14">
      <c r="B26" s="6"/>
      <c r="C26" s="6"/>
      <c r="D26" s="4"/>
      <c r="E26" s="6"/>
    </row>
    <row r="27" spans="1:14">
      <c r="B27" s="6"/>
      <c r="C27" s="6"/>
      <c r="D27" s="22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2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2" sqref="G22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K1" s="1"/>
      <c r="L1" s="1"/>
    </row>
    <row r="2" spans="1:14" s="3" customFormat="1">
      <c r="A2" s="2">
        <v>2000</v>
      </c>
      <c r="B2" s="8">
        <v>35942</v>
      </c>
      <c r="C2" s="2"/>
      <c r="D2" s="8">
        <v>5718988.2999999998</v>
      </c>
      <c r="E2" s="7"/>
      <c r="K2" s="1"/>
      <c r="L2" s="1"/>
    </row>
    <row r="3" spans="1:14">
      <c r="A3" s="1">
        <v>2001</v>
      </c>
      <c r="B3" s="9">
        <v>46314</v>
      </c>
      <c r="C3" s="7">
        <f t="shared" ref="C3:E25" si="0">(B3/B2-1)*100</f>
        <v>28.857603917422516</v>
      </c>
      <c r="D3" s="9">
        <v>6496011</v>
      </c>
      <c r="E3" s="7">
        <f t="shared" ref="E3:E4" si="1">(D3/D2-1)*100</f>
        <v>13.586716028077905</v>
      </c>
    </row>
    <row r="4" spans="1:14">
      <c r="A4" s="1">
        <v>2002</v>
      </c>
      <c r="B4" s="9">
        <v>48348</v>
      </c>
      <c r="C4" s="7">
        <f t="shared" si="0"/>
        <v>4.3917605907501045</v>
      </c>
      <c r="D4" s="9">
        <v>7193538</v>
      </c>
      <c r="E4" s="7">
        <f t="shared" si="1"/>
        <v>10.737774304877256</v>
      </c>
      <c r="H4" s="9"/>
      <c r="I4" s="9"/>
      <c r="K4" s="9"/>
      <c r="L4" s="9"/>
      <c r="N4" s="15"/>
    </row>
    <row r="5" spans="1:14">
      <c r="A5" s="1">
        <v>2003</v>
      </c>
      <c r="B5" s="9">
        <v>43745</v>
      </c>
      <c r="C5" s="7">
        <f t="shared" si="0"/>
        <v>-9.520559278563745</v>
      </c>
      <c r="D5" s="9">
        <v>8213035.5999999996</v>
      </c>
      <c r="E5" s="7">
        <f t="shared" si="0"/>
        <v>14.172408625630384</v>
      </c>
      <c r="H5" s="9"/>
      <c r="I5" s="9"/>
      <c r="K5" s="9"/>
      <c r="L5" s="9"/>
      <c r="N5" s="15"/>
    </row>
    <row r="6" spans="1:14">
      <c r="A6" s="1">
        <v>2004</v>
      </c>
      <c r="B6" s="9">
        <v>46158</v>
      </c>
      <c r="C6" s="7">
        <f t="shared" si="0"/>
        <v>5.5160589781689362</v>
      </c>
      <c r="D6" s="9">
        <v>8945760.6999999993</v>
      </c>
      <c r="E6" s="7">
        <f t="shared" si="0"/>
        <v>8.9214893942502815</v>
      </c>
      <c r="H6" s="9"/>
      <c r="I6" s="9"/>
      <c r="K6" s="9"/>
      <c r="L6" s="9"/>
      <c r="N6" s="15"/>
    </row>
    <row r="7" spans="1:14">
      <c r="A7" s="1">
        <v>2005</v>
      </c>
      <c r="B7" s="9">
        <v>51574</v>
      </c>
      <c r="C7" s="7">
        <f t="shared" si="0"/>
        <v>11.733610641708903</v>
      </c>
      <c r="D7" s="9">
        <v>10196871</v>
      </c>
      <c r="E7" s="7">
        <f t="shared" si="0"/>
        <v>13.985510477605345</v>
      </c>
      <c r="H7" s="9"/>
      <c r="I7" s="9"/>
      <c r="K7" s="9"/>
      <c r="L7" s="9"/>
      <c r="N7" s="15"/>
    </row>
    <row r="8" spans="1:14">
      <c r="A8" s="1">
        <v>2006</v>
      </c>
      <c r="B8" s="9">
        <v>98100</v>
      </c>
      <c r="C8" s="7">
        <f t="shared" si="0"/>
        <v>90.21212238724938</v>
      </c>
      <c r="D8" s="9">
        <v>11815217.9</v>
      </c>
      <c r="E8" s="7">
        <f t="shared" si="0"/>
        <v>15.871014745601864</v>
      </c>
      <c r="H8" s="9"/>
      <c r="I8" s="9"/>
      <c r="K8" s="9"/>
      <c r="L8" s="9"/>
      <c r="N8" s="15"/>
    </row>
    <row r="9" spans="1:14">
      <c r="A9" s="1">
        <v>2007</v>
      </c>
      <c r="B9" s="9">
        <v>117464</v>
      </c>
      <c r="C9" s="7">
        <f t="shared" si="0"/>
        <v>19.739041794087676</v>
      </c>
      <c r="D9" s="9">
        <v>13342370.6</v>
      </c>
      <c r="E9" s="7">
        <f t="shared" si="0"/>
        <v>12.925302884172796</v>
      </c>
      <c r="H9" s="9"/>
      <c r="I9" s="9"/>
      <c r="K9" s="9"/>
      <c r="L9" s="9"/>
      <c r="N9" s="15"/>
    </row>
    <row r="10" spans="1:14">
      <c r="A10" s="1">
        <v>2008</v>
      </c>
      <c r="B10" s="9">
        <v>140791</v>
      </c>
      <c r="C10" s="7">
        <f t="shared" si="0"/>
        <v>19.85885037117756</v>
      </c>
      <c r="D10" s="9">
        <v>14701392.9</v>
      </c>
      <c r="E10" s="7">
        <f t="shared" si="0"/>
        <v>10.185763390502744</v>
      </c>
      <c r="H10" s="9"/>
      <c r="I10" s="9"/>
      <c r="K10" s="9"/>
      <c r="L10" s="9"/>
      <c r="N10" s="15"/>
    </row>
    <row r="11" spans="1:14">
      <c r="A11" s="1">
        <v>2009</v>
      </c>
      <c r="B11" s="9">
        <v>149062</v>
      </c>
      <c r="C11" s="7">
        <f t="shared" si="0"/>
        <v>5.8746652840025337</v>
      </c>
      <c r="D11" s="9">
        <v>14581675.699999999</v>
      </c>
      <c r="E11" s="7">
        <f t="shared" si="0"/>
        <v>-0.81432555958694808</v>
      </c>
      <c r="H11" s="9"/>
      <c r="I11" s="9"/>
      <c r="K11" s="9"/>
      <c r="L11" s="9"/>
      <c r="N11" s="15"/>
    </row>
    <row r="12" spans="1:14">
      <c r="A12" s="1">
        <v>2010</v>
      </c>
      <c r="B12" s="9">
        <v>157850</v>
      </c>
      <c r="C12" s="7">
        <f t="shared" si="0"/>
        <v>5.8955334022084749</v>
      </c>
      <c r="D12" s="9">
        <v>14588455.300000001</v>
      </c>
      <c r="E12" s="7">
        <f t="shared" si="0"/>
        <v>4.6493970511241045E-2</v>
      </c>
      <c r="H12" s="9"/>
      <c r="I12" s="9"/>
      <c r="K12" s="9"/>
      <c r="L12" s="9"/>
      <c r="N12" s="15"/>
    </row>
    <row r="13" spans="1:14">
      <c r="A13" s="1">
        <v>2011</v>
      </c>
      <c r="B13" s="9">
        <v>141817</v>
      </c>
      <c r="C13" s="7">
        <f t="shared" si="0"/>
        <v>-10.157111181501421</v>
      </c>
      <c r="D13" s="9">
        <v>14184294.6</v>
      </c>
      <c r="E13" s="7">
        <f t="shared" si="0"/>
        <v>-2.7704146305332356</v>
      </c>
      <c r="H13" s="9"/>
      <c r="I13" s="9"/>
      <c r="K13" s="9"/>
      <c r="L13" s="9"/>
      <c r="N13" s="15"/>
    </row>
    <row r="14" spans="1:14">
      <c r="A14" s="1">
        <v>2012</v>
      </c>
      <c r="B14" s="9">
        <v>126166</v>
      </c>
      <c r="C14" s="7">
        <f t="shared" si="0"/>
        <v>-11.036053505574085</v>
      </c>
      <c r="D14" s="9">
        <v>13391606.800000001</v>
      </c>
      <c r="E14" s="7">
        <f t="shared" si="0"/>
        <v>-5.5884893986902888</v>
      </c>
      <c r="H14" s="9"/>
      <c r="I14" s="9"/>
      <c r="K14" s="9"/>
      <c r="L14" s="9"/>
      <c r="N14" s="15"/>
    </row>
    <row r="15" spans="1:14">
      <c r="A15" s="1">
        <v>2013</v>
      </c>
      <c r="B15" s="9">
        <v>110047</v>
      </c>
      <c r="C15" s="7">
        <f t="shared" si="0"/>
        <v>-12.776025236593059</v>
      </c>
      <c r="D15" s="9">
        <v>13011798</v>
      </c>
      <c r="E15" s="7">
        <f t="shared" si="0"/>
        <v>-2.8361704885182304</v>
      </c>
      <c r="H15" s="9"/>
      <c r="I15" s="9"/>
      <c r="K15" s="9"/>
      <c r="L15" s="9"/>
      <c r="N15" s="15"/>
    </row>
    <row r="16" spans="1:14">
      <c r="A16" s="1">
        <v>2014</v>
      </c>
      <c r="B16" s="9">
        <v>101828</v>
      </c>
      <c r="C16" s="7">
        <f t="shared" si="0"/>
        <v>-7.4686270411733151</v>
      </c>
      <c r="D16" s="9">
        <v>12820756.4</v>
      </c>
      <c r="E16" s="7">
        <f t="shared" si="0"/>
        <v>-1.4682183046493602</v>
      </c>
      <c r="H16" s="9"/>
      <c r="I16" s="9"/>
      <c r="K16" s="9"/>
      <c r="L16" s="9"/>
      <c r="N16" s="15"/>
    </row>
    <row r="17" spans="1:14">
      <c r="A17" s="1">
        <v>2015</v>
      </c>
      <c r="B17" s="9">
        <v>103326</v>
      </c>
      <c r="C17" s="7">
        <f t="shared" si="0"/>
        <v>1.4711081431433293</v>
      </c>
      <c r="D17" s="9">
        <v>13171807.199999999</v>
      </c>
      <c r="E17" s="7">
        <f t="shared" si="0"/>
        <v>2.7381442174503778</v>
      </c>
      <c r="H17" s="9"/>
      <c r="I17" s="9"/>
      <c r="K17" s="9"/>
      <c r="L17" s="9"/>
      <c r="N17" s="15"/>
    </row>
    <row r="18" spans="1:14">
      <c r="A18" s="1">
        <v>2016</v>
      </c>
      <c r="B18" s="9">
        <v>105921</v>
      </c>
      <c r="C18" s="7">
        <f t="shared" si="0"/>
        <v>2.5114685558329963</v>
      </c>
      <c r="D18" s="9">
        <v>13259768.699999999</v>
      </c>
      <c r="E18" s="7">
        <f t="shared" si="0"/>
        <v>0.66780130216299582</v>
      </c>
      <c r="H18" s="9"/>
      <c r="I18" s="9"/>
      <c r="K18" s="9"/>
      <c r="L18" s="9"/>
      <c r="N18" s="15"/>
    </row>
    <row r="19" spans="1:14">
      <c r="A19" s="1">
        <v>2017</v>
      </c>
      <c r="B19" s="9">
        <v>109009</v>
      </c>
      <c r="C19" s="7">
        <f t="shared" si="0"/>
        <v>2.9153803306237736</v>
      </c>
      <c r="D19" s="9">
        <v>14063444.1</v>
      </c>
      <c r="E19" s="7">
        <f t="shared" si="0"/>
        <v>6.061006177279693</v>
      </c>
      <c r="H19" s="9"/>
      <c r="I19" s="9"/>
      <c r="K19" s="9"/>
      <c r="L19" s="9"/>
      <c r="N19" s="15"/>
    </row>
    <row r="20" spans="1:14">
      <c r="A20" s="1">
        <v>2018</v>
      </c>
      <c r="B20" s="9">
        <v>117858</v>
      </c>
      <c r="C20" s="7">
        <f t="shared" si="0"/>
        <v>8.1176783568329256</v>
      </c>
      <c r="D20" s="9">
        <v>14945692.4</v>
      </c>
      <c r="E20" s="7">
        <f t="shared" si="0"/>
        <v>6.2733445216310857</v>
      </c>
      <c r="H20" s="9"/>
      <c r="I20" s="9"/>
      <c r="K20" s="9"/>
      <c r="L20" s="9"/>
      <c r="N20" s="15"/>
    </row>
    <row r="21" spans="1:14">
      <c r="A21" s="1">
        <v>2019</v>
      </c>
      <c r="B21" s="4">
        <v>119008</v>
      </c>
      <c r="C21" s="7">
        <f t="shared" si="0"/>
        <v>0.97575047939044701</v>
      </c>
      <c r="D21" s="4">
        <v>15572051.800000001</v>
      </c>
      <c r="E21" s="7">
        <f t="shared" si="0"/>
        <v>4.1909025238603181</v>
      </c>
    </row>
    <row r="22" spans="1:14">
      <c r="A22" s="1">
        <v>2020</v>
      </c>
      <c r="B22" s="4">
        <v>120120</v>
      </c>
      <c r="C22" s="7">
        <f t="shared" si="0"/>
        <v>0.93439096531324761</v>
      </c>
      <c r="D22" s="4">
        <v>15768133.199999999</v>
      </c>
      <c r="E22" s="7">
        <f t="shared" si="0"/>
        <v>1.2591879510701176</v>
      </c>
    </row>
    <row r="23" spans="1:14">
      <c r="A23" s="29">
        <v>2021</v>
      </c>
      <c r="B23" s="32">
        <v>133210</v>
      </c>
      <c r="C23" s="31">
        <f t="shared" si="0"/>
        <v>10.897435897435903</v>
      </c>
      <c r="D23" s="32">
        <v>17249248.600000001</v>
      </c>
      <c r="E23" s="31">
        <f t="shared" si="0"/>
        <v>9.3930928995450191</v>
      </c>
    </row>
    <row r="24" spans="1:14">
      <c r="A24" s="1">
        <v>2022</v>
      </c>
      <c r="B24" s="4">
        <v>138480</v>
      </c>
      <c r="C24" s="7">
        <f t="shared" si="0"/>
        <v>3.9561594474889272</v>
      </c>
      <c r="D24" s="4">
        <v>19324754.800000001</v>
      </c>
      <c r="E24" s="7">
        <f t="shared" si="0"/>
        <v>12.032444126290809</v>
      </c>
    </row>
    <row r="25" spans="1:14">
      <c r="A25" s="1">
        <v>2023</v>
      </c>
      <c r="B25" s="4">
        <v>161454</v>
      </c>
      <c r="C25" s="7">
        <f t="shared" si="0"/>
        <v>16.590121317157713</v>
      </c>
      <c r="D25" s="4">
        <v>22379154</v>
      </c>
      <c r="E25" s="7">
        <f t="shared" si="0"/>
        <v>15.805629782169351</v>
      </c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 ht="14.4">
      <c r="C28" s="6"/>
      <c r="E28" s="6"/>
      <c r="F28" s="24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2025-04-07T07:23:13Z</dcterms:modified>
</cp:coreProperties>
</file>