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Usuario\Dropbox\Clientes\Arq. Arturo Reyes\TECHDEBA SA DE CV\EJERCICIO FISCAL 2018\FORMATOS\"/>
    </mc:Choice>
  </mc:AlternateContent>
  <xr:revisionPtr revIDLastSave="0" documentId="13_ncr:1_{9FBD1A97-5C28-4F2F-8711-C4A295A4C868}" xr6:coauthVersionLast="31" xr6:coauthVersionMax="31" xr10:uidLastSave="{00000000-0000-0000-0000-000000000000}"/>
  <bookViews>
    <workbookView xWindow="0" yWindow="0" windowWidth="24000" windowHeight="9510" activeTab="1" xr2:uid="{4D02BF0F-556F-4656-8C17-242EB813EEF1}"/>
  </bookViews>
  <sheets>
    <sheet name="BÚSQUEDA PROV" sheetId="3" r:id="rId1"/>
    <sheet name="OC" sheetId="1" r:id="rId2"/>
    <sheet name="PROVEEDORES" sheetId="2" r:id="rId3"/>
    <sheet name="INSTRUCCIONES" sheetId="4" r:id="rId4"/>
  </sheets>
  <definedNames>
    <definedName name="_xlnm.Print_Area" localSheetId="1">OC!$A:$H</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H3" i="2" l="1"/>
  <c r="I3" i="2"/>
  <c r="H4" i="2"/>
  <c r="I4" i="2"/>
  <c r="H5" i="2"/>
  <c r="I5" i="2"/>
  <c r="H6" i="2"/>
  <c r="I6" i="2"/>
  <c r="H7" i="2"/>
  <c r="I7" i="2"/>
  <c r="H8" i="2"/>
  <c r="I8" i="2"/>
  <c r="H9" i="2"/>
  <c r="I9" i="2"/>
  <c r="H10" i="2"/>
  <c r="I10" i="2"/>
  <c r="H11" i="2"/>
  <c r="I11" i="2"/>
  <c r="H12" i="2"/>
  <c r="I12" i="2"/>
  <c r="H13" i="2"/>
  <c r="I13" i="2"/>
  <c r="H14" i="2"/>
  <c r="I14" i="2"/>
  <c r="H15" i="2"/>
  <c r="I15" i="2"/>
  <c r="H16" i="2"/>
  <c r="I16" i="2"/>
  <c r="H17" i="2"/>
  <c r="I17" i="2"/>
  <c r="H18" i="2"/>
  <c r="I18" i="2"/>
  <c r="H19" i="2"/>
  <c r="I19" i="2"/>
  <c r="H20" i="2"/>
  <c r="I20" i="2"/>
  <c r="H21" i="2"/>
  <c r="I21" i="2"/>
  <c r="H22" i="2"/>
  <c r="I22" i="2"/>
  <c r="H23" i="2"/>
  <c r="I23" i="2"/>
  <c r="H24" i="2"/>
  <c r="I24" i="2"/>
  <c r="H25" i="2"/>
  <c r="I25" i="2"/>
  <c r="H26" i="2"/>
  <c r="I26" i="2"/>
  <c r="H27" i="2"/>
  <c r="I27" i="2"/>
  <c r="I2" i="2"/>
  <c r="H2" i="2"/>
  <c r="B2" i="3" s="1"/>
  <c r="H34" i="1"/>
  <c r="H33" i="1"/>
  <c r="H32" i="1"/>
  <c r="H31" i="1"/>
  <c r="H30" i="1"/>
  <c r="H29" i="1"/>
  <c r="H28" i="1"/>
  <c r="H27" i="1"/>
  <c r="H26" i="1"/>
  <c r="H25" i="1"/>
  <c r="H24" i="1"/>
  <c r="H23" i="1"/>
  <c r="H22" i="1"/>
  <c r="H21" i="1"/>
  <c r="H20" i="1"/>
  <c r="H19" i="1"/>
  <c r="H36" i="1" s="1"/>
  <c r="H18" i="1"/>
  <c r="H17" i="1"/>
  <c r="F2" i="3"/>
  <c r="E2" i="3"/>
  <c r="D2" i="3"/>
  <c r="C14" i="1"/>
  <c r="B12" i="1"/>
  <c r="B11" i="1"/>
  <c r="B10" i="1"/>
  <c r="G8" i="1"/>
  <c r="G9" i="1" s="1"/>
  <c r="C2" i="3" l="1"/>
  <c r="H37" i="1"/>
  <c r="H38" i="1" s="1"/>
</calcChain>
</file>

<file path=xl/sharedStrings.xml><?xml version="1.0" encoding="utf-8"?>
<sst xmlns="http://schemas.openxmlformats.org/spreadsheetml/2006/main" count="194" uniqueCount="163">
  <si>
    <t>TECHDEBA S.A. DE C.V.</t>
  </si>
  <si>
    <t>ALTAMIRA # 126-B, COL. BELLAVISTA</t>
  </si>
  <si>
    <t>SALAMANCA, GUANAJUATO. C.P. 36730</t>
  </si>
  <si>
    <t>TEL: (464) 641-5436</t>
  </si>
  <si>
    <t>N°</t>
  </si>
  <si>
    <t>Proveedor</t>
  </si>
  <si>
    <t>RFC</t>
  </si>
  <si>
    <t>Nombre</t>
  </si>
  <si>
    <t>Dirección</t>
  </si>
  <si>
    <t>Teléfono</t>
  </si>
  <si>
    <t>Condiciones de Pago</t>
  </si>
  <si>
    <t>Fecha de Emisión</t>
  </si>
  <si>
    <t>Fecha de Entrega</t>
  </si>
  <si>
    <t>Lugar de Entrega</t>
  </si>
  <si>
    <t>CANTIDAD</t>
  </si>
  <si>
    <t>DETALLE</t>
  </si>
  <si>
    <t>PRECIO</t>
  </si>
  <si>
    <t>SUBTOTAL</t>
  </si>
  <si>
    <t>TOTAL</t>
  </si>
  <si>
    <t>IVA</t>
  </si>
  <si>
    <t>OBSERVACIONES</t>
  </si>
  <si>
    <t>N° ID</t>
  </si>
  <si>
    <t>NOMBRE DEL PROVEEDOR</t>
  </si>
  <si>
    <t>DOMICILIO</t>
  </si>
  <si>
    <t>DIRECCIÓN</t>
  </si>
  <si>
    <t>TELÉFONO</t>
  </si>
  <si>
    <t>CONDICIONES DE PAGO</t>
  </si>
  <si>
    <t>LAS REYNAS</t>
  </si>
  <si>
    <t>GERARDO ARREDONDO HERNÁNDEZ</t>
  </si>
  <si>
    <t>CONTADO</t>
  </si>
  <si>
    <t>AEHG700517662</t>
  </si>
  <si>
    <t>(464) 6480774</t>
  </si>
  <si>
    <t>MATERIAL DE FERRETERIA, ALAMBRE RECOCIDO, CEMENTO, MORTERO, BARILLA, CLAVOS</t>
  </si>
  <si>
    <t>NOMBRE</t>
  </si>
  <si>
    <t>MATERIAL</t>
  </si>
  <si>
    <t>NOTA:</t>
  </si>
  <si>
    <t>SOLICITÓ</t>
  </si>
  <si>
    <t>AUTORIZÓ</t>
  </si>
  <si>
    <t>NO. DE FACTURA QUE AMPARA ESTA OC</t>
  </si>
  <si>
    <t>CÓDIGO</t>
  </si>
  <si>
    <t>Alvaro Obregón 701, Centro, CP 36700, Salamanca, Guanajuato, México</t>
  </si>
  <si>
    <t>MATERIAL QUE SE ESTÁ REQUIRIENDO, UNA VEZ TENIENDO IDENTIFICADA</t>
  </si>
  <si>
    <t xml:space="preserve">EL SOLICITANTE DEBERÁ PEDIR Y DAR SEGUIMIENTO A LA FACTURA POR EL </t>
  </si>
  <si>
    <t>LA FACTURA DEBERÁ SEÑALAR LA OC A LA CUAL PERTENECE.</t>
  </si>
  <si>
    <t>(EN CASO DE CONTAR CON LA FACTURA)</t>
  </si>
  <si>
    <t>REQUISICIÓN MATERIAL</t>
  </si>
  <si>
    <t>N° PROV.</t>
  </si>
  <si>
    <t>LUGAR</t>
  </si>
  <si>
    <t>OFICINA</t>
  </si>
  <si>
    <t>CEPR731014KT8</t>
  </si>
  <si>
    <t xml:space="preserve">JOSE RAMON CERVANTES </t>
  </si>
  <si>
    <t>URIANGATO No. 519,  36780 SALAMANCA (GUANAJUATO)</t>
  </si>
  <si>
    <t>(464 )6488549</t>
  </si>
  <si>
    <t>ARENA, GRAVA, ESCOBRO, PIEDRA POMASITA</t>
  </si>
  <si>
    <t>TOMN581028MW0</t>
  </si>
  <si>
    <t>MAQUINARIA LIGERA DEL CENTRO</t>
  </si>
  <si>
    <t xml:space="preserve">TAMPICO 506A , BELLAVISTA, CP 36730, SALAMANCA GUANAJUATO MEXICO  </t>
  </si>
  <si>
    <t>(464) 6486710</t>
  </si>
  <si>
    <t xml:space="preserve">RENTA DE MAQUINARIA </t>
  </si>
  <si>
    <t>MESA7709038I4</t>
  </si>
  <si>
    <t xml:space="preserve">IDDE BORDADOS </t>
  </si>
  <si>
    <t xml:space="preserve">EZEQUIEL ORDOÑEZ 302, BELLAVISTA, CP 36730, SALAMANCA GUANAJUATO </t>
  </si>
  <si>
    <t>(044) 4641012305</t>
  </si>
  <si>
    <t xml:space="preserve">UNIFORMES, BORDADOS DE LOGO </t>
  </si>
  <si>
    <t>BUGJ7412021V8</t>
  </si>
  <si>
    <t>PREFABRICADOS ALEX</t>
  </si>
  <si>
    <t>Cuerámaro 101, San Isidro, 36780 Salamanca, Gto.</t>
  </si>
  <si>
    <t>(464) 649 3960</t>
  </si>
  <si>
    <t xml:space="preserve">LOSA, VIGUETAS, BOBEDILLAS </t>
  </si>
  <si>
    <t>PUCM9409229j8</t>
  </si>
  <si>
    <t xml:space="preserve">MOISES PUERTA </t>
  </si>
  <si>
    <t xml:space="preserve">PRIVADA JULIAN CARRILILLO 103, LOS PINOS, SALAMANCA GUANAJUATO </t>
  </si>
  <si>
    <t>(044)4641144441</t>
  </si>
  <si>
    <t xml:space="preserve">PUERTAS, PROTECCIONES, BARANDALES </t>
  </si>
  <si>
    <t>BES080711PD0</t>
  </si>
  <si>
    <t>BYRNE</t>
  </si>
  <si>
    <t xml:space="preserve">AV. TORRES DE IXTAPATONGO 380 LOCAL L OLIVAR DE LOS PADRES, CD DE MX MX </t>
  </si>
  <si>
    <t>-</t>
  </si>
  <si>
    <t>CENTRO DE CARGA</t>
  </si>
  <si>
    <t>ODM950324V2A</t>
  </si>
  <si>
    <t xml:space="preserve">OFFICE DEPOT SALAMANCA </t>
  </si>
  <si>
    <t xml:space="preserve">FAJA DE ORO ENTRE VERACRUZ Y CAZADORA </t>
  </si>
  <si>
    <t>(464)6488208</t>
  </si>
  <si>
    <t>PAPELERIA</t>
  </si>
  <si>
    <t>NWM9709244W4</t>
  </si>
  <si>
    <t>WALMART</t>
  </si>
  <si>
    <t>BOULEVARD CLOUTHIER 1702, EL MONTE, SALAMANCA GTO</t>
  </si>
  <si>
    <t>PRODUCTOS DE LIMPIEZA Y AREA DE CAFÉ</t>
  </si>
  <si>
    <t>TCO9901136Z7</t>
  </si>
  <si>
    <t>TINA CONSTRUCCIONES SA DE CV</t>
  </si>
  <si>
    <t>CENTENARIO 39, COL. MERCED GOMEZ, 06100, ALVARO OBREGON</t>
  </si>
  <si>
    <t xml:space="preserve">MOVILIARIO HOTELERO </t>
  </si>
  <si>
    <t>THO8705134GA</t>
  </si>
  <si>
    <t xml:space="preserve">TELE HOTEL SA DE CV </t>
  </si>
  <si>
    <t>POSTES NUM 139, COL. JOSE MARIA PINO SUAREZ, MEXICO, CDMX, CP.01140</t>
  </si>
  <si>
    <t>(0155)52713187</t>
  </si>
  <si>
    <t xml:space="preserve">EQUIPO DE TV </t>
  </si>
  <si>
    <t>OCO000125FH9</t>
  </si>
  <si>
    <t>ONITY</t>
  </si>
  <si>
    <t xml:space="preserve">PROLONGACION GALEANA NUM 52, COL. MIGUEL HIDALGO, TLANEPLANTA DE BAZ </t>
  </si>
  <si>
    <t>(55) 52501557</t>
  </si>
  <si>
    <t>CAJAS DE SEGURIDAD, CHAPAS, CERRADURAS</t>
  </si>
  <si>
    <t>JPE830408835</t>
  </si>
  <si>
    <t>JYPESA</t>
  </si>
  <si>
    <t>PRIVADA DEL GALLO NO. 1525, COL. LA AURORA, GUADALAJARA JALISCO, CP44460</t>
  </si>
  <si>
    <t xml:space="preserve">SHAMPOO Y JABON </t>
  </si>
  <si>
    <t>ISE110921R57</t>
  </si>
  <si>
    <t>IMAGINA SERROT S. DE R.L. DE C.V.</t>
  </si>
  <si>
    <t xml:space="preserve">Jerónimo Treviño 2740-2, Col. Chepevera, Monterrey, Nuevo León. </t>
  </si>
  <si>
    <t xml:space="preserve">CONEXIONES Y TUBERIAS </t>
  </si>
  <si>
    <t>CDN120503QC7</t>
  </si>
  <si>
    <t>COMUNICACIONES DESDE LA NUBE SA DE CV</t>
  </si>
  <si>
    <t>AV. PASEO DE LA REFORMA 250 PISO 8, COL. JUAREZ, CUAUHTEMOC 06500</t>
  </si>
  <si>
    <t>(55)36007550</t>
  </si>
  <si>
    <t xml:space="preserve">SISTEMAS </t>
  </si>
  <si>
    <t>AES010503V59</t>
  </si>
  <si>
    <t>Atmósferas y espacios, sa de cv</t>
  </si>
  <si>
    <t>Av. 16 de Septiembre 777 Bodega 3PB Naucalpan, Edo. de México 53370</t>
  </si>
  <si>
    <t>(55)5272 2539</t>
  </si>
  <si>
    <t>SILLAS EJECUTIVAS</t>
  </si>
  <si>
    <t>IDK-920617LPA</t>
  </si>
  <si>
    <t>INDUSTRIAS D K, S.A. DE C.V.</t>
  </si>
  <si>
    <t>VIA MORELOS 606, COL. SAN PEDRO XALOSTOC, ECATEPEC EDO. DE MEXICO</t>
  </si>
  <si>
    <t>(55) 56992000</t>
  </si>
  <si>
    <t>Colchones</t>
  </si>
  <si>
    <t>CMA940705H81</t>
  </si>
  <si>
    <t xml:space="preserve">CARPET MART SA DE CV </t>
  </si>
  <si>
    <t xml:space="preserve">Calle 3 No. 41B, Col. Alce Blanco, Naucalpan  de Juarez Estado de Mexico </t>
  </si>
  <si>
    <t xml:space="preserve">PERSIANAS </t>
  </si>
  <si>
    <t>PCD100106D6A</t>
  </si>
  <si>
    <t>PIEL CANELA SA DE CV</t>
  </si>
  <si>
    <t>Calle Niza 46 Planta baja Juares CDMX, cp 06600</t>
  </si>
  <si>
    <t xml:space="preserve">ALIMENTOS </t>
  </si>
  <si>
    <t>LAY990312ML0</t>
  </si>
  <si>
    <t xml:space="preserve">LAYVO SA DE CV </t>
  </si>
  <si>
    <t>Lago chapala no. 25 Col. Anahuac, CP 11320, Miguel Hidalgo CDMX</t>
  </si>
  <si>
    <t>(55)53412170</t>
  </si>
  <si>
    <t xml:space="preserve">LAMPARAS </t>
  </si>
  <si>
    <t>GHE850614LT6</t>
  </si>
  <si>
    <t>Goirand Hermanos S.A. de C.V.</t>
  </si>
  <si>
    <t>Autopista Méx. Cuernavaca #4403, Col. San Pedro Mártir, Del. Tlalpan, CDMX, Cp. 14650</t>
  </si>
  <si>
    <t>MUEBLES, LOCKERS</t>
  </si>
  <si>
    <t>OSO051003F5A</t>
  </si>
  <si>
    <t>PEDIDOS.COM</t>
  </si>
  <si>
    <t>www.pedidos.com</t>
  </si>
  <si>
    <t>SUMINISTROS PARA IMPRESORAS</t>
  </si>
  <si>
    <t>AGO120114T32</t>
  </si>
  <si>
    <t xml:space="preserve">AUTOSERVICIO GONIMA </t>
  </si>
  <si>
    <t>AVENIDA FAJA DE ORO 1020 PONIENTE Salamanca, Guanajuato</t>
  </si>
  <si>
    <t>GASOLINA</t>
  </si>
  <si>
    <t>INSTRUCCIONES:</t>
  </si>
  <si>
    <t>PESTAÑAS:</t>
  </si>
  <si>
    <t>BÚSQUEDA PROV:</t>
  </si>
  <si>
    <t>En esta pestaña se podra identificar a los proveedore de bienes o servicios. En esta pestaña en la celda del proveedor se desplegará un pestañita para buscar de esa manera los proveedores que se encuentren en la base</t>
  </si>
  <si>
    <t>de datos del programa, así mismo se podrá identificar que número tiene asignado el proveedor que necesitemos elegir para poder usar ese número en la pestaña OC.</t>
  </si>
  <si>
    <t>OC:</t>
  </si>
  <si>
    <t>Orden de Compra, en este formato solicitaremos el pédido o los pédido requeridos para las necesidades de la oficina o del área correspondiente.  La celda que esta a un lado de aquella con el nombre Proveedor se le</t>
  </si>
  <si>
    <t>ingresará el número de proveedor ubicado en la pestaña Busqueda Prov, esto con la finalidad de que el mismo formato incluya toda la información del proveedor seleccionado de manera automática. De la misma manera</t>
  </si>
  <si>
    <t>la fecha de entrega será modificable por el usuario de este formato con la información que el proveedor indique con respecto a los tiempos de entrega del bien o servicio, por último la celda del lugar de entrega</t>
  </si>
  <si>
    <t>contiene una pestañita desplegable con la finalidad de que el usuario seleccione el lugar de entrega del bien o el lugar donde se llevará a cabo el servicio.</t>
  </si>
  <si>
    <t>PROVEEDORES:</t>
  </si>
  <si>
    <t>Aquí se encontrará la información de todos los proveedores, es decir, es la base de datos. En esta, si el usuario tiene la posibilidad se podrá incrementar la cantidad de proveedores para tener una base de datos mayor</t>
  </si>
  <si>
    <t>conforme a la necesidad de este, en caso contrario podrá solicitar apoyo al área correspondiente.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</si>
</sst>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43" formatCode="_-* #,##0.00_-;\-* #,##0.00_-;_-* &quot;-&quot;??_-;_-@_-"/>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8"/>
      <color theme="1"/>
      <name val="Tahoma"/>
      <family val="2"/>
    </font>
    <font>
      <sz val="9"/>
      <color theme="1"/>
      <name val="Tahoma"/>
      <family val="2"/>
    </font>
    <font>
      <sz val="9"/>
      <color theme="1"/>
      <name val="Calibri"/>
      <family val="2"/>
      <scheme val="minor"/>
    </font>
    <font>
      <u/>
      <sz val="11"/>
      <color theme="10"/>
      <name val="Calibri"/>
      <family val="2"/>
      <scheme val="minor"/>
    </font>
    <font>
      <sz val="11"/>
      <color theme="1"/>
      <name val="Dubai Medium"/>
      <family val="2"/>
    </font>
    <font>
      <sz val="10"/>
      <color theme="1"/>
      <name val="Dubai Medium"/>
      <family val="2"/>
    </font>
    <font>
      <sz val="11"/>
      <name val="Dubai"/>
      <family val="2"/>
    </font>
    <font>
      <sz val="11"/>
      <color rgb="FF4B4F56"/>
      <name val="Dubai Medium"/>
      <family val="2"/>
    </font>
    <font>
      <sz val="11"/>
      <color theme="1"/>
      <name val="Dubai"/>
      <family val="2"/>
    </font>
    <font>
      <sz val="12"/>
      <color rgb="FF222222"/>
      <name val="Arial"/>
      <family val="2"/>
    </font>
  </fonts>
  <fills count="4">
    <fill>
      <patternFill patternType="none"/>
    </fill>
    <fill>
      <patternFill patternType="gray125"/>
    </fill>
    <fill>
      <patternFill patternType="solid">
        <fgColor rgb="FF00B0F0"/>
        <bgColor indexed="64"/>
      </patternFill>
    </fill>
    <fill>
      <patternFill patternType="solid">
        <fgColor rgb="FF0070C0"/>
        <bgColor indexed="64"/>
      </patternFill>
    </fill>
  </fills>
  <borders count="27">
    <border>
      <left/>
      <right/>
      <top/>
      <bottom/>
      <diagonal/>
    </border>
    <border>
      <left/>
      <right/>
      <top/>
      <bottom style="medium">
        <color indexed="64"/>
      </bottom>
      <diagonal/>
    </border>
    <border>
      <left style="thick">
        <color auto="1"/>
      </left>
      <right style="thick">
        <color auto="1"/>
      </right>
      <top style="thick">
        <color auto="1"/>
      </top>
      <bottom style="thick">
        <color auto="1"/>
      </bottom>
      <diagonal/>
    </border>
    <border>
      <left/>
      <right/>
      <top style="thick">
        <color auto="1"/>
      </top>
      <bottom style="thick">
        <color auto="1"/>
      </bottom>
      <diagonal/>
    </border>
    <border>
      <left/>
      <right/>
      <top style="thick">
        <color auto="1"/>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ck">
        <color indexed="64"/>
      </bottom>
      <diagonal/>
    </border>
    <border>
      <left style="medium">
        <color indexed="64"/>
      </left>
      <right/>
      <top/>
      <bottom style="thick">
        <color indexed="64"/>
      </bottom>
      <diagonal/>
    </border>
    <border>
      <left/>
      <right style="medium">
        <color indexed="64"/>
      </right>
      <top/>
      <bottom style="thick">
        <color indexed="64"/>
      </bottom>
      <diagonal/>
    </border>
    <border>
      <left style="dashDotDot">
        <color auto="1"/>
      </left>
      <right style="dashDotDot">
        <color auto="1"/>
      </right>
      <top style="dashDotDot">
        <color auto="1"/>
      </top>
      <bottom style="dashDotDot">
        <color auto="1"/>
      </bottom>
      <diagonal/>
    </border>
    <border>
      <left style="dashDotDot">
        <color auto="1"/>
      </left>
      <right/>
      <top style="dashDotDot">
        <color auto="1"/>
      </top>
      <bottom style="dashDotDot">
        <color auto="1"/>
      </bottom>
      <diagonal/>
    </border>
    <border>
      <left style="dashDotDot">
        <color auto="1"/>
      </left>
      <right style="dashDotDot">
        <color auto="1"/>
      </right>
      <top style="dashDotDot">
        <color auto="1"/>
      </top>
      <bottom/>
      <diagonal/>
    </border>
    <border>
      <left style="dashed">
        <color auto="1"/>
      </left>
      <right style="dashed">
        <color auto="1"/>
      </right>
      <top style="thick">
        <color auto="1"/>
      </top>
      <bottom style="dashed">
        <color auto="1"/>
      </bottom>
      <diagonal/>
    </border>
    <border>
      <left style="medium">
        <color indexed="64"/>
      </left>
      <right/>
      <top style="thick">
        <color auto="1"/>
      </top>
      <bottom/>
      <diagonal/>
    </border>
    <border>
      <left/>
      <right style="medium">
        <color indexed="64"/>
      </right>
      <top style="thick">
        <color auto="1"/>
      </top>
      <bottom/>
      <diagonal/>
    </border>
    <border>
      <left style="medium">
        <color indexed="64"/>
      </left>
      <right/>
      <top style="thick">
        <color auto="1"/>
      </top>
      <bottom style="thick">
        <color auto="1"/>
      </bottom>
      <diagonal/>
    </border>
    <border>
      <left style="thick">
        <color auto="1"/>
      </left>
      <right style="medium">
        <color indexed="64"/>
      </right>
      <top style="thick">
        <color auto="1"/>
      </top>
      <bottom style="thick">
        <color auto="1"/>
      </bottom>
      <diagonal/>
    </border>
  </borders>
  <cellStyleXfs count="4">
    <xf numFmtId="0" fontId="0" fillId="0" borderId="0"/>
    <xf numFmtId="44" fontId="1" fillId="0" borderId="0" applyFont="0" applyFill="0" applyBorder="0" applyAlignment="0" applyProtection="0"/>
    <xf numFmtId="0" fontId="7" fillId="0" borderId="0" applyNumberFormat="0" applyFill="0" applyBorder="0" applyAlignment="0" applyProtection="0"/>
    <xf numFmtId="43" fontId="1" fillId="0" borderId="0" applyFont="0" applyFill="0" applyBorder="0" applyAlignment="0" applyProtection="0"/>
  </cellStyleXfs>
  <cellXfs count="83">
    <xf numFmtId="0" fontId="0" fillId="0" borderId="0" xfId="0"/>
    <xf numFmtId="0" fontId="4" fillId="0" borderId="0" xfId="0" applyFont="1" applyBorder="1"/>
    <xf numFmtId="0" fontId="5" fillId="0" borderId="0" xfId="0" applyFont="1" applyBorder="1"/>
    <xf numFmtId="0" fontId="0" fillId="0" borderId="1" xfId="0" applyBorder="1"/>
    <xf numFmtId="0" fontId="2" fillId="2" borderId="3" xfId="0" applyFont="1" applyFill="1" applyBorder="1"/>
    <xf numFmtId="0" fontId="0" fillId="0" borderId="0"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3" borderId="2" xfId="0" applyFont="1" applyFill="1" applyBorder="1"/>
    <xf numFmtId="0" fontId="0" fillId="0" borderId="19" xfId="0" applyBorder="1"/>
    <xf numFmtId="0" fontId="0" fillId="0" borderId="19" xfId="0" applyBorder="1" applyAlignment="1">
      <alignment horizontal="center"/>
    </xf>
    <xf numFmtId="0" fontId="0" fillId="0" borderId="20" xfId="0" applyBorder="1"/>
    <xf numFmtId="0" fontId="0" fillId="0" borderId="21" xfId="0" applyBorder="1" applyAlignment="1">
      <alignment horizontal="center"/>
    </xf>
    <xf numFmtId="0" fontId="2" fillId="3" borderId="2" xfId="0" applyFont="1" applyFill="1" applyBorder="1" applyAlignment="1">
      <alignment horizontal="center"/>
    </xf>
    <xf numFmtId="0" fontId="0" fillId="0" borderId="22" xfId="0" applyBorder="1"/>
    <xf numFmtId="44" fontId="0" fillId="0" borderId="6" xfId="1" applyFont="1" applyBorder="1"/>
    <xf numFmtId="44" fontId="0" fillId="0" borderId="7" xfId="1" applyFont="1" applyBorder="1"/>
    <xf numFmtId="44" fontId="0" fillId="0" borderId="8" xfId="1" applyFont="1" applyBorder="1"/>
    <xf numFmtId="0" fontId="3" fillId="0" borderId="0" xfId="0" applyFont="1"/>
    <xf numFmtId="0" fontId="2" fillId="0" borderId="0" xfId="0" applyFont="1" applyBorder="1" applyAlignment="1">
      <alignment horizontal="right"/>
    </xf>
    <xf numFmtId="0" fontId="2" fillId="0" borderId="12" xfId="0" applyFont="1" applyBorder="1"/>
    <xf numFmtId="0" fontId="0" fillId="0" borderId="0" xfId="0" applyFont="1" applyBorder="1"/>
    <xf numFmtId="0" fontId="2" fillId="0" borderId="0" xfId="0" applyFont="1" applyBorder="1"/>
    <xf numFmtId="0" fontId="2" fillId="2" borderId="25" xfId="0" applyFont="1" applyFill="1" applyBorder="1"/>
    <xf numFmtId="0" fontId="2" fillId="2" borderId="24" xfId="0" applyFont="1" applyFill="1" applyBorder="1"/>
    <xf numFmtId="44" fontId="0" fillId="0" borderId="26" xfId="1" applyFont="1" applyBorder="1"/>
    <xf numFmtId="0" fontId="6" fillId="0" borderId="12" xfId="0" applyFont="1" applyBorder="1"/>
    <xf numFmtId="0" fontId="0" fillId="0" borderId="0" xfId="0" applyFont="1" applyBorder="1" applyProtection="1">
      <protection locked="0"/>
    </xf>
    <xf numFmtId="0" fontId="0" fillId="0" borderId="12" xfId="0" applyBorder="1" applyProtection="1">
      <protection locked="0"/>
    </xf>
    <xf numFmtId="0" fontId="0" fillId="0" borderId="7" xfId="0" applyBorder="1" applyProtection="1">
      <protection locked="0"/>
    </xf>
    <xf numFmtId="0" fontId="0" fillId="0" borderId="17" xfId="0" applyBorder="1" applyProtection="1">
      <protection locked="0"/>
    </xf>
    <xf numFmtId="0" fontId="0" fillId="0" borderId="16" xfId="0" applyBorder="1" applyProtection="1">
      <protection locked="0"/>
    </xf>
    <xf numFmtId="0" fontId="0" fillId="0" borderId="0" xfId="0" applyBorder="1" applyProtection="1">
      <protection locked="0"/>
    </xf>
    <xf numFmtId="0" fontId="0" fillId="0" borderId="13" xfId="0" applyBorder="1" applyProtection="1">
      <protection locked="0"/>
    </xf>
    <xf numFmtId="0" fontId="2" fillId="0" borderId="0" xfId="0" applyFont="1" applyBorder="1" applyProtection="1">
      <protection locked="0"/>
    </xf>
    <xf numFmtId="0" fontId="8" fillId="0" borderId="19" xfId="0" applyFont="1" applyBorder="1" applyAlignment="1">
      <alignment horizontal="center" vertical="center"/>
    </xf>
    <xf numFmtId="0" fontId="8" fillId="0" borderId="19" xfId="0" applyFont="1" applyBorder="1" applyAlignment="1">
      <alignment horizontal="center" vertical="center" wrapText="1"/>
    </xf>
    <xf numFmtId="0" fontId="8" fillId="0" borderId="20" xfId="0" applyFont="1" applyBorder="1" applyAlignment="1">
      <alignment horizontal="center" vertical="center"/>
    </xf>
    <xf numFmtId="0" fontId="9" fillId="0" borderId="20" xfId="0" applyFont="1" applyBorder="1" applyAlignment="1">
      <alignment horizontal="center" vertical="center" wrapText="1"/>
    </xf>
    <xf numFmtId="0" fontId="8" fillId="0" borderId="0" xfId="0" applyFont="1" applyAlignment="1">
      <alignment horizontal="center" vertical="center"/>
    </xf>
    <xf numFmtId="0" fontId="9" fillId="0" borderId="19" xfId="0" applyFont="1" applyBorder="1" applyAlignment="1">
      <alignment vertical="center"/>
    </xf>
    <xf numFmtId="0" fontId="10" fillId="0" borderId="0" xfId="0" applyFont="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7" fillId="0" borderId="19" xfId="2" applyBorder="1" applyAlignment="1">
      <alignment horizontal="center" vertical="center"/>
    </xf>
    <xf numFmtId="0" fontId="13" fillId="0" borderId="0" xfId="0" applyFont="1" applyAlignment="1">
      <alignment horizontal="center" vertical="center"/>
    </xf>
    <xf numFmtId="43" fontId="0" fillId="0" borderId="0" xfId="3" applyFont="1"/>
    <xf numFmtId="43" fontId="0" fillId="0" borderId="0" xfId="0" applyNumberFormat="1"/>
    <xf numFmtId="0" fontId="2" fillId="0" borderId="0" xfId="0" applyFont="1"/>
    <xf numFmtId="0" fontId="2" fillId="0" borderId="0" xfId="0" applyFont="1" applyBorder="1" applyAlignment="1">
      <alignment horizontal="center"/>
    </xf>
    <xf numFmtId="0" fontId="2" fillId="0" borderId="13" xfId="0" applyFont="1" applyBorder="1" applyAlignment="1">
      <alignment horizontal="center"/>
    </xf>
    <xf numFmtId="0" fontId="2" fillId="0" borderId="12" xfId="0" applyFont="1" applyBorder="1" applyAlignment="1">
      <alignment horizontal="left"/>
    </xf>
    <xf numFmtId="0" fontId="2" fillId="0" borderId="0" xfId="0" applyFont="1" applyBorder="1" applyAlignment="1">
      <alignment horizontal="left"/>
    </xf>
    <xf numFmtId="14" fontId="2" fillId="0" borderId="0" xfId="0" applyNumberFormat="1" applyFont="1" applyBorder="1" applyAlignment="1">
      <alignment horizontal="center"/>
    </xf>
    <xf numFmtId="14" fontId="2" fillId="0" borderId="13" xfId="0" applyNumberFormat="1" applyFont="1" applyBorder="1" applyAlignment="1">
      <alignment horizontal="center"/>
    </xf>
    <xf numFmtId="14" fontId="2" fillId="0" borderId="0" xfId="0" applyNumberFormat="1" applyFont="1" applyBorder="1" applyAlignment="1" applyProtection="1">
      <alignment horizontal="center"/>
      <protection locked="0"/>
    </xf>
    <xf numFmtId="0" fontId="2" fillId="0" borderId="13" xfId="0" applyFont="1" applyBorder="1" applyAlignment="1" applyProtection="1">
      <alignment horizontal="center"/>
      <protection locked="0"/>
    </xf>
    <xf numFmtId="0" fontId="0" fillId="0" borderId="12" xfId="0" applyBorder="1" applyAlignment="1" applyProtection="1">
      <alignment horizontal="center"/>
      <protection locked="0"/>
    </xf>
    <xf numFmtId="0" fontId="0" fillId="0" borderId="0"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0" xfId="0" applyFont="1" applyBorder="1" applyAlignment="1" applyProtection="1">
      <alignment horizontal="center"/>
      <protection locked="0"/>
    </xf>
    <xf numFmtId="0" fontId="0" fillId="0" borderId="13" xfId="0" applyFont="1" applyBorder="1" applyAlignment="1" applyProtection="1">
      <alignment horizontal="center"/>
      <protection locked="0"/>
    </xf>
    <xf numFmtId="0" fontId="2" fillId="2" borderId="3" xfId="0" applyFont="1" applyFill="1" applyBorder="1" applyAlignment="1">
      <alignment horizontal="center"/>
    </xf>
    <xf numFmtId="0" fontId="0" fillId="0" borderId="12" xfId="0" applyBorder="1" applyAlignment="1">
      <alignment horizontal="left"/>
    </xf>
    <xf numFmtId="0" fontId="0" fillId="0" borderId="0" xfId="0" applyBorder="1" applyAlignment="1">
      <alignment horizontal="left"/>
    </xf>
    <xf numFmtId="0" fontId="0" fillId="0" borderId="9"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11" xfId="0" applyBorder="1" applyAlignment="1" applyProtection="1">
      <alignment horizontal="center"/>
      <protection locked="0"/>
    </xf>
    <xf numFmtId="0" fontId="0" fillId="0" borderId="14" xfId="0" applyBorder="1" applyAlignment="1" applyProtection="1">
      <alignment horizontal="center"/>
      <protection locked="0"/>
    </xf>
    <xf numFmtId="0" fontId="0" fillId="0" borderId="1"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23" xfId="0" applyBorder="1" applyAlignment="1" applyProtection="1">
      <alignment horizontal="center"/>
      <protection locked="0"/>
    </xf>
    <xf numFmtId="0" fontId="0" fillId="0" borderId="4" xfId="0" applyBorder="1" applyAlignment="1" applyProtection="1">
      <alignment horizontal="center"/>
      <protection locked="0"/>
    </xf>
    <xf numFmtId="0" fontId="0" fillId="0" borderId="24"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5" xfId="0" applyBorder="1" applyAlignment="1" applyProtection="1">
      <alignment horizontal="center"/>
      <protection locked="0"/>
    </xf>
    <xf numFmtId="0" fontId="0" fillId="0" borderId="18" xfId="0" applyBorder="1" applyAlignment="1" applyProtection="1">
      <alignment horizontal="center"/>
      <protection locked="0"/>
    </xf>
  </cellXfs>
  <cellStyles count="4">
    <cellStyle name="Hipervínculo" xfId="2" builtinId="8"/>
    <cellStyle name="Millares" xfId="3" builtinId="3"/>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1</xdr:row>
      <xdr:rowOff>1</xdr:rowOff>
    </xdr:from>
    <xdr:to>
      <xdr:col>1</xdr:col>
      <xdr:colOff>7143</xdr:colOff>
      <xdr:row>5</xdr:row>
      <xdr:rowOff>19051</xdr:rowOff>
    </xdr:to>
    <xdr:pic>
      <xdr:nvPicPr>
        <xdr:cNvPr id="2" name="Imagen 1">
          <a:extLst>
            <a:ext uri="{FF2B5EF4-FFF2-40B4-BE49-F238E27FC236}">
              <a16:creationId xmlns:a16="http://schemas.microsoft.com/office/drawing/2014/main" id="{D767C518-5E82-4614-89C2-9F1BACCFCBF6}"/>
            </a:ext>
          </a:extLst>
        </xdr:cNvPr>
        <xdr:cNvPicPr>
          <a:picLocks noChangeAspect="1"/>
        </xdr:cNvPicPr>
      </xdr:nvPicPr>
      <xdr:blipFill>
        <a:blip xmlns:r="http://schemas.openxmlformats.org/officeDocument/2006/relationships" r:embed="rId1"/>
        <a:stretch>
          <a:fillRect/>
        </a:stretch>
      </xdr:blipFill>
      <xdr:spPr>
        <a:xfrm>
          <a:off x="9525" y="190501"/>
          <a:ext cx="940593" cy="85725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www.pedido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F41B5-83DE-495D-864E-EE9821BEA631}">
  <dimension ref="A1:H8"/>
  <sheetViews>
    <sheetView workbookViewId="0">
      <selection activeCell="A2" sqref="A2"/>
    </sheetView>
  </sheetViews>
  <sheetFormatPr baseColWidth="10" defaultRowHeight="15" x14ac:dyDescent="0.25"/>
  <cols>
    <col min="1" max="1" width="33.28515625" bestFit="1" customWidth="1"/>
    <col min="2" max="2" width="9.140625" bestFit="1" customWidth="1"/>
    <col min="3" max="3" width="14.85546875" bestFit="1" customWidth="1"/>
    <col min="4" max="4" width="64.28515625" bestFit="1" customWidth="1"/>
    <col min="5" max="5" width="12.85546875" bestFit="1" customWidth="1"/>
    <col min="6" max="6" width="51.42578125" customWidth="1"/>
  </cols>
  <sheetData>
    <row r="1" spans="1:8" ht="16.5" thickTop="1" thickBot="1" x14ac:dyDescent="0.3">
      <c r="A1" s="18" t="s">
        <v>33</v>
      </c>
      <c r="B1" s="18" t="s">
        <v>46</v>
      </c>
      <c r="C1" s="18" t="s">
        <v>6</v>
      </c>
      <c r="D1" s="18" t="s">
        <v>23</v>
      </c>
      <c r="E1" s="18" t="s">
        <v>25</v>
      </c>
      <c r="F1" s="18" t="s">
        <v>34</v>
      </c>
      <c r="H1" s="23" t="s">
        <v>27</v>
      </c>
    </row>
    <row r="2" spans="1:8" ht="15.75" thickTop="1" x14ac:dyDescent="0.25">
      <c r="A2" s="19" t="s">
        <v>50</v>
      </c>
      <c r="B2" s="19">
        <f>VLOOKUP($A$2,PROVEEDORES!$C$1:$I$27,6,FALSE)</f>
        <v>2</v>
      </c>
      <c r="C2" s="19" t="str">
        <f>VLOOKUP($A$2,PROVEEDORES!$C$1:$I$27,7,FALSE)</f>
        <v>CEPR731014KT8</v>
      </c>
      <c r="D2" s="19" t="str">
        <f>VLOOKUP($A$2,PROVEEDORES!$C$1:$G$27,2,FALSE)</f>
        <v>URIANGATO No. 519,  36780 SALAMANCA (GUANAJUATO)</v>
      </c>
      <c r="E2" s="19" t="str">
        <f>VLOOKUP($A$2,PROVEEDORES!$C$1:$G$27,3,FALSE)</f>
        <v>(464 )6488549</v>
      </c>
      <c r="F2" s="19" t="str">
        <f>VLOOKUP($A$2,PROVEEDORES!$C$1:$G$27,5,FALSE)</f>
        <v>ARENA, GRAVA, ESCOBRO, PIEDRA POMASITA</v>
      </c>
      <c r="G2" s="5"/>
      <c r="H2" s="23" t="s">
        <v>48</v>
      </c>
    </row>
    <row r="5" spans="1:8" x14ac:dyDescent="0.25">
      <c r="D5" s="52"/>
    </row>
    <row r="6" spans="1:8" x14ac:dyDescent="0.25">
      <c r="D6" s="52"/>
    </row>
    <row r="7" spans="1:8" x14ac:dyDescent="0.25">
      <c r="A7" s="23" t="s">
        <v>47</v>
      </c>
      <c r="D7" s="52"/>
    </row>
    <row r="8" spans="1:8" x14ac:dyDescent="0.25">
      <c r="D8" s="5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E779496-A7EE-4720-B4C0-046BC51E28B0}">
          <x14:formula1>
            <xm:f>PROVEEDORES!$C$2:$C$100</xm:f>
          </x14:formula1>
          <xm:sqref>A2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BDAF0-B845-444C-8326-EE4D606987D9}">
  <dimension ref="A1:H52"/>
  <sheetViews>
    <sheetView showGridLines="0" tabSelected="1" topLeftCell="A13" zoomScale="80" zoomScaleNormal="80" workbookViewId="0">
      <selection activeCell="C19" sqref="C19:F19"/>
    </sheetView>
  </sheetViews>
  <sheetFormatPr baseColWidth="10" defaultColWidth="0" defaultRowHeight="15" zeroHeight="1" x14ac:dyDescent="0.25"/>
  <cols>
    <col min="1" max="1" width="14.140625" style="9" customWidth="1"/>
    <col min="2" max="2" width="13.42578125" style="5" customWidth="1"/>
    <col min="3" max="3" width="11.42578125" style="5" customWidth="1"/>
    <col min="4" max="4" width="52.5703125" style="5" customWidth="1"/>
    <col min="5" max="7" width="11.42578125" style="5" customWidth="1"/>
    <col min="8" max="8" width="11.42578125" style="10" customWidth="1"/>
    <col min="9" max="16384" width="11.42578125" hidden="1"/>
  </cols>
  <sheetData>
    <row r="1" spans="1:8" x14ac:dyDescent="0.25">
      <c r="A1" s="6"/>
      <c r="B1" s="7"/>
      <c r="C1" s="7"/>
      <c r="D1" s="7"/>
      <c r="E1" s="7"/>
      <c r="F1" s="7"/>
      <c r="G1" s="7"/>
      <c r="H1" s="8"/>
    </row>
    <row r="2" spans="1:8" ht="22.5" x14ac:dyDescent="0.3">
      <c r="B2" s="1" t="s">
        <v>0</v>
      </c>
    </row>
    <row r="3" spans="1:8" ht="13.5" customHeight="1" x14ac:dyDescent="0.25">
      <c r="B3" s="2" t="s">
        <v>1</v>
      </c>
      <c r="G3" s="55" t="s">
        <v>45</v>
      </c>
      <c r="H3" s="56"/>
    </row>
    <row r="4" spans="1:8" x14ac:dyDescent="0.25">
      <c r="B4" s="2" t="s">
        <v>2</v>
      </c>
      <c r="G4" s="24" t="s">
        <v>4</v>
      </c>
    </row>
    <row r="5" spans="1:8" x14ac:dyDescent="0.25">
      <c r="B5" s="5" t="s">
        <v>3</v>
      </c>
    </row>
    <row r="6" spans="1:8" ht="15.75" thickBot="1" x14ac:dyDescent="0.3">
      <c r="A6" s="11"/>
      <c r="B6" s="3"/>
      <c r="C6" s="3"/>
      <c r="D6" s="3"/>
      <c r="E6" s="3"/>
      <c r="F6" s="3"/>
      <c r="G6" s="3"/>
      <c r="H6" s="12"/>
    </row>
    <row r="7" spans="1:8" x14ac:dyDescent="0.25"/>
    <row r="8" spans="1:8" x14ac:dyDescent="0.25">
      <c r="A8" s="25" t="s">
        <v>5</v>
      </c>
      <c r="B8" s="32">
        <v>7</v>
      </c>
      <c r="C8" s="26"/>
      <c r="D8" s="27"/>
      <c r="E8" s="58" t="s">
        <v>11</v>
      </c>
      <c r="F8" s="58"/>
      <c r="G8" s="59">
        <f ca="1">TODAY()</f>
        <v>43206</v>
      </c>
      <c r="H8" s="60"/>
    </row>
    <row r="9" spans="1:8" x14ac:dyDescent="0.25">
      <c r="A9" s="25" t="s">
        <v>6</v>
      </c>
      <c r="B9" s="32" t="str">
        <f>VLOOKUP($B$8,PROVEEDORES!$A$1:$F$100,2,FALSE)</f>
        <v>BES080711PD0</v>
      </c>
      <c r="C9" s="26"/>
      <c r="D9" s="27"/>
      <c r="E9" s="58" t="s">
        <v>12</v>
      </c>
      <c r="F9" s="58"/>
      <c r="G9" s="61">
        <f ca="1">G8</f>
        <v>43206</v>
      </c>
      <c r="H9" s="62"/>
    </row>
    <row r="10" spans="1:8" x14ac:dyDescent="0.25">
      <c r="A10" s="25" t="s">
        <v>7</v>
      </c>
      <c r="B10" s="32" t="str">
        <f>VLOOKUP($B$8,PROVEEDORES!$A$1:$F$27,3,FALSE)</f>
        <v>BYRNE</v>
      </c>
      <c r="C10" s="26"/>
      <c r="D10" s="27"/>
      <c r="E10" s="27"/>
      <c r="F10" s="27"/>
      <c r="G10" s="27"/>
    </row>
    <row r="11" spans="1:8" x14ac:dyDescent="0.25">
      <c r="A11" s="25" t="s">
        <v>8</v>
      </c>
      <c r="B11" s="32" t="str">
        <f>VLOOKUP($B$8,PROVEEDORES!$A$1:$F$27,4,FALSE)</f>
        <v xml:space="preserve">AV. TORRES DE IXTAPATONGO 380 LOCAL L OLIVAR DE LOS PADRES, CD DE MX MX </v>
      </c>
      <c r="C11" s="26"/>
      <c r="D11" s="27"/>
      <c r="E11" s="58" t="s">
        <v>13</v>
      </c>
      <c r="F11" s="58"/>
      <c r="G11" s="66" t="s">
        <v>27</v>
      </c>
      <c r="H11" s="67"/>
    </row>
    <row r="12" spans="1:8" x14ac:dyDescent="0.25">
      <c r="A12" s="25" t="s">
        <v>9</v>
      </c>
      <c r="B12" s="32" t="str">
        <f>VLOOKUP($B$8,PROVEEDORES!$A$1:$F$27,5,FALSE)</f>
        <v>-</v>
      </c>
      <c r="C12" s="26"/>
      <c r="D12" s="27"/>
      <c r="E12" s="27"/>
      <c r="F12" s="27"/>
      <c r="G12" s="27"/>
    </row>
    <row r="13" spans="1:8" x14ac:dyDescent="0.25">
      <c r="A13" s="25"/>
      <c r="B13" s="27"/>
      <c r="C13" s="27"/>
      <c r="D13" s="27"/>
      <c r="E13" s="27"/>
      <c r="F13" s="27"/>
      <c r="G13" s="27"/>
    </row>
    <row r="14" spans="1:8" x14ac:dyDescent="0.25">
      <c r="A14" s="57" t="s">
        <v>10</v>
      </c>
      <c r="B14" s="58"/>
      <c r="C14" s="39" t="str">
        <f>VLOOKUP($B$8,PROVEEDORES!$A$1:$F$27,6,FALSE)</f>
        <v>CONTADO</v>
      </c>
      <c r="D14" s="27"/>
      <c r="E14" s="27"/>
      <c r="F14" s="27"/>
      <c r="G14" s="27"/>
    </row>
    <row r="15" spans="1:8" ht="15.75" thickBot="1" x14ac:dyDescent="0.3"/>
    <row r="16" spans="1:8" ht="16.5" thickTop="1" thickBot="1" x14ac:dyDescent="0.3">
      <c r="A16" s="28" t="s">
        <v>39</v>
      </c>
      <c r="B16" s="4" t="s">
        <v>14</v>
      </c>
      <c r="C16" s="68" t="s">
        <v>15</v>
      </c>
      <c r="D16" s="68"/>
      <c r="E16" s="68"/>
      <c r="F16" s="68"/>
      <c r="G16" s="4" t="s">
        <v>16</v>
      </c>
      <c r="H16" s="29" t="s">
        <v>17</v>
      </c>
    </row>
    <row r="17" spans="1:8" ht="15.75" thickTop="1" x14ac:dyDescent="0.25">
      <c r="A17" s="33"/>
      <c r="B17" s="34"/>
      <c r="C17" s="77"/>
      <c r="D17" s="78"/>
      <c r="E17" s="78"/>
      <c r="F17" s="79"/>
      <c r="G17" s="34"/>
      <c r="H17" s="20">
        <f>+B17*G17</f>
        <v>0</v>
      </c>
    </row>
    <row r="18" spans="1:8" x14ac:dyDescent="0.25">
      <c r="A18" s="33"/>
      <c r="B18" s="34"/>
      <c r="C18" s="63"/>
      <c r="D18" s="64"/>
      <c r="E18" s="64"/>
      <c r="F18" s="65"/>
      <c r="G18" s="34"/>
      <c r="H18" s="21">
        <f t="shared" ref="H18:H34" si="0">+B18*G18</f>
        <v>0</v>
      </c>
    </row>
    <row r="19" spans="1:8" x14ac:dyDescent="0.25">
      <c r="A19" s="33"/>
      <c r="B19" s="34"/>
      <c r="C19" s="63"/>
      <c r="D19" s="64"/>
      <c r="E19" s="64"/>
      <c r="F19" s="65"/>
      <c r="G19" s="34"/>
      <c r="H19" s="21">
        <f t="shared" si="0"/>
        <v>0</v>
      </c>
    </row>
    <row r="20" spans="1:8" x14ac:dyDescent="0.25">
      <c r="A20" s="33"/>
      <c r="B20" s="34"/>
      <c r="C20" s="63"/>
      <c r="D20" s="64"/>
      <c r="E20" s="64"/>
      <c r="F20" s="65"/>
      <c r="G20" s="34"/>
      <c r="H20" s="21">
        <f t="shared" si="0"/>
        <v>0</v>
      </c>
    </row>
    <row r="21" spans="1:8" x14ac:dyDescent="0.25">
      <c r="A21" s="33"/>
      <c r="B21" s="34"/>
      <c r="C21" s="63"/>
      <c r="D21" s="64"/>
      <c r="E21" s="64"/>
      <c r="F21" s="65"/>
      <c r="G21" s="34"/>
      <c r="H21" s="21">
        <f t="shared" si="0"/>
        <v>0</v>
      </c>
    </row>
    <row r="22" spans="1:8" x14ac:dyDescent="0.25">
      <c r="A22" s="33"/>
      <c r="B22" s="34"/>
      <c r="C22" s="63"/>
      <c r="D22" s="64"/>
      <c r="E22" s="64"/>
      <c r="F22" s="65"/>
      <c r="G22" s="34"/>
      <c r="H22" s="21">
        <f t="shared" si="0"/>
        <v>0</v>
      </c>
    </row>
    <row r="23" spans="1:8" x14ac:dyDescent="0.25">
      <c r="A23" s="33"/>
      <c r="B23" s="34"/>
      <c r="C23" s="63"/>
      <c r="D23" s="64"/>
      <c r="E23" s="64"/>
      <c r="F23" s="65"/>
      <c r="G23" s="34"/>
      <c r="H23" s="21">
        <f t="shared" si="0"/>
        <v>0</v>
      </c>
    </row>
    <row r="24" spans="1:8" x14ac:dyDescent="0.25">
      <c r="A24" s="33"/>
      <c r="B24" s="34"/>
      <c r="C24" s="63"/>
      <c r="D24" s="64"/>
      <c r="E24" s="64"/>
      <c r="F24" s="65"/>
      <c r="G24" s="34"/>
      <c r="H24" s="21">
        <f t="shared" si="0"/>
        <v>0</v>
      </c>
    </row>
    <row r="25" spans="1:8" x14ac:dyDescent="0.25">
      <c r="A25" s="33"/>
      <c r="B25" s="34"/>
      <c r="C25" s="63"/>
      <c r="D25" s="64"/>
      <c r="E25" s="64"/>
      <c r="F25" s="65"/>
      <c r="G25" s="34"/>
      <c r="H25" s="21">
        <f t="shared" si="0"/>
        <v>0</v>
      </c>
    </row>
    <row r="26" spans="1:8" x14ac:dyDescent="0.25">
      <c r="A26" s="33"/>
      <c r="B26" s="34"/>
      <c r="C26" s="63"/>
      <c r="D26" s="64"/>
      <c r="E26" s="64"/>
      <c r="F26" s="65"/>
      <c r="G26" s="34"/>
      <c r="H26" s="21">
        <f t="shared" si="0"/>
        <v>0</v>
      </c>
    </row>
    <row r="27" spans="1:8" x14ac:dyDescent="0.25">
      <c r="A27" s="33"/>
      <c r="B27" s="34"/>
      <c r="C27" s="63"/>
      <c r="D27" s="64"/>
      <c r="E27" s="64"/>
      <c r="F27" s="65"/>
      <c r="G27" s="34"/>
      <c r="H27" s="21">
        <f t="shared" si="0"/>
        <v>0</v>
      </c>
    </row>
    <row r="28" spans="1:8" x14ac:dyDescent="0.25">
      <c r="A28" s="33"/>
      <c r="B28" s="34"/>
      <c r="C28" s="63"/>
      <c r="D28" s="64"/>
      <c r="E28" s="64"/>
      <c r="F28" s="65"/>
      <c r="G28" s="34"/>
      <c r="H28" s="21">
        <f t="shared" si="0"/>
        <v>0</v>
      </c>
    </row>
    <row r="29" spans="1:8" x14ac:dyDescent="0.25">
      <c r="A29" s="33"/>
      <c r="B29" s="34"/>
      <c r="C29" s="63"/>
      <c r="D29" s="64"/>
      <c r="E29" s="64"/>
      <c r="F29" s="65"/>
      <c r="G29" s="34"/>
      <c r="H29" s="21">
        <f t="shared" si="0"/>
        <v>0</v>
      </c>
    </row>
    <row r="30" spans="1:8" x14ac:dyDescent="0.25">
      <c r="A30" s="33"/>
      <c r="B30" s="34"/>
      <c r="C30" s="63"/>
      <c r="D30" s="64"/>
      <c r="E30" s="64"/>
      <c r="F30" s="65"/>
      <c r="G30" s="34"/>
      <c r="H30" s="21">
        <f t="shared" si="0"/>
        <v>0</v>
      </c>
    </row>
    <row r="31" spans="1:8" x14ac:dyDescent="0.25">
      <c r="A31" s="33"/>
      <c r="B31" s="34"/>
      <c r="C31" s="63"/>
      <c r="D31" s="64"/>
      <c r="E31" s="64"/>
      <c r="F31" s="65"/>
      <c r="G31" s="34"/>
      <c r="H31" s="21">
        <f t="shared" si="0"/>
        <v>0</v>
      </c>
    </row>
    <row r="32" spans="1:8" x14ac:dyDescent="0.25">
      <c r="A32" s="33"/>
      <c r="B32" s="34"/>
      <c r="C32" s="63"/>
      <c r="D32" s="64"/>
      <c r="E32" s="64"/>
      <c r="F32" s="65"/>
      <c r="G32" s="34"/>
      <c r="H32" s="21">
        <f t="shared" si="0"/>
        <v>0</v>
      </c>
    </row>
    <row r="33" spans="1:8" x14ac:dyDescent="0.25">
      <c r="A33" s="33"/>
      <c r="B33" s="34"/>
      <c r="C33" s="63"/>
      <c r="D33" s="64"/>
      <c r="E33" s="64"/>
      <c r="F33" s="65"/>
      <c r="G33" s="34"/>
      <c r="H33" s="21">
        <f t="shared" si="0"/>
        <v>0</v>
      </c>
    </row>
    <row r="34" spans="1:8" ht="15.75" thickBot="1" x14ac:dyDescent="0.3">
      <c r="A34" s="35"/>
      <c r="B34" s="36"/>
      <c r="C34" s="80"/>
      <c r="D34" s="81"/>
      <c r="E34" s="81"/>
      <c r="F34" s="82"/>
      <c r="G34" s="36"/>
      <c r="H34" s="22">
        <f t="shared" si="0"/>
        <v>0</v>
      </c>
    </row>
    <row r="35" spans="1:8" ht="16.5" thickTop="1" thickBot="1" x14ac:dyDescent="0.3"/>
    <row r="36" spans="1:8" ht="16.5" thickTop="1" thickBot="1" x14ac:dyDescent="0.3">
      <c r="A36" s="25" t="s">
        <v>35</v>
      </c>
      <c r="B36" s="27" t="s">
        <v>42</v>
      </c>
      <c r="C36" s="27"/>
      <c r="D36" s="27"/>
      <c r="G36" s="13" t="s">
        <v>17</v>
      </c>
      <c r="H36" s="30">
        <f>SUM(H17:H34)</f>
        <v>0</v>
      </c>
    </row>
    <row r="37" spans="1:8" ht="16.5" thickTop="1" thickBot="1" x14ac:dyDescent="0.3">
      <c r="A37" s="25"/>
      <c r="B37" s="27" t="s">
        <v>41</v>
      </c>
      <c r="C37" s="27"/>
      <c r="D37" s="27"/>
      <c r="G37" s="13" t="s">
        <v>19</v>
      </c>
      <c r="H37" s="30">
        <f>+H36*0.16</f>
        <v>0</v>
      </c>
    </row>
    <row r="38" spans="1:8" ht="16.5" thickTop="1" thickBot="1" x14ac:dyDescent="0.3">
      <c r="A38" s="25"/>
      <c r="B38" s="27" t="s">
        <v>43</v>
      </c>
      <c r="C38" s="27"/>
      <c r="D38" s="27"/>
      <c r="G38" s="13" t="s">
        <v>18</v>
      </c>
      <c r="H38" s="30">
        <f>+H36+H37</f>
        <v>0</v>
      </c>
    </row>
    <row r="39" spans="1:8" ht="15.75" thickTop="1" x14ac:dyDescent="0.25"/>
    <row r="40" spans="1:8" ht="15.75" thickBot="1" x14ac:dyDescent="0.3">
      <c r="A40" s="69" t="s">
        <v>20</v>
      </c>
      <c r="B40" s="70"/>
      <c r="C40" s="70"/>
      <c r="D40" s="70"/>
      <c r="E40" s="70"/>
    </row>
    <row r="41" spans="1:8" x14ac:dyDescent="0.25">
      <c r="A41" s="71"/>
      <c r="B41" s="72"/>
      <c r="C41" s="72"/>
      <c r="D41" s="72"/>
      <c r="E41" s="72"/>
      <c r="F41" s="72"/>
      <c r="G41" s="72"/>
      <c r="H41" s="73"/>
    </row>
    <row r="42" spans="1:8" x14ac:dyDescent="0.25">
      <c r="A42" s="63"/>
      <c r="B42" s="64"/>
      <c r="C42" s="64"/>
      <c r="D42" s="64"/>
      <c r="E42" s="64"/>
      <c r="F42" s="64"/>
      <c r="G42" s="64"/>
      <c r="H42" s="65"/>
    </row>
    <row r="43" spans="1:8" x14ac:dyDescent="0.25">
      <c r="A43" s="63"/>
      <c r="B43" s="64"/>
      <c r="C43" s="64"/>
      <c r="D43" s="64"/>
      <c r="E43" s="64"/>
      <c r="F43" s="64"/>
      <c r="G43" s="64"/>
      <c r="H43" s="65"/>
    </row>
    <row r="44" spans="1:8" ht="15.75" thickBot="1" x14ac:dyDescent="0.3">
      <c r="A44" s="74"/>
      <c r="B44" s="75"/>
      <c r="C44" s="75"/>
      <c r="D44" s="75"/>
      <c r="E44" s="75"/>
      <c r="F44" s="75"/>
      <c r="G44" s="75"/>
      <c r="H44" s="76"/>
    </row>
    <row r="45" spans="1:8" x14ac:dyDescent="0.25"/>
    <row r="46" spans="1:8" x14ac:dyDescent="0.25">
      <c r="B46" s="5" t="s">
        <v>36</v>
      </c>
      <c r="E46" s="5" t="s">
        <v>37</v>
      </c>
    </row>
    <row r="47" spans="1:8" x14ac:dyDescent="0.25">
      <c r="A47" s="33"/>
      <c r="B47" s="37"/>
      <c r="C47" s="37"/>
      <c r="D47" s="37"/>
      <c r="E47" s="37"/>
      <c r="F47" s="37"/>
      <c r="G47" s="37"/>
      <c r="H47" s="38"/>
    </row>
    <row r="48" spans="1:8" x14ac:dyDescent="0.25">
      <c r="A48" s="33"/>
      <c r="B48" s="37"/>
      <c r="C48" s="37"/>
      <c r="D48" s="37"/>
      <c r="E48" s="37"/>
      <c r="F48" s="37"/>
      <c r="G48" s="37"/>
      <c r="H48" s="38"/>
    </row>
    <row r="49" spans="1:8" x14ac:dyDescent="0.25">
      <c r="A49" s="33"/>
      <c r="B49" s="37"/>
      <c r="C49" s="37"/>
      <c r="D49" s="37"/>
      <c r="E49" s="37"/>
      <c r="F49" s="37"/>
      <c r="G49" s="37"/>
      <c r="H49" s="38"/>
    </row>
    <row r="50" spans="1:8" x14ac:dyDescent="0.25">
      <c r="A50" s="33"/>
      <c r="B50" s="37"/>
      <c r="C50" s="37"/>
      <c r="D50" s="37"/>
      <c r="E50" s="37"/>
      <c r="F50" s="37"/>
      <c r="G50" s="37"/>
      <c r="H50" s="38"/>
    </row>
    <row r="51" spans="1:8" x14ac:dyDescent="0.25">
      <c r="A51" s="9" t="s">
        <v>38</v>
      </c>
      <c r="D51" s="37"/>
    </row>
    <row r="52" spans="1:8" x14ac:dyDescent="0.25">
      <c r="A52" s="31" t="s">
        <v>44</v>
      </c>
    </row>
  </sheetData>
  <mergeCells count="29">
    <mergeCell ref="C31:F31"/>
    <mergeCell ref="C26:F26"/>
    <mergeCell ref="C27:F27"/>
    <mergeCell ref="C28:F28"/>
    <mergeCell ref="C29:F29"/>
    <mergeCell ref="C30:F30"/>
    <mergeCell ref="C25:F25"/>
    <mergeCell ref="G11:H11"/>
    <mergeCell ref="C16:F16"/>
    <mergeCell ref="A40:E40"/>
    <mergeCell ref="A41:H44"/>
    <mergeCell ref="C17:F17"/>
    <mergeCell ref="C18:F18"/>
    <mergeCell ref="C19:F19"/>
    <mergeCell ref="C20:F20"/>
    <mergeCell ref="C21:F21"/>
    <mergeCell ref="C22:F22"/>
    <mergeCell ref="C23:F23"/>
    <mergeCell ref="C24:F24"/>
    <mergeCell ref="C32:F32"/>
    <mergeCell ref="C33:F33"/>
    <mergeCell ref="C34:F34"/>
    <mergeCell ref="G3:H3"/>
    <mergeCell ref="A14:B14"/>
    <mergeCell ref="E8:F8"/>
    <mergeCell ref="E9:F9"/>
    <mergeCell ref="E11:F11"/>
    <mergeCell ref="G8:H8"/>
    <mergeCell ref="G9:H9"/>
  </mergeCells>
  <pageMargins left="0.7" right="0.7" top="0.75" bottom="0.75" header="0.3" footer="0.3"/>
  <pageSetup orientation="portrait" r:id="rId1"/>
  <ignoredErrors>
    <ignoredError sqref="B9:B12 C14 G9" unlockedFormula="1"/>
  </ignoredError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C684A77-95EB-4EAA-85D4-A6BE9A047F6E}">
          <x14:formula1>
            <xm:f>'BÚSQUEDA PROV'!$A$8:$A$19</xm:f>
          </x14:formula1>
          <xm:sqref>G11:H11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FD0A-044C-451E-B894-18BB7B7F01DD}">
  <dimension ref="A1:I100"/>
  <sheetViews>
    <sheetView topLeftCell="A2" workbookViewId="0">
      <selection activeCell="D17" sqref="D17"/>
    </sheetView>
  </sheetViews>
  <sheetFormatPr baseColWidth="10" defaultRowHeight="15" x14ac:dyDescent="0.25"/>
  <cols>
    <col min="1" max="1" width="5.42578125" bestFit="1" customWidth="1"/>
    <col min="2" max="2" width="17.5703125" bestFit="1" customWidth="1"/>
    <col min="3" max="3" width="44.7109375" bestFit="1" customWidth="1"/>
    <col min="4" max="4" width="83.28515625" bestFit="1" customWidth="1"/>
    <col min="5" max="5" width="17.85546875" bestFit="1" customWidth="1"/>
    <col min="6" max="6" width="22" bestFit="1" customWidth="1"/>
    <col min="7" max="7" width="76.28515625" bestFit="1" customWidth="1"/>
  </cols>
  <sheetData>
    <row r="1" spans="1:9" x14ac:dyDescent="0.25">
      <c r="A1" s="15" t="s">
        <v>21</v>
      </c>
      <c r="B1" s="15" t="s">
        <v>6</v>
      </c>
      <c r="C1" s="15" t="s">
        <v>22</v>
      </c>
      <c r="D1" s="15" t="s">
        <v>24</v>
      </c>
      <c r="E1" s="15" t="s">
        <v>25</v>
      </c>
      <c r="F1" s="15" t="s">
        <v>26</v>
      </c>
      <c r="G1" s="17" t="s">
        <v>20</v>
      </c>
      <c r="H1" s="23" t="s">
        <v>21</v>
      </c>
      <c r="I1" s="23" t="s">
        <v>6</v>
      </c>
    </row>
    <row r="2" spans="1:9" ht="28.5" customHeight="1" x14ac:dyDescent="0.25">
      <c r="A2" s="40">
        <v>1</v>
      </c>
      <c r="B2" s="40" t="s">
        <v>30</v>
      </c>
      <c r="C2" s="40" t="s">
        <v>28</v>
      </c>
      <c r="D2" s="41" t="s">
        <v>40</v>
      </c>
      <c r="E2" s="40" t="s">
        <v>31</v>
      </c>
      <c r="F2" s="42" t="s">
        <v>29</v>
      </c>
      <c r="G2" s="43" t="s">
        <v>32</v>
      </c>
      <c r="H2" s="23">
        <f>A2</f>
        <v>1</v>
      </c>
      <c r="I2" s="23" t="str">
        <f>B2</f>
        <v>AEHG700517662</v>
      </c>
    </row>
    <row r="3" spans="1:9" ht="21" x14ac:dyDescent="0.25">
      <c r="A3" s="40">
        <v>2</v>
      </c>
      <c r="B3" s="40" t="s">
        <v>49</v>
      </c>
      <c r="C3" s="40" t="s">
        <v>50</v>
      </c>
      <c r="D3" s="44" t="s">
        <v>51</v>
      </c>
      <c r="E3" s="40" t="s">
        <v>52</v>
      </c>
      <c r="F3" s="42" t="s">
        <v>29</v>
      </c>
      <c r="G3" s="42" t="s">
        <v>53</v>
      </c>
      <c r="H3" s="23">
        <f t="shared" ref="H3:H27" si="0">A3</f>
        <v>2</v>
      </c>
      <c r="I3" s="23" t="str">
        <f t="shared" ref="I3:I27" si="1">B3</f>
        <v>CEPR731014KT8</v>
      </c>
    </row>
    <row r="4" spans="1:9" ht="21" x14ac:dyDescent="0.25">
      <c r="A4" s="40">
        <v>3</v>
      </c>
      <c r="B4" s="45" t="s">
        <v>54</v>
      </c>
      <c r="C4" s="40" t="s">
        <v>55</v>
      </c>
      <c r="D4" s="40" t="s">
        <v>56</v>
      </c>
      <c r="E4" s="40" t="s">
        <v>57</v>
      </c>
      <c r="F4" s="42" t="s">
        <v>29</v>
      </c>
      <c r="G4" s="42" t="s">
        <v>58</v>
      </c>
      <c r="H4" s="23">
        <f t="shared" si="0"/>
        <v>3</v>
      </c>
      <c r="I4" s="23" t="str">
        <f t="shared" si="1"/>
        <v>TOMN581028MW0</v>
      </c>
    </row>
    <row r="5" spans="1:9" ht="21" x14ac:dyDescent="0.25">
      <c r="A5" s="40">
        <v>4</v>
      </c>
      <c r="B5" s="40" t="s">
        <v>59</v>
      </c>
      <c r="C5" s="40" t="s">
        <v>60</v>
      </c>
      <c r="D5" s="40" t="s">
        <v>61</v>
      </c>
      <c r="E5" s="40" t="s">
        <v>62</v>
      </c>
      <c r="F5" s="42" t="s">
        <v>29</v>
      </c>
      <c r="G5" s="42" t="s">
        <v>63</v>
      </c>
      <c r="H5" s="23">
        <f t="shared" si="0"/>
        <v>4</v>
      </c>
      <c r="I5" s="23" t="str">
        <f t="shared" si="1"/>
        <v>MESA7709038I4</v>
      </c>
    </row>
    <row r="6" spans="1:9" ht="21" x14ac:dyDescent="0.25">
      <c r="A6" s="40">
        <v>5</v>
      </c>
      <c r="B6" s="46" t="s">
        <v>64</v>
      </c>
      <c r="C6" s="40" t="s">
        <v>65</v>
      </c>
      <c r="D6" s="47" t="s">
        <v>66</v>
      </c>
      <c r="E6" s="47" t="s">
        <v>67</v>
      </c>
      <c r="F6" s="42" t="s">
        <v>29</v>
      </c>
      <c r="G6" s="42" t="s">
        <v>68</v>
      </c>
      <c r="H6" s="23">
        <f t="shared" si="0"/>
        <v>5</v>
      </c>
      <c r="I6" s="23" t="str">
        <f t="shared" si="1"/>
        <v>BUGJ7412021V8</v>
      </c>
    </row>
    <row r="7" spans="1:9" ht="21" x14ac:dyDescent="0.25">
      <c r="A7" s="40">
        <v>6</v>
      </c>
      <c r="B7" s="48" t="s">
        <v>69</v>
      </c>
      <c r="C7" s="40" t="s">
        <v>70</v>
      </c>
      <c r="D7" s="40" t="s">
        <v>71</v>
      </c>
      <c r="E7" s="40" t="s">
        <v>72</v>
      </c>
      <c r="F7" s="42" t="s">
        <v>29</v>
      </c>
      <c r="G7" s="42" t="s">
        <v>73</v>
      </c>
      <c r="H7" s="23">
        <f t="shared" si="0"/>
        <v>6</v>
      </c>
      <c r="I7" s="23" t="str">
        <f t="shared" si="1"/>
        <v>PUCM9409229j8</v>
      </c>
    </row>
    <row r="8" spans="1:9" ht="21" x14ac:dyDescent="0.25">
      <c r="A8" s="40">
        <v>7</v>
      </c>
      <c r="B8" s="40" t="s">
        <v>74</v>
      </c>
      <c r="C8" s="40" t="s">
        <v>75</v>
      </c>
      <c r="D8" s="40" t="s">
        <v>76</v>
      </c>
      <c r="E8" s="40" t="s">
        <v>77</v>
      </c>
      <c r="F8" s="42" t="s">
        <v>29</v>
      </c>
      <c r="G8" s="42" t="s">
        <v>78</v>
      </c>
      <c r="H8" s="23">
        <f t="shared" si="0"/>
        <v>7</v>
      </c>
      <c r="I8" s="23" t="str">
        <f t="shared" si="1"/>
        <v>BES080711PD0</v>
      </c>
    </row>
    <row r="9" spans="1:9" ht="21" x14ac:dyDescent="0.25">
      <c r="A9" s="40">
        <v>8</v>
      </c>
      <c r="B9" s="40" t="s">
        <v>79</v>
      </c>
      <c r="C9" s="40" t="s">
        <v>80</v>
      </c>
      <c r="D9" s="40" t="s">
        <v>81</v>
      </c>
      <c r="E9" s="44" t="s">
        <v>82</v>
      </c>
      <c r="F9" s="42" t="s">
        <v>29</v>
      </c>
      <c r="G9" s="42" t="s">
        <v>83</v>
      </c>
      <c r="H9" s="23">
        <f t="shared" si="0"/>
        <v>8</v>
      </c>
      <c r="I9" s="23" t="str">
        <f t="shared" si="1"/>
        <v>ODM950324V2A</v>
      </c>
    </row>
    <row r="10" spans="1:9" ht="21" x14ac:dyDescent="0.25">
      <c r="A10" s="40">
        <v>9</v>
      </c>
      <c r="B10" s="40" t="s">
        <v>84</v>
      </c>
      <c r="C10" s="40" t="s">
        <v>85</v>
      </c>
      <c r="D10" s="40" t="s">
        <v>86</v>
      </c>
      <c r="E10" s="40"/>
      <c r="F10" s="42" t="s">
        <v>29</v>
      </c>
      <c r="G10" s="42" t="s">
        <v>87</v>
      </c>
      <c r="H10" s="23">
        <f t="shared" si="0"/>
        <v>9</v>
      </c>
      <c r="I10" s="23" t="str">
        <f t="shared" si="1"/>
        <v>NWM9709244W4</v>
      </c>
    </row>
    <row r="11" spans="1:9" ht="21" x14ac:dyDescent="0.25">
      <c r="A11" s="40">
        <v>10</v>
      </c>
      <c r="B11" s="40" t="s">
        <v>88</v>
      </c>
      <c r="C11" s="40" t="s">
        <v>89</v>
      </c>
      <c r="D11" s="40" t="s">
        <v>90</v>
      </c>
      <c r="E11" s="40">
        <v>55437737</v>
      </c>
      <c r="F11" s="42" t="s">
        <v>29</v>
      </c>
      <c r="G11" s="42" t="s">
        <v>91</v>
      </c>
      <c r="H11" s="23">
        <f t="shared" si="0"/>
        <v>10</v>
      </c>
      <c r="I11" s="23" t="str">
        <f t="shared" si="1"/>
        <v>TCO9901136Z7</v>
      </c>
    </row>
    <row r="12" spans="1:9" ht="21" x14ac:dyDescent="0.25">
      <c r="A12" s="40">
        <v>11</v>
      </c>
      <c r="B12" s="40" t="s">
        <v>92</v>
      </c>
      <c r="C12" s="40" t="s">
        <v>93</v>
      </c>
      <c r="D12" s="40" t="s">
        <v>94</v>
      </c>
      <c r="E12" s="40" t="s">
        <v>95</v>
      </c>
      <c r="F12" s="42" t="s">
        <v>29</v>
      </c>
      <c r="G12" s="42" t="s">
        <v>96</v>
      </c>
      <c r="H12" s="23">
        <f t="shared" si="0"/>
        <v>11</v>
      </c>
      <c r="I12" s="23" t="str">
        <f t="shared" si="1"/>
        <v>THO8705134GA</v>
      </c>
    </row>
    <row r="13" spans="1:9" ht="21" x14ac:dyDescent="0.25">
      <c r="A13" s="40">
        <v>12</v>
      </c>
      <c r="B13" s="40" t="s">
        <v>97</v>
      </c>
      <c r="C13" s="40" t="s">
        <v>98</v>
      </c>
      <c r="D13" s="40" t="s">
        <v>99</v>
      </c>
      <c r="E13" s="40" t="s">
        <v>100</v>
      </c>
      <c r="F13" s="42" t="s">
        <v>29</v>
      </c>
      <c r="G13" s="42" t="s">
        <v>101</v>
      </c>
      <c r="H13" s="23">
        <f t="shared" si="0"/>
        <v>12</v>
      </c>
      <c r="I13" s="23" t="str">
        <f t="shared" si="1"/>
        <v>OCO000125FH9</v>
      </c>
    </row>
    <row r="14" spans="1:9" ht="21" x14ac:dyDescent="0.25">
      <c r="A14" s="40">
        <v>13</v>
      </c>
      <c r="B14" s="40" t="s">
        <v>102</v>
      </c>
      <c r="C14" s="40" t="s">
        <v>103</v>
      </c>
      <c r="D14" s="40" t="s">
        <v>104</v>
      </c>
      <c r="E14" s="40"/>
      <c r="F14" s="42" t="s">
        <v>29</v>
      </c>
      <c r="G14" s="42" t="s">
        <v>105</v>
      </c>
      <c r="H14" s="23">
        <f t="shared" si="0"/>
        <v>13</v>
      </c>
      <c r="I14" s="23" t="str">
        <f t="shared" si="1"/>
        <v>JPE830408835</v>
      </c>
    </row>
    <row r="15" spans="1:9" ht="21" x14ac:dyDescent="0.25">
      <c r="A15" s="40">
        <v>14</v>
      </c>
      <c r="B15" s="40" t="s">
        <v>106</v>
      </c>
      <c r="C15" s="40" t="s">
        <v>107</v>
      </c>
      <c r="D15" s="40" t="s">
        <v>108</v>
      </c>
      <c r="E15" s="40"/>
      <c r="F15" s="42" t="s">
        <v>29</v>
      </c>
      <c r="G15" s="42" t="s">
        <v>109</v>
      </c>
      <c r="H15" s="23">
        <f t="shared" si="0"/>
        <v>14</v>
      </c>
      <c r="I15" s="23" t="str">
        <f t="shared" si="1"/>
        <v>ISE110921R57</v>
      </c>
    </row>
    <row r="16" spans="1:9" ht="21" x14ac:dyDescent="0.25">
      <c r="A16" s="40">
        <v>15</v>
      </c>
      <c r="B16" s="40" t="s">
        <v>110</v>
      </c>
      <c r="C16" s="40" t="s">
        <v>111</v>
      </c>
      <c r="D16" s="40" t="s">
        <v>112</v>
      </c>
      <c r="E16" s="40" t="s">
        <v>113</v>
      </c>
      <c r="F16" s="42" t="s">
        <v>29</v>
      </c>
      <c r="G16" s="42" t="s">
        <v>114</v>
      </c>
      <c r="H16" s="23">
        <f t="shared" si="0"/>
        <v>15</v>
      </c>
      <c r="I16" s="23" t="str">
        <f t="shared" si="1"/>
        <v>CDN120503QC7</v>
      </c>
    </row>
    <row r="17" spans="1:9" ht="21" x14ac:dyDescent="0.25">
      <c r="A17" s="40">
        <v>16</v>
      </c>
      <c r="B17" s="40" t="s">
        <v>115</v>
      </c>
      <c r="C17" s="40" t="s">
        <v>116</v>
      </c>
      <c r="D17" s="40" t="s">
        <v>117</v>
      </c>
      <c r="E17" s="40" t="s">
        <v>118</v>
      </c>
      <c r="F17" s="42" t="s">
        <v>29</v>
      </c>
      <c r="G17" s="42" t="s">
        <v>119</v>
      </c>
      <c r="H17" s="23">
        <f t="shared" si="0"/>
        <v>16</v>
      </c>
      <c r="I17" s="23" t="str">
        <f t="shared" si="1"/>
        <v>AES010503V59</v>
      </c>
    </row>
    <row r="18" spans="1:9" ht="21" x14ac:dyDescent="0.25">
      <c r="A18" s="40">
        <v>17</v>
      </c>
      <c r="B18" s="40" t="s">
        <v>120</v>
      </c>
      <c r="C18" s="40" t="s">
        <v>121</v>
      </c>
      <c r="D18" s="40" t="s">
        <v>122</v>
      </c>
      <c r="E18" s="40" t="s">
        <v>123</v>
      </c>
      <c r="F18" s="42" t="s">
        <v>29</v>
      </c>
      <c r="G18" s="42" t="s">
        <v>124</v>
      </c>
      <c r="H18" s="23">
        <f t="shared" si="0"/>
        <v>17</v>
      </c>
      <c r="I18" s="23" t="str">
        <f t="shared" si="1"/>
        <v>IDK-920617LPA</v>
      </c>
    </row>
    <row r="19" spans="1:9" ht="21" x14ac:dyDescent="0.25">
      <c r="A19" s="40">
        <v>18</v>
      </c>
      <c r="B19" s="40" t="s">
        <v>125</v>
      </c>
      <c r="C19" s="40" t="s">
        <v>126</v>
      </c>
      <c r="D19" s="40" t="s">
        <v>127</v>
      </c>
      <c r="E19" s="40">
        <v>53954057</v>
      </c>
      <c r="F19" s="42" t="s">
        <v>29</v>
      </c>
      <c r="G19" s="42" t="s">
        <v>128</v>
      </c>
      <c r="H19" s="23">
        <f t="shared" si="0"/>
        <v>18</v>
      </c>
      <c r="I19" s="23" t="str">
        <f t="shared" si="1"/>
        <v>CMA940705H81</v>
      </c>
    </row>
    <row r="20" spans="1:9" ht="21" x14ac:dyDescent="0.25">
      <c r="A20" s="40">
        <v>19</v>
      </c>
      <c r="B20" s="40" t="s">
        <v>129</v>
      </c>
      <c r="C20" s="40" t="s">
        <v>130</v>
      </c>
      <c r="D20" s="40" t="s">
        <v>131</v>
      </c>
      <c r="E20" s="40"/>
      <c r="F20" s="42" t="s">
        <v>29</v>
      </c>
      <c r="G20" s="42" t="s">
        <v>132</v>
      </c>
      <c r="H20" s="23">
        <f t="shared" si="0"/>
        <v>19</v>
      </c>
      <c r="I20" s="23" t="str">
        <f t="shared" si="1"/>
        <v>PCD100106D6A</v>
      </c>
    </row>
    <row r="21" spans="1:9" ht="21" x14ac:dyDescent="0.25">
      <c r="A21" s="40">
        <v>20</v>
      </c>
      <c r="B21" s="40" t="s">
        <v>133</v>
      </c>
      <c r="C21" s="40" t="s">
        <v>134</v>
      </c>
      <c r="D21" s="40" t="s">
        <v>135</v>
      </c>
      <c r="E21" s="40" t="s">
        <v>136</v>
      </c>
      <c r="F21" s="42" t="s">
        <v>29</v>
      </c>
      <c r="G21" s="42" t="s">
        <v>137</v>
      </c>
      <c r="H21" s="23">
        <f t="shared" si="0"/>
        <v>20</v>
      </c>
      <c r="I21" s="23" t="str">
        <f t="shared" si="1"/>
        <v>LAY990312ML0</v>
      </c>
    </row>
    <row r="22" spans="1:9" ht="21" x14ac:dyDescent="0.25">
      <c r="A22" s="40">
        <v>21</v>
      </c>
      <c r="B22" s="44" t="s">
        <v>138</v>
      </c>
      <c r="C22" s="44" t="s">
        <v>139</v>
      </c>
      <c r="D22" s="44" t="s">
        <v>140</v>
      </c>
      <c r="E22" s="40"/>
      <c r="F22" s="42" t="s">
        <v>29</v>
      </c>
      <c r="G22" s="42" t="s">
        <v>141</v>
      </c>
      <c r="H22" s="23">
        <f t="shared" si="0"/>
        <v>21</v>
      </c>
      <c r="I22" s="23" t="str">
        <f t="shared" si="1"/>
        <v>GHE850614LT6</v>
      </c>
    </row>
    <row r="23" spans="1:9" ht="21" x14ac:dyDescent="0.25">
      <c r="A23" s="40">
        <v>22</v>
      </c>
      <c r="B23" s="49" t="s">
        <v>142</v>
      </c>
      <c r="C23" s="40" t="s">
        <v>143</v>
      </c>
      <c r="D23" s="50" t="s">
        <v>144</v>
      </c>
      <c r="E23" s="40"/>
      <c r="F23" s="42" t="s">
        <v>29</v>
      </c>
      <c r="G23" s="42" t="s">
        <v>145</v>
      </c>
      <c r="H23" s="23">
        <f t="shared" si="0"/>
        <v>22</v>
      </c>
      <c r="I23" s="23" t="str">
        <f t="shared" si="1"/>
        <v>OSO051003F5A</v>
      </c>
    </row>
    <row r="24" spans="1:9" ht="21" x14ac:dyDescent="0.25">
      <c r="A24" s="40">
        <v>23</v>
      </c>
      <c r="B24" s="40" t="s">
        <v>146</v>
      </c>
      <c r="C24" s="40" t="s">
        <v>147</v>
      </c>
      <c r="D24" s="51" t="s">
        <v>148</v>
      </c>
      <c r="E24" s="40"/>
      <c r="F24" s="42" t="s">
        <v>29</v>
      </c>
      <c r="G24" s="42" t="s">
        <v>149</v>
      </c>
      <c r="H24" s="23">
        <f t="shared" si="0"/>
        <v>23</v>
      </c>
      <c r="I24" s="23" t="str">
        <f t="shared" si="1"/>
        <v>AGO120114T32</v>
      </c>
    </row>
    <row r="25" spans="1:9" ht="21" x14ac:dyDescent="0.25">
      <c r="A25" s="40">
        <v>24</v>
      </c>
      <c r="B25" s="14"/>
      <c r="C25" s="14"/>
      <c r="D25" s="14"/>
      <c r="E25" s="14"/>
      <c r="F25" s="16"/>
      <c r="G25" s="16"/>
      <c r="H25" s="23">
        <f t="shared" si="0"/>
        <v>24</v>
      </c>
      <c r="I25" s="23">
        <f t="shared" si="1"/>
        <v>0</v>
      </c>
    </row>
    <row r="26" spans="1:9" ht="21" x14ac:dyDescent="0.25">
      <c r="A26" s="40">
        <v>25</v>
      </c>
      <c r="B26" s="14"/>
      <c r="C26" s="14"/>
      <c r="D26" s="14"/>
      <c r="E26" s="14"/>
      <c r="F26" s="16"/>
      <c r="G26" s="16"/>
      <c r="H26" s="23">
        <f t="shared" si="0"/>
        <v>25</v>
      </c>
      <c r="I26" s="23">
        <f t="shared" si="1"/>
        <v>0</v>
      </c>
    </row>
    <row r="27" spans="1:9" ht="21" x14ac:dyDescent="0.25">
      <c r="A27" s="40">
        <v>26</v>
      </c>
      <c r="B27" s="14"/>
      <c r="C27" s="14"/>
      <c r="D27" s="14"/>
      <c r="E27" s="14"/>
      <c r="F27" s="14"/>
      <c r="G27" s="14"/>
      <c r="H27" s="23">
        <f t="shared" si="0"/>
        <v>26</v>
      </c>
      <c r="I27" s="23">
        <f t="shared" si="1"/>
        <v>0</v>
      </c>
    </row>
    <row r="28" spans="1:9" ht="21" x14ac:dyDescent="0.25">
      <c r="A28" s="40">
        <v>27</v>
      </c>
      <c r="B28" s="14"/>
      <c r="C28" s="14"/>
      <c r="D28" s="14"/>
      <c r="E28" s="14"/>
      <c r="F28" s="14"/>
      <c r="G28" s="14"/>
    </row>
    <row r="29" spans="1:9" ht="21" x14ac:dyDescent="0.25">
      <c r="A29" s="40">
        <v>28</v>
      </c>
      <c r="B29" s="14"/>
      <c r="C29" s="14"/>
      <c r="D29" s="14"/>
      <c r="E29" s="14"/>
      <c r="F29" s="14"/>
      <c r="G29" s="14"/>
    </row>
    <row r="30" spans="1:9" ht="21" x14ac:dyDescent="0.25">
      <c r="A30" s="40">
        <v>29</v>
      </c>
      <c r="B30" s="14"/>
      <c r="C30" s="14"/>
      <c r="D30" s="14"/>
      <c r="E30" s="14"/>
      <c r="F30" s="14"/>
      <c r="G30" s="14"/>
    </row>
    <row r="31" spans="1:9" ht="21" x14ac:dyDescent="0.25">
      <c r="A31" s="40">
        <v>30</v>
      </c>
      <c r="B31" s="14"/>
      <c r="C31" s="14"/>
      <c r="D31" s="14"/>
      <c r="E31" s="14"/>
      <c r="F31" s="14"/>
      <c r="G31" s="14"/>
    </row>
    <row r="32" spans="1:9" ht="21" x14ac:dyDescent="0.25">
      <c r="A32" s="40">
        <v>31</v>
      </c>
      <c r="B32" s="14"/>
      <c r="C32" s="14"/>
      <c r="D32" s="14"/>
      <c r="E32" s="14"/>
      <c r="F32" s="14"/>
      <c r="G32" s="14"/>
    </row>
    <row r="33" spans="1:7" ht="21" x14ac:dyDescent="0.25">
      <c r="A33" s="40">
        <v>32</v>
      </c>
      <c r="B33" s="14"/>
      <c r="C33" s="14"/>
      <c r="D33" s="14"/>
      <c r="E33" s="14"/>
      <c r="F33" s="14"/>
      <c r="G33" s="14"/>
    </row>
    <row r="34" spans="1:7" ht="21" x14ac:dyDescent="0.25">
      <c r="A34" s="40">
        <v>33</v>
      </c>
      <c r="B34" s="14"/>
      <c r="C34" s="14"/>
      <c r="D34" s="14"/>
      <c r="E34" s="14"/>
      <c r="F34" s="14"/>
      <c r="G34" s="14"/>
    </row>
    <row r="35" spans="1:7" ht="21" x14ac:dyDescent="0.25">
      <c r="A35" s="40">
        <v>34</v>
      </c>
      <c r="B35" s="14"/>
      <c r="C35" s="14"/>
      <c r="D35" s="14"/>
      <c r="E35" s="14"/>
      <c r="F35" s="14"/>
      <c r="G35" s="14"/>
    </row>
    <row r="36" spans="1:7" ht="21" x14ac:dyDescent="0.25">
      <c r="A36" s="40">
        <v>35</v>
      </c>
      <c r="B36" s="14"/>
      <c r="C36" s="14"/>
      <c r="D36" s="14"/>
      <c r="E36" s="14"/>
      <c r="F36" s="14"/>
      <c r="G36" s="14"/>
    </row>
    <row r="37" spans="1:7" ht="21" x14ac:dyDescent="0.25">
      <c r="A37" s="40">
        <v>36</v>
      </c>
      <c r="B37" s="14"/>
      <c r="C37" s="14"/>
      <c r="D37" s="14"/>
      <c r="E37" s="14"/>
      <c r="F37" s="14"/>
      <c r="G37" s="14"/>
    </row>
    <row r="38" spans="1:7" ht="21" x14ac:dyDescent="0.25">
      <c r="A38" s="40">
        <v>37</v>
      </c>
      <c r="B38" s="14"/>
      <c r="C38" s="14"/>
      <c r="D38" s="14"/>
      <c r="E38" s="14"/>
      <c r="F38" s="14"/>
      <c r="G38" s="14"/>
    </row>
    <row r="39" spans="1:7" ht="21" x14ac:dyDescent="0.25">
      <c r="A39" s="40">
        <v>38</v>
      </c>
      <c r="B39" s="14"/>
      <c r="C39" s="14"/>
      <c r="D39" s="14"/>
      <c r="E39" s="14"/>
      <c r="F39" s="14"/>
      <c r="G39" s="14"/>
    </row>
    <row r="40" spans="1:7" ht="21" x14ac:dyDescent="0.25">
      <c r="A40" s="40">
        <v>39</v>
      </c>
      <c r="B40" s="14"/>
      <c r="C40" s="14"/>
      <c r="D40" s="14"/>
      <c r="E40" s="14"/>
      <c r="F40" s="14"/>
      <c r="G40" s="14"/>
    </row>
    <row r="41" spans="1:7" ht="21" x14ac:dyDescent="0.25">
      <c r="A41" s="40">
        <v>40</v>
      </c>
      <c r="B41" s="14"/>
      <c r="C41" s="14"/>
      <c r="D41" s="14"/>
      <c r="E41" s="14"/>
      <c r="F41" s="14"/>
      <c r="G41" s="14"/>
    </row>
    <row r="42" spans="1:7" ht="21" x14ac:dyDescent="0.25">
      <c r="A42" s="40">
        <v>41</v>
      </c>
      <c r="B42" s="14"/>
      <c r="C42" s="14"/>
      <c r="D42" s="14"/>
      <c r="E42" s="14"/>
      <c r="F42" s="14"/>
      <c r="G42" s="14"/>
    </row>
    <row r="43" spans="1:7" ht="21" x14ac:dyDescent="0.25">
      <c r="A43" s="40">
        <v>42</v>
      </c>
      <c r="B43" s="14"/>
      <c r="C43" s="14"/>
      <c r="D43" s="14"/>
      <c r="E43" s="14"/>
      <c r="F43" s="14"/>
      <c r="G43" s="14"/>
    </row>
    <row r="44" spans="1:7" ht="21" x14ac:dyDescent="0.25">
      <c r="A44" s="40">
        <v>43</v>
      </c>
      <c r="B44" s="14"/>
      <c r="C44" s="14"/>
      <c r="D44" s="14"/>
      <c r="E44" s="14"/>
      <c r="F44" s="14"/>
      <c r="G44" s="14"/>
    </row>
    <row r="45" spans="1:7" ht="21" x14ac:dyDescent="0.25">
      <c r="A45" s="40">
        <v>44</v>
      </c>
      <c r="B45" s="14"/>
      <c r="C45" s="14"/>
      <c r="D45" s="14"/>
      <c r="E45" s="14"/>
      <c r="F45" s="14"/>
      <c r="G45" s="14"/>
    </row>
    <row r="46" spans="1:7" ht="21" x14ac:dyDescent="0.25">
      <c r="A46" s="40">
        <v>45</v>
      </c>
      <c r="B46" s="14"/>
      <c r="C46" s="14"/>
      <c r="D46" s="14"/>
      <c r="E46" s="14"/>
      <c r="F46" s="14"/>
      <c r="G46" s="14"/>
    </row>
    <row r="47" spans="1:7" ht="21" x14ac:dyDescent="0.25">
      <c r="A47" s="40">
        <v>46</v>
      </c>
      <c r="B47" s="14"/>
      <c r="C47" s="14"/>
      <c r="D47" s="14"/>
      <c r="E47" s="14"/>
      <c r="F47" s="14"/>
      <c r="G47" s="14"/>
    </row>
    <row r="48" spans="1:7" ht="21" x14ac:dyDescent="0.25">
      <c r="A48" s="40">
        <v>47</v>
      </c>
      <c r="B48" s="14"/>
      <c r="C48" s="14"/>
      <c r="D48" s="14"/>
      <c r="E48" s="14"/>
      <c r="F48" s="14"/>
      <c r="G48" s="14"/>
    </row>
    <row r="49" spans="1:7" ht="21" x14ac:dyDescent="0.25">
      <c r="A49" s="40">
        <v>48</v>
      </c>
      <c r="B49" s="14"/>
      <c r="C49" s="14"/>
      <c r="D49" s="14"/>
      <c r="E49" s="14"/>
      <c r="F49" s="14"/>
      <c r="G49" s="14"/>
    </row>
    <row r="50" spans="1:7" ht="21" x14ac:dyDescent="0.25">
      <c r="A50" s="40">
        <v>49</v>
      </c>
      <c r="B50" s="14"/>
      <c r="C50" s="14"/>
      <c r="D50" s="14"/>
      <c r="E50" s="14"/>
      <c r="F50" s="14"/>
      <c r="G50" s="14"/>
    </row>
    <row r="51" spans="1:7" ht="21" x14ac:dyDescent="0.25">
      <c r="A51" s="40">
        <v>50</v>
      </c>
      <c r="B51" s="14"/>
      <c r="C51" s="14"/>
      <c r="D51" s="14"/>
      <c r="E51" s="14"/>
      <c r="F51" s="14"/>
      <c r="G51" s="14"/>
    </row>
    <row r="52" spans="1:7" ht="21" x14ac:dyDescent="0.25">
      <c r="A52" s="40">
        <v>51</v>
      </c>
      <c r="B52" s="14"/>
      <c r="C52" s="14"/>
      <c r="D52" s="14"/>
      <c r="E52" s="14"/>
      <c r="F52" s="14"/>
      <c r="G52" s="14"/>
    </row>
    <row r="53" spans="1:7" ht="21" x14ac:dyDescent="0.25">
      <c r="A53" s="40">
        <v>52</v>
      </c>
      <c r="B53" s="14"/>
      <c r="C53" s="14"/>
      <c r="D53" s="14"/>
      <c r="E53" s="14"/>
      <c r="F53" s="14"/>
      <c r="G53" s="14"/>
    </row>
    <row r="54" spans="1:7" ht="21" x14ac:dyDescent="0.25">
      <c r="A54" s="40">
        <v>53</v>
      </c>
      <c r="B54" s="14"/>
      <c r="C54" s="14"/>
      <c r="D54" s="14"/>
      <c r="E54" s="14"/>
      <c r="F54" s="14"/>
      <c r="G54" s="14"/>
    </row>
    <row r="55" spans="1:7" ht="21" x14ac:dyDescent="0.25">
      <c r="A55" s="40">
        <v>54</v>
      </c>
      <c r="B55" s="14"/>
      <c r="C55" s="14"/>
      <c r="D55" s="14"/>
      <c r="E55" s="14"/>
      <c r="F55" s="14"/>
      <c r="G55" s="14"/>
    </row>
    <row r="56" spans="1:7" ht="21" x14ac:dyDescent="0.25">
      <c r="A56" s="40">
        <v>55</v>
      </c>
      <c r="B56" s="14"/>
      <c r="C56" s="14"/>
      <c r="D56" s="14"/>
      <c r="E56" s="14"/>
      <c r="F56" s="14"/>
      <c r="G56" s="14"/>
    </row>
    <row r="57" spans="1:7" ht="21" x14ac:dyDescent="0.25">
      <c r="A57" s="40">
        <v>56</v>
      </c>
      <c r="B57" s="14"/>
      <c r="C57" s="14"/>
      <c r="D57" s="14"/>
      <c r="E57" s="14"/>
      <c r="F57" s="14"/>
      <c r="G57" s="14"/>
    </row>
    <row r="58" spans="1:7" ht="21" x14ac:dyDescent="0.25">
      <c r="A58" s="40">
        <v>57</v>
      </c>
      <c r="B58" s="14"/>
      <c r="C58" s="14"/>
      <c r="D58" s="14"/>
      <c r="E58" s="14"/>
      <c r="F58" s="14"/>
      <c r="G58" s="14"/>
    </row>
    <row r="59" spans="1:7" ht="21" x14ac:dyDescent="0.25">
      <c r="A59" s="40">
        <v>58</v>
      </c>
      <c r="B59" s="14"/>
      <c r="C59" s="14"/>
      <c r="D59" s="14"/>
      <c r="E59" s="14"/>
      <c r="F59" s="14"/>
      <c r="G59" s="14"/>
    </row>
    <row r="60" spans="1:7" ht="21" x14ac:dyDescent="0.25">
      <c r="A60" s="40">
        <v>59</v>
      </c>
      <c r="B60" s="14"/>
      <c r="C60" s="14"/>
      <c r="D60" s="14"/>
      <c r="E60" s="14"/>
      <c r="F60" s="14"/>
      <c r="G60" s="14"/>
    </row>
    <row r="61" spans="1:7" ht="21" x14ac:dyDescent="0.25">
      <c r="A61" s="40">
        <v>60</v>
      </c>
      <c r="B61" s="14"/>
      <c r="C61" s="14"/>
      <c r="D61" s="14"/>
      <c r="E61" s="14"/>
      <c r="F61" s="14"/>
      <c r="G61" s="14"/>
    </row>
    <row r="62" spans="1:7" ht="21" x14ac:dyDescent="0.25">
      <c r="A62" s="40">
        <v>61</v>
      </c>
      <c r="B62" s="14"/>
      <c r="C62" s="14"/>
      <c r="D62" s="14"/>
      <c r="E62" s="14"/>
      <c r="F62" s="14"/>
      <c r="G62" s="14"/>
    </row>
    <row r="63" spans="1:7" ht="21" x14ac:dyDescent="0.25">
      <c r="A63" s="40">
        <v>62</v>
      </c>
      <c r="B63" s="14"/>
      <c r="C63" s="14"/>
      <c r="D63" s="14"/>
      <c r="E63" s="14"/>
      <c r="F63" s="14"/>
      <c r="G63" s="14"/>
    </row>
    <row r="64" spans="1:7" ht="21" x14ac:dyDescent="0.25">
      <c r="A64" s="40">
        <v>63</v>
      </c>
      <c r="B64" s="14"/>
      <c r="C64" s="14"/>
      <c r="D64" s="14"/>
      <c r="E64" s="14"/>
      <c r="F64" s="14"/>
      <c r="G64" s="14"/>
    </row>
    <row r="65" spans="1:7" ht="21" x14ac:dyDescent="0.25">
      <c r="A65" s="40">
        <v>64</v>
      </c>
      <c r="B65" s="14"/>
      <c r="C65" s="14"/>
      <c r="D65" s="14"/>
      <c r="E65" s="14"/>
      <c r="F65" s="14"/>
      <c r="G65" s="14"/>
    </row>
    <row r="66" spans="1:7" ht="21" x14ac:dyDescent="0.25">
      <c r="A66" s="40">
        <v>65</v>
      </c>
      <c r="B66" s="14"/>
      <c r="C66" s="14"/>
      <c r="D66" s="14"/>
      <c r="E66" s="14"/>
      <c r="F66" s="14"/>
      <c r="G66" s="14"/>
    </row>
    <row r="67" spans="1:7" ht="21" x14ac:dyDescent="0.25">
      <c r="A67" s="40">
        <v>66</v>
      </c>
      <c r="B67" s="14"/>
      <c r="C67" s="14"/>
      <c r="D67" s="14"/>
      <c r="E67" s="14"/>
      <c r="F67" s="14"/>
      <c r="G67" s="14"/>
    </row>
    <row r="68" spans="1:7" ht="21" x14ac:dyDescent="0.25">
      <c r="A68" s="40">
        <v>67</v>
      </c>
      <c r="B68" s="14"/>
      <c r="C68" s="14"/>
      <c r="D68" s="14"/>
      <c r="E68" s="14"/>
      <c r="F68" s="14"/>
      <c r="G68" s="14"/>
    </row>
    <row r="69" spans="1:7" ht="21" x14ac:dyDescent="0.25">
      <c r="A69" s="40">
        <v>68</v>
      </c>
      <c r="B69" s="14"/>
      <c r="C69" s="14"/>
      <c r="D69" s="14"/>
      <c r="E69" s="14"/>
      <c r="F69" s="14"/>
      <c r="G69" s="14"/>
    </row>
    <row r="70" spans="1:7" ht="21" x14ac:dyDescent="0.25">
      <c r="A70" s="40">
        <v>69</v>
      </c>
      <c r="B70" s="14"/>
      <c r="C70" s="14"/>
      <c r="D70" s="14"/>
      <c r="E70" s="14"/>
      <c r="F70" s="14"/>
      <c r="G70" s="14"/>
    </row>
    <row r="71" spans="1:7" ht="21" x14ac:dyDescent="0.25">
      <c r="A71" s="40">
        <v>70</v>
      </c>
      <c r="B71" s="14"/>
      <c r="C71" s="14"/>
      <c r="D71" s="14"/>
      <c r="E71" s="14"/>
      <c r="F71" s="14"/>
      <c r="G71" s="14"/>
    </row>
    <row r="72" spans="1:7" ht="21" x14ac:dyDescent="0.25">
      <c r="A72" s="40">
        <v>71</v>
      </c>
      <c r="B72" s="14"/>
      <c r="C72" s="14"/>
      <c r="D72" s="14"/>
      <c r="E72" s="14"/>
      <c r="F72" s="14"/>
      <c r="G72" s="14"/>
    </row>
    <row r="73" spans="1:7" ht="21" x14ac:dyDescent="0.25">
      <c r="A73" s="40">
        <v>72</v>
      </c>
      <c r="B73" s="14"/>
      <c r="C73" s="14"/>
      <c r="D73" s="14"/>
      <c r="E73" s="14"/>
      <c r="F73" s="14"/>
      <c r="G73" s="14"/>
    </row>
    <row r="74" spans="1:7" ht="21" x14ac:dyDescent="0.25">
      <c r="A74" s="40">
        <v>73</v>
      </c>
      <c r="B74" s="14"/>
      <c r="C74" s="14"/>
      <c r="D74" s="14"/>
      <c r="E74" s="14"/>
      <c r="F74" s="14"/>
      <c r="G74" s="14"/>
    </row>
    <row r="75" spans="1:7" ht="21" x14ac:dyDescent="0.25">
      <c r="A75" s="40">
        <v>74</v>
      </c>
      <c r="B75" s="14"/>
      <c r="C75" s="14"/>
      <c r="D75" s="14"/>
      <c r="E75" s="14"/>
      <c r="F75" s="14"/>
      <c r="G75" s="14"/>
    </row>
    <row r="76" spans="1:7" ht="21" x14ac:dyDescent="0.25">
      <c r="A76" s="40">
        <v>75</v>
      </c>
      <c r="B76" s="14"/>
      <c r="C76" s="14"/>
      <c r="D76" s="14"/>
      <c r="E76" s="14"/>
      <c r="F76" s="14"/>
      <c r="G76" s="14"/>
    </row>
    <row r="77" spans="1:7" ht="21" x14ac:dyDescent="0.25">
      <c r="A77" s="40">
        <v>76</v>
      </c>
      <c r="B77" s="14"/>
      <c r="C77" s="14"/>
      <c r="D77" s="14"/>
      <c r="E77" s="14"/>
      <c r="F77" s="14"/>
      <c r="G77" s="14"/>
    </row>
    <row r="78" spans="1:7" ht="21" x14ac:dyDescent="0.25">
      <c r="A78" s="40">
        <v>77</v>
      </c>
      <c r="B78" s="14"/>
      <c r="C78" s="14"/>
      <c r="D78" s="14"/>
      <c r="E78" s="14"/>
      <c r="F78" s="14"/>
      <c r="G78" s="14"/>
    </row>
    <row r="79" spans="1:7" ht="21" x14ac:dyDescent="0.25">
      <c r="A79" s="40">
        <v>78</v>
      </c>
      <c r="B79" s="14"/>
      <c r="C79" s="14"/>
      <c r="D79" s="14"/>
      <c r="E79" s="14"/>
      <c r="F79" s="14"/>
      <c r="G79" s="14"/>
    </row>
    <row r="80" spans="1:7" ht="21" x14ac:dyDescent="0.25">
      <c r="A80" s="40">
        <v>79</v>
      </c>
      <c r="B80" s="14"/>
      <c r="C80" s="14"/>
      <c r="D80" s="14"/>
      <c r="E80" s="14"/>
      <c r="F80" s="14"/>
      <c r="G80" s="14"/>
    </row>
    <row r="81" spans="1:7" ht="21" x14ac:dyDescent="0.25">
      <c r="A81" s="40">
        <v>80</v>
      </c>
      <c r="B81" s="14"/>
      <c r="C81" s="14"/>
      <c r="D81" s="14"/>
      <c r="E81" s="14"/>
      <c r="F81" s="14"/>
      <c r="G81" s="14"/>
    </row>
    <row r="82" spans="1:7" ht="21" x14ac:dyDescent="0.25">
      <c r="A82" s="40">
        <v>81</v>
      </c>
      <c r="B82" s="14"/>
      <c r="C82" s="14"/>
      <c r="D82" s="14"/>
      <c r="E82" s="14"/>
      <c r="F82" s="14"/>
      <c r="G82" s="14"/>
    </row>
    <row r="83" spans="1:7" ht="21" x14ac:dyDescent="0.25">
      <c r="A83" s="40">
        <v>82</v>
      </c>
      <c r="B83" s="14"/>
      <c r="C83" s="14"/>
      <c r="D83" s="14"/>
      <c r="E83" s="14"/>
      <c r="F83" s="14"/>
      <c r="G83" s="14"/>
    </row>
    <row r="84" spans="1:7" ht="21" x14ac:dyDescent="0.25">
      <c r="A84" s="40">
        <v>83</v>
      </c>
      <c r="B84" s="14"/>
      <c r="C84" s="14"/>
      <c r="D84" s="14"/>
      <c r="E84" s="14"/>
      <c r="F84" s="14"/>
      <c r="G84" s="14"/>
    </row>
    <row r="85" spans="1:7" ht="21" x14ac:dyDescent="0.25">
      <c r="A85" s="40">
        <v>84</v>
      </c>
      <c r="B85" s="14"/>
      <c r="C85" s="14"/>
      <c r="D85" s="14"/>
      <c r="E85" s="14"/>
      <c r="F85" s="14"/>
      <c r="G85" s="14"/>
    </row>
    <row r="86" spans="1:7" ht="21" x14ac:dyDescent="0.25">
      <c r="A86" s="40">
        <v>85</v>
      </c>
      <c r="B86" s="14"/>
      <c r="C86" s="14"/>
      <c r="D86" s="14"/>
      <c r="E86" s="14"/>
      <c r="F86" s="14"/>
      <c r="G86" s="14"/>
    </row>
    <row r="87" spans="1:7" ht="21" x14ac:dyDescent="0.25">
      <c r="A87" s="40">
        <v>86</v>
      </c>
      <c r="B87" s="14"/>
      <c r="C87" s="14"/>
      <c r="D87" s="14"/>
      <c r="E87" s="14"/>
      <c r="F87" s="14"/>
      <c r="G87" s="14"/>
    </row>
    <row r="88" spans="1:7" ht="21" x14ac:dyDescent="0.25">
      <c r="A88" s="40">
        <v>87</v>
      </c>
      <c r="B88" s="14"/>
      <c r="C88" s="14"/>
      <c r="D88" s="14"/>
      <c r="E88" s="14"/>
      <c r="F88" s="14"/>
      <c r="G88" s="14"/>
    </row>
    <row r="89" spans="1:7" ht="21" x14ac:dyDescent="0.25">
      <c r="A89" s="40">
        <v>88</v>
      </c>
      <c r="B89" s="14"/>
      <c r="C89" s="14"/>
      <c r="D89" s="14"/>
      <c r="E89" s="14"/>
      <c r="F89" s="14"/>
      <c r="G89" s="14"/>
    </row>
    <row r="90" spans="1:7" ht="21" x14ac:dyDescent="0.25">
      <c r="A90" s="40">
        <v>89</v>
      </c>
      <c r="B90" s="14"/>
      <c r="C90" s="14"/>
      <c r="D90" s="14"/>
      <c r="E90" s="14"/>
      <c r="F90" s="14"/>
      <c r="G90" s="14"/>
    </row>
    <row r="91" spans="1:7" ht="21" x14ac:dyDescent="0.25">
      <c r="A91" s="40">
        <v>90</v>
      </c>
      <c r="B91" s="14"/>
      <c r="C91" s="14"/>
      <c r="D91" s="14"/>
      <c r="E91" s="14"/>
      <c r="F91" s="14"/>
      <c r="G91" s="14"/>
    </row>
    <row r="92" spans="1:7" ht="21" x14ac:dyDescent="0.25">
      <c r="A92" s="40">
        <v>91</v>
      </c>
      <c r="B92" s="14"/>
      <c r="C92" s="14"/>
      <c r="D92" s="14"/>
      <c r="E92" s="14"/>
      <c r="F92" s="14"/>
      <c r="G92" s="14"/>
    </row>
    <row r="93" spans="1:7" ht="21" x14ac:dyDescent="0.25">
      <c r="A93" s="40">
        <v>92</v>
      </c>
      <c r="B93" s="14"/>
      <c r="C93" s="14"/>
      <c r="D93" s="14"/>
      <c r="E93" s="14"/>
      <c r="F93" s="14"/>
      <c r="G93" s="14"/>
    </row>
    <row r="94" spans="1:7" ht="21" x14ac:dyDescent="0.25">
      <c r="A94" s="40">
        <v>93</v>
      </c>
      <c r="B94" s="14"/>
      <c r="C94" s="14"/>
      <c r="D94" s="14"/>
      <c r="E94" s="14"/>
      <c r="F94" s="14"/>
      <c r="G94" s="14"/>
    </row>
    <row r="95" spans="1:7" ht="21" x14ac:dyDescent="0.25">
      <c r="A95" s="40">
        <v>94</v>
      </c>
      <c r="B95" s="14"/>
      <c r="C95" s="14"/>
      <c r="D95" s="14"/>
      <c r="E95" s="14"/>
      <c r="F95" s="14"/>
      <c r="G95" s="14"/>
    </row>
    <row r="96" spans="1:7" ht="21" x14ac:dyDescent="0.25">
      <c r="A96" s="40">
        <v>95</v>
      </c>
      <c r="B96" s="14"/>
      <c r="C96" s="14"/>
      <c r="D96" s="14"/>
      <c r="E96" s="14"/>
      <c r="F96" s="14"/>
      <c r="G96" s="14"/>
    </row>
    <row r="97" spans="1:7" ht="21" x14ac:dyDescent="0.25">
      <c r="A97" s="40">
        <v>96</v>
      </c>
      <c r="B97" s="14"/>
      <c r="C97" s="14"/>
      <c r="D97" s="14"/>
      <c r="E97" s="14"/>
      <c r="F97" s="14"/>
      <c r="G97" s="14"/>
    </row>
    <row r="98" spans="1:7" ht="21" x14ac:dyDescent="0.25">
      <c r="A98" s="40">
        <v>97</v>
      </c>
      <c r="B98" s="14"/>
      <c r="C98" s="14"/>
      <c r="D98" s="14"/>
      <c r="E98" s="14"/>
      <c r="F98" s="14"/>
      <c r="G98" s="14"/>
    </row>
    <row r="99" spans="1:7" ht="21" x14ac:dyDescent="0.25">
      <c r="A99" s="40">
        <v>98</v>
      </c>
      <c r="B99" s="14"/>
      <c r="C99" s="14"/>
      <c r="D99" s="14"/>
      <c r="E99" s="14"/>
      <c r="F99" s="14"/>
      <c r="G99" s="14"/>
    </row>
    <row r="100" spans="1:7" ht="21" x14ac:dyDescent="0.25">
      <c r="A100" s="40">
        <v>99</v>
      </c>
      <c r="B100" s="14"/>
      <c r="C100" s="14"/>
      <c r="D100" s="14"/>
      <c r="E100" s="14"/>
      <c r="F100" s="14"/>
      <c r="G100" s="14"/>
    </row>
  </sheetData>
  <hyperlinks>
    <hyperlink ref="D23" r:id="rId1" xr:uid="{9627C0B8-BFF1-4097-B809-E5901CF91AF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109E7-B108-4BCD-8D43-918EA567F19B}">
  <dimension ref="A1:B13"/>
  <sheetViews>
    <sheetView workbookViewId="0">
      <selection activeCell="A2" sqref="A2"/>
    </sheetView>
  </sheetViews>
  <sheetFormatPr baseColWidth="10" defaultRowHeight="15" x14ac:dyDescent="0.25"/>
  <cols>
    <col min="1" max="1" width="17.140625" bestFit="1" customWidth="1"/>
  </cols>
  <sheetData>
    <row r="1" spans="1:2" x14ac:dyDescent="0.25">
      <c r="A1" t="s">
        <v>150</v>
      </c>
    </row>
    <row r="2" spans="1:2" x14ac:dyDescent="0.25">
      <c r="A2" s="54" t="s">
        <v>151</v>
      </c>
    </row>
    <row r="4" spans="1:2" x14ac:dyDescent="0.25">
      <c r="A4" s="54" t="s">
        <v>152</v>
      </c>
      <c r="B4" t="s">
        <v>153</v>
      </c>
    </row>
    <row r="5" spans="1:2" x14ac:dyDescent="0.25">
      <c r="B5" t="s">
        <v>154</v>
      </c>
    </row>
    <row r="7" spans="1:2" x14ac:dyDescent="0.25">
      <c r="A7" s="54" t="s">
        <v>155</v>
      </c>
      <c r="B7" t="s">
        <v>156</v>
      </c>
    </row>
    <row r="8" spans="1:2" x14ac:dyDescent="0.25">
      <c r="B8" t="s">
        <v>157</v>
      </c>
    </row>
    <row r="9" spans="1:2" x14ac:dyDescent="0.25">
      <c r="B9" t="s">
        <v>158</v>
      </c>
    </row>
    <row r="10" spans="1:2" x14ac:dyDescent="0.25">
      <c r="B10" t="s">
        <v>159</v>
      </c>
    </row>
    <row r="12" spans="1:2" x14ac:dyDescent="0.25">
      <c r="A12" s="54" t="s">
        <v>160</v>
      </c>
      <c r="B12" t="s">
        <v>161</v>
      </c>
    </row>
    <row r="13" spans="1:2" x14ac:dyDescent="0.25">
      <c r="B13" t="s">
        <v>162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BÚSQUEDA PROV</vt:lpstr>
      <vt:lpstr>OC</vt:lpstr>
      <vt:lpstr>PROVEEDORES</vt:lpstr>
      <vt:lpstr>INSTRUCCIONES</vt:lpstr>
      <vt:lpstr>OC!Área_de_impresión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2018-03-06T15:54:38Z</dcterms:created>
  <dcterms:modified xsi:type="dcterms:W3CDTF">2018-04-16T18:44:46Z</dcterms:modified>
</cp:coreProperties>
</file>