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win 7\Desktop\ONE PUEBLA\CATALOGOS\"/>
    </mc:Choice>
  </mc:AlternateContent>
  <bookViews>
    <workbookView xWindow="-15" yWindow="285" windowWidth="10245" windowHeight="6675" tabRatio="791"/>
  </bookViews>
  <sheets>
    <sheet name="ONE PUEBLA" sheetId="3" r:id="rId1"/>
  </sheets>
  <definedNames>
    <definedName name="_xlnm.Print_Titles" localSheetId="0">'ONE PUEBLA'!$1:$11</definedName>
  </definedNames>
  <calcPr calcId="152511"/>
</workbook>
</file>

<file path=xl/calcChain.xml><?xml version="1.0" encoding="utf-8"?>
<calcChain xmlns="http://schemas.openxmlformats.org/spreadsheetml/2006/main">
  <c r="F19" i="3" l="1"/>
  <c r="F14" i="3"/>
  <c r="F41" i="3"/>
  <c r="F58" i="3"/>
  <c r="F75" i="3"/>
  <c r="F92" i="3"/>
  <c r="F109" i="3"/>
  <c r="F126" i="3"/>
  <c r="F128" i="3"/>
  <c r="F129" i="3"/>
  <c r="F130" i="3"/>
  <c r="F131" i="3"/>
  <c r="F132" i="3"/>
  <c r="F133" i="3"/>
  <c r="F134" i="3"/>
  <c r="F135" i="3"/>
  <c r="F136" i="3"/>
  <c r="F137" i="3"/>
  <c r="F138" i="3"/>
  <c r="F139" i="3"/>
  <c r="F140" i="3"/>
  <c r="F141" i="3"/>
  <c r="F142" i="3"/>
  <c r="F111" i="3"/>
  <c r="F112" i="3"/>
  <c r="F113" i="3"/>
  <c r="F114" i="3"/>
  <c r="F115" i="3"/>
  <c r="F116" i="3"/>
  <c r="F117" i="3"/>
  <c r="F118" i="3"/>
  <c r="F119" i="3"/>
  <c r="F120" i="3"/>
  <c r="F121" i="3"/>
  <c r="F122" i="3"/>
  <c r="F123" i="3"/>
  <c r="F124" i="3"/>
  <c r="F125" i="3"/>
  <c r="F94" i="3"/>
  <c r="F95" i="3"/>
  <c r="F96" i="3"/>
  <c r="F97" i="3"/>
  <c r="F98" i="3"/>
  <c r="F99" i="3"/>
  <c r="F100" i="3"/>
  <c r="F101" i="3"/>
  <c r="F102" i="3"/>
  <c r="F103" i="3"/>
  <c r="F104" i="3"/>
  <c r="F105" i="3"/>
  <c r="F106" i="3"/>
  <c r="F107" i="3"/>
  <c r="F108" i="3"/>
  <c r="F77" i="3"/>
  <c r="F78" i="3"/>
  <c r="F79" i="3"/>
  <c r="F80" i="3"/>
  <c r="F81" i="3"/>
  <c r="F82" i="3"/>
  <c r="F83" i="3"/>
  <c r="F84" i="3"/>
  <c r="F85" i="3"/>
  <c r="F86" i="3"/>
  <c r="F87" i="3"/>
  <c r="F88" i="3"/>
  <c r="F89" i="3"/>
  <c r="F90" i="3"/>
  <c r="F91" i="3"/>
  <c r="F60" i="3"/>
  <c r="F61" i="3"/>
  <c r="F62" i="3"/>
  <c r="F63" i="3"/>
  <c r="F64" i="3"/>
  <c r="F65" i="3"/>
  <c r="F66" i="3"/>
  <c r="F67" i="3"/>
  <c r="F68" i="3"/>
  <c r="F69" i="3"/>
  <c r="F70" i="3"/>
  <c r="F71" i="3"/>
  <c r="F72" i="3"/>
  <c r="F73" i="3"/>
  <c r="F74" i="3"/>
  <c r="F43" i="3"/>
  <c r="F44" i="3"/>
  <c r="F45" i="3"/>
  <c r="F46" i="3"/>
  <c r="F47" i="3"/>
  <c r="F48" i="3"/>
  <c r="F49" i="3"/>
  <c r="F50" i="3"/>
  <c r="F51" i="3"/>
  <c r="F52" i="3"/>
  <c r="F53" i="3"/>
  <c r="F54" i="3"/>
  <c r="F55" i="3"/>
  <c r="F56" i="3"/>
  <c r="F57" i="3"/>
  <c r="F26" i="3"/>
  <c r="F24" i="3" s="1"/>
  <c r="F27" i="3"/>
  <c r="F28" i="3"/>
  <c r="F29" i="3"/>
  <c r="F30" i="3"/>
  <c r="F31" i="3"/>
  <c r="F32" i="3"/>
  <c r="F33" i="3"/>
  <c r="F34" i="3"/>
  <c r="F35" i="3"/>
  <c r="F36" i="3"/>
  <c r="F37" i="3"/>
  <c r="F38" i="3"/>
  <c r="F39" i="3"/>
  <c r="F40" i="3"/>
  <c r="F25" i="3"/>
  <c r="D142" i="3"/>
  <c r="D141" i="3"/>
  <c r="D125" i="3"/>
  <c r="D124" i="3"/>
  <c r="D108" i="3"/>
  <c r="D107" i="3"/>
  <c r="D91" i="3"/>
  <c r="D90" i="3"/>
  <c r="D74" i="3"/>
  <c r="D73" i="3"/>
  <c r="D57" i="3"/>
  <c r="D56" i="3"/>
  <c r="D40" i="3"/>
  <c r="D39" i="3"/>
  <c r="F13" i="3" l="1"/>
  <c r="F110" i="3"/>
  <c r="F93" i="3"/>
  <c r="F76" i="3"/>
  <c r="D15" i="3"/>
  <c r="F42" i="3" l="1"/>
  <c r="F21" i="3"/>
  <c r="F20" i="3"/>
  <c r="F22" i="3"/>
  <c r="F23" i="3"/>
  <c r="F17" i="3"/>
  <c r="F16" i="3"/>
  <c r="F127" i="3" l="1"/>
  <c r="F59" i="3"/>
  <c r="F18" i="3"/>
  <c r="F15" i="3"/>
  <c r="F144" i="3" l="1"/>
</calcChain>
</file>

<file path=xl/sharedStrings.xml><?xml version="1.0" encoding="utf-8"?>
<sst xmlns="http://schemas.openxmlformats.org/spreadsheetml/2006/main" count="398" uniqueCount="77">
  <si>
    <t>PZA</t>
  </si>
  <si>
    <t>ML</t>
  </si>
  <si>
    <t>CONCEPTO</t>
  </si>
  <si>
    <t>UNIDAD</t>
  </si>
  <si>
    <t>CANTIDAD</t>
  </si>
  <si>
    <t>P.U</t>
  </si>
  <si>
    <t>IMPORTE</t>
  </si>
  <si>
    <t>CLAVE</t>
  </si>
  <si>
    <t>Proyecto:</t>
  </si>
  <si>
    <t>No. Modulos:</t>
  </si>
  <si>
    <t>CATALOGO BASE</t>
  </si>
  <si>
    <t>Actualización:</t>
  </si>
  <si>
    <t>Contrato a Precio Alzado</t>
  </si>
  <si>
    <t>Empresa:</t>
  </si>
  <si>
    <t>Dirección:</t>
  </si>
  <si>
    <t xml:space="preserve"> AV. 15 DE MAYO No. 4,502, COL. CENTRO ATOYAC, SAN JERONIMO CALERA,PUEBLA</t>
  </si>
  <si>
    <t>HOTEL ONE Serdan Puebla</t>
  </si>
  <si>
    <t>PLANTA BAJA</t>
  </si>
  <si>
    <t>Subtotal</t>
  </si>
  <si>
    <t>Total:</t>
  </si>
  <si>
    <t>G</t>
  </si>
  <si>
    <t>PANEL DE YESO</t>
  </si>
  <si>
    <t>MT-PB</t>
  </si>
  <si>
    <t xml:space="preserve"> Muro divisorio TIPO C de tablarroca. De 8.89cms de ancho, construido a base de postes metalicos 635 PM 26 @ 61 cm, insertados en su parte inferior y superior a canales de amarre 635 CA 26, fijados por ambos lados con tornillos framer con fijadores colocados a cada 61 cm. Revestimiento del bastidor metálico con panel de yeso Resistente al fuego de 12.7 mm. (1/2 ") Panel Rey, por ambas caras,fijado con tornillo de 1 1/8" Tipo S de cuerda sencilla colocados @30 cm en los postes intermedios y @20 cm en los extremos de los paneles. Tratamiento de juntas de los paneles con cinta de refuerzo de papel y tres manos de compuesto Panel Rey.Aislamiento acústico con colchoneta de fibra de vidrio de 5.08 cm (2.0") de espesor con densidad minima de 10 Kg/m3, calafateado entre muro y piso con sellador flexible para obtener un rango de 50 STC. (muros divisorios)</t>
  </si>
  <si>
    <t>M2</t>
  </si>
  <si>
    <t>MT-PBSB</t>
  </si>
  <si>
    <t>Recubrimiento en muro de tabique a base de panel de yeso de 12.7 mm resistente al fuego, sin bastidor, pegado directamente con resistol no mas clavosTratamiento de juntas de los paneles con cinta de refuerzo de papel y tres manos de compuesto Panel Rey, calafateado entre muro y piso con sellador flexible. ( Muros de áreas públicas)</t>
  </si>
  <si>
    <t>CAN-M</t>
  </si>
  <si>
    <t>Refuerzo (Can) de madera tratada de 2" x 2" tratada con antitermita, colocado dentro del bastidor metálico de muro de tablarroca, sujeto con tornillo de cuerda sencilla de 1 5/8" @ 40.7 cm. Incluye: material, mano de obra, equipo, herramienta y todo lo necesario para su correcta ejecución. ( Para instalación de accesorios, mobiliario, puertas y ventanas en muros de tablarroca)</t>
  </si>
  <si>
    <t>M</t>
  </si>
  <si>
    <t>PRF-01</t>
  </si>
  <si>
    <t>Falso plafón de panel RF de 13 mm. De espesor, con bastidor armado a base de canaleta de 1 1/2" y canal listón cal. 26, a cada 61 cm de separación, incluye: materiales, acarreos, elevaciones,cortes, desperdicios, fijación, esquineros, pasta y cinta de refuerzo de acuerdo al tipo de panel, mano de obra, equipo, herramienta y todo lo necesario para su correcta ejecución.</t>
  </si>
  <si>
    <t>PAF-01</t>
  </si>
  <si>
    <t>Antepecho de panel RF de 13 mm. De espesor, con bastidor de 3mm, anclado a la losa, armado a base de canales y postes de lámina galvanizada cal. 26 de 6.3 cm de ancho a cada 61 cm de separación, incluye:ángulos de amarre, materiales, acarreos, elevaciones,cortes, desperdicios, fijación, esquineros, pasta y cinta de refuerzo de acuerdo al tipo de panel, mano de obra, equipo, herramienta y todo lo necesario para su correcta ejecución.</t>
  </si>
  <si>
    <t>CAJ-R</t>
  </si>
  <si>
    <t>PRET</t>
  </si>
  <si>
    <t>Falso plafond modular de 0.61 x 0.61m. Acustone S.M.A. suspensión visible 15/16", incluye: suministro de materiales, trazo cortes, desperdicios, colganteo, tornillos, taquetes, mano de obra, equipo y herramienta.</t>
  </si>
  <si>
    <t>CAJILLO</t>
  </si>
  <si>
    <t>Cajillo de panel tipo RF de 13mm de espesor con un desarrollo máximo de 90 cm, con bastidor de 80 cm  anclado a la losa, armado a base de canales y postes de lámina galvanizada cal. 26 de 6.3 cm de ancho a cada 61 cm de separación, incluye:ángulos de amarre, materiales, acarreos, elevaciones,cortes, desperdicios, fijación, esquineros, pasta y cinta de refuerzo de acuerdo al tipo de panel, mano de obra, equipo, herramienta y todo lo necesario para su correcta ejecución.</t>
  </si>
  <si>
    <t>PRIMER NIVEL</t>
  </si>
  <si>
    <t>G01</t>
  </si>
  <si>
    <t>G02</t>
  </si>
  <si>
    <t>G03</t>
  </si>
  <si>
    <t>G04</t>
  </si>
  <si>
    <t>SEGUNDO NIVEL</t>
  </si>
  <si>
    <t>TERCER NIVEL</t>
  </si>
  <si>
    <t>CUARTO NIVEL</t>
  </si>
  <si>
    <t>QUINTO NIVEL</t>
  </si>
  <si>
    <t>SEXTO NIVEL</t>
  </si>
  <si>
    <t>SEPTIMO NIVEL</t>
  </si>
  <si>
    <t>MT-A</t>
  </si>
  <si>
    <t xml:space="preserve"> Muro divisorio TIPO A de tablarroca. De 10.16cms de ancho, construido a base de postes metalicos 635 PM 26 @ 61 cm, insertados en su parte inferior y superior a canales de amarre 635 CA 26, fijados por ambos lados con tornillos framer,con fijadores colocados a cada 61 cm. Revestimiento del bastidor metálico con panel de yeso Resistente al Fuego de 12.7 mm. (1/2 ") Panel Rey, por una cara y por la otra dos páneles de yeso resistente al fuego, fijado con tornillo de 1 1/8" Tipo S de cuerda sencilla colocados @30 cm en los postes intermedios y @20 cm en los extremos de los paneles. Tratamiento de juntas de los paneles con cinta de refuerzo de papel y tres manos de compuesto Panel Rey.Aislamiento acústico con colchoneta de fibra de vidrio de 5.08 cm (2.0") de espesor con densidad minima de 10 Kg/m3, calafateado entre muro y piso con sellador flexible para obtener un rango de 50 STC. (muros divisorios)</t>
  </si>
  <si>
    <t>MT-B</t>
  </si>
  <si>
    <t xml:space="preserve"> Muro divisorio TIPO B de tablarroca. De 10.16cms de ancho, construido a base de postes metalicos 635 PM 26 @ 61 cm, insertados en su parte inferior y superior a canales de amarre 635 CA 26, fijados por ambos lados con tornillos framer, con fijadores colocados a cada 61 cm. Revestimiento del bastidor metálico con panel de yeso Resistente al Fuego de 12.7 mm. (1/2 ") Panel Rey, por una cara y por la otra dos páneles de yeso resistente a la humedad, fijado con tornillo de 1 1/8" Tipo S de cuerda sencilla colocados @30 cm en los postes intermedios y @20 cm en los extremos de los paneles. Tratamiento de juntas de los paneles con cinta de refuerzo de papel y tres manos de compuesto Panel Rey.Aislamiento acústico con colchoneta de fibra de vidrio de 5.08 cm (2.0") de espesor con densidad minima de 10 Kg/m3, calafateado entre muro y piso con sellador flexible para obtener un rango de 50 STC. (muros divisorios)</t>
  </si>
  <si>
    <t>MT-C</t>
  </si>
  <si>
    <t xml:space="preserve"> Muro divisorio TIPO C de tablarroca. De 8.89cms de ancho, construido a base de postes metalicos 635 PM 26 @ 61 cm, insertados en su parte inferior y superior a canales de amarre 635 CA 26, fijados por ambos lados con tornillos framer con fijadores colocados a cada 61 cm. Revestimiento del bastidor metálico con panel de yeso Resistente a la humedad de 12.7 mm. (1/2 ") Panel Rey, por ambas caras,fijado con tornillo de 1 1/8" Tipo S de cuerda sencilla colocados @30 cm en los postes intermedios y @20 cm en los extremos de los paneles. Tratamiento de juntas de los paneles con cinta de refuerzo de papel y tres manos de compuesto Panel Rey.Aislamiento acústico con colchoneta de fibra de vidrio de 5.08 cm (2.0") de espesor con densidad minima de 10 Kg/m3, calafateado entre muro y piso con sellador flexible para obtener un rango de 50 STC. (muros divisorios)</t>
  </si>
  <si>
    <t>MT-D</t>
  </si>
  <si>
    <t xml:space="preserve"> Muro divisorio TIPO D de tablarroca. De 8.89cms de ancho, construido a base de postes metalicos 635 PM 26 @ 61 cm, insertados en su parte inferior y superior a canales de amarre 635 CA 26, fijados por ambos lados con con fijadores colocados a cada 61 cm. Revestimiento del bastidor metálico con panel de yeso Resistente a la humedad de 12.7 mm. (1/2 ") Panel Rey, por una cara y por la otra con panel de yeso resistente al fuego de 12.7 mm(1/2") Panel Rey,fijado con tornillo de 1 1/8" Tipo S de cuerda sencilla colocados @30 cm en los postes intermedios y @20 cm en los extremos de los paneles. Tratamiento de juntas de los paneles con cinta de refuerzo de papel y tres manos de compuesto Panel Rey.Aislamiento acústico con colchoneta de fibra de vidrio de 5.08 cm (2.0") de espesor con densidad minima de 10 Kg/m3, calafateado entre muro y piso con sellador flexible para obtener un rango de 50 STC. (muros divisorios)</t>
  </si>
  <si>
    <t>MT-E</t>
  </si>
  <si>
    <t xml:space="preserve"> Muro divisorio TIPO E de tablarroca. De 6.64cms de ancho, construido a base de postes metalicos 410 PM 26 @ 61 cm, insertados en su parte inferior y superior a canales de amarre 410 CA 26, fijados por ambos lados con fijadores colocados a cada 61 cm. Revestimiento del bastidor metálico con panel de yeso Resistente a la humedad de 12.7 mm. (1/2 ") Panel Rey, por ambas caras,fijado con tornillo de 1 1/8" Tipo S de cuerda sencilla colocados @30 cm en los postes intermedios y @20 cm en los extremos de los paneles. Tratamiento de juntas de los paneles con cinta de refuerzo de papel y tres manos de compuesto Panel Rey.Aislamiento acústico con colchoneta de fibra de vidrio de 5.08 cm (2.0") de espesor con densidad minima de 10 Kg/m3, calafateado entre muro y piso con sellador flexible para obtener un rango de 50 STC. (muros divisorios)</t>
  </si>
  <si>
    <t>MT-F</t>
  </si>
  <si>
    <t xml:space="preserve"> Muro divisorio TIPO F de tablarroca. De 5.37cms de ancho, construido a base de postes metalicos 410 PM 26 @ 61 cm, insertados en su parte inferior y superior a canales de amarre 410 CA 26, fijados por ambos lados  con tornillos framer, con fijadores colocados a cada 61 cm. Revestimiento del bastidor metálico con panel de yeso Resistente al fuego de 12.7 mm. (1/2 ") Panel Rey, por una cara,fijado con tornillo de 1 1/8" Tipo S de cuerda sencilla colocados @30 cm en los postes intermedios y @20 cm en los extremos de los paneles. Tratamiento de juntas de los paneles con cinta de refuerzo de papel y tres manos de compuesto Panel Rey.Aislamiento acústico con colchoneta de fibra de vidrio de 5.08 cm (2.0") de espesor con densidad minima de 10 Kg/m3, calafateado entre muro y piso con sellador flexible para obtener un rango de 50 STC. (muros divisorios)</t>
  </si>
  <si>
    <t>PRH-01</t>
  </si>
  <si>
    <t>Falso plafón de panel RH de 13 mm. De espesor, con bastidor armado a base de canaleta de 1 1/2" y canal listón cal. 26, a cada 61 cm de separación, incluye: materiales, acarreos, elevaciones,cortes, desperdicios, fijación, esquineros, pasta y cinta de refuerzo de acuerdo al tipo de panel, mano de obra, equipo, herramienta y todo lo necesario para su correcta ejecución.</t>
  </si>
  <si>
    <t>REGPL</t>
  </si>
  <si>
    <t>Registro en falso plafón de panel de yeso RF de 13 mm, 90 x 60 cms, incluye suministro de materiales, mano de obra, equipo, herramienta y todo lo necesario para su correcta ejecución. ( en baños de hab. Sobre vanity)</t>
  </si>
  <si>
    <t>REGPL2</t>
  </si>
  <si>
    <t>Registro en falso plafón de panel de yeso RF de 13 mm, 40 x 40 cm, incluye suministro de materiales, mano de obra, equipo, herramienta y todo lo necesario para su correcta ejecución. (para antenas wi-fi y cierre de válvulas de seccionamiento)</t>
  </si>
  <si>
    <t>ESQ-01</t>
  </si>
  <si>
    <t>Suministro de esquinero metalico en muros de panel de yeso, incluye: suministro de materiales, mano de obra, equipo y herramienta, recubrimiento con redimix.</t>
  </si>
  <si>
    <t>APLAM-01</t>
  </si>
  <si>
    <t>Apertura de luminarias, rejillas de aire acondicionado, contactos, apagadores, sensores, incluye: suministro de matreriales, refuerzos de bastidores, trazo, retiro del aterial fuera de obra</t>
  </si>
  <si>
    <t>G05</t>
  </si>
  <si>
    <t>G06</t>
  </si>
  <si>
    <t>G07</t>
  </si>
  <si>
    <t>G08</t>
  </si>
  <si>
    <t>Cajillo  de panel tipo RF de 13mm de espesor, de acuerdo a detalle especificado en planos, con bastidor  anclado a la losa, armado a base de canales y postes de lámina galvanizada cal. 26 de 6.3 cm de ancho, incluye:ángulos de amarre, materiales, acarreos, elevaciones,cortes, desperdicios, fijación, esquineros, pasta y cinta de refuerzo de acuerdo al tipo de panel, mano de obra, equipo, herramienta y todo lo necesario para su correcta ejecución.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</si>
</sst>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quot;$&quot;* #,##0.00_-;_-&quot;$&quot;* &quot;-&quot;??_-;_-@_-"/>
    <numFmt numFmtId="43" formatCode="_-* #,##0.00_-;\-* #,##0.00_-;_-* &quot;-&quot;??_-;_-@_-"/>
    <numFmt numFmtId="164" formatCode="0.000"/>
    <numFmt numFmtId="165" formatCode="#,##0.00;[Red]\(#,##0.00\)"/>
    <numFmt numFmtId="166" formatCode="[$-80A]d&quot; de &quot;mmmm&quot; de &quot;yyyy;@"/>
  </numFmts>
  <fonts count="19" x14ac:knownFonts="1">
    <font>
      <sz val="10"/>
      <name val="Arial"/>
    </font>
    <font>
      <sz val="11"/>
      <color theme="1"/>
      <name val="Calibri"/>
      <family val="2"/>
      <scheme val="minor"/>
    </font>
    <font>
      <sz val="10"/>
      <name val="Arial"/>
    </font>
    <font>
      <sz val="10"/>
      <name val="Arial"/>
      <family val="2"/>
    </font>
    <font>
      <b/>
      <sz val="11"/>
      <name val="Century Gothic"/>
      <family val="2"/>
    </font>
    <font>
      <b/>
      <sz val="10"/>
      <name val="Century Gothic"/>
      <family val="2"/>
    </font>
    <font>
      <sz val="10"/>
      <name val="Century Gothic"/>
      <family val="2"/>
    </font>
    <font>
      <sz val="11"/>
      <name val="Century Gothic"/>
      <family val="2"/>
    </font>
    <font>
      <sz val="9"/>
      <name val="Tahoma"/>
      <family val="2"/>
    </font>
    <font>
      <b/>
      <sz val="12"/>
      <name val="Tahoma"/>
      <family val="2"/>
    </font>
    <font>
      <b/>
      <sz val="10"/>
      <name val="Tahoma"/>
      <family val="2"/>
    </font>
    <font>
      <b/>
      <sz val="10"/>
      <color indexed="62"/>
      <name val="Tahoma"/>
      <family val="2"/>
    </font>
    <font>
      <b/>
      <sz val="17"/>
      <name val="Tahoma"/>
      <family val="2"/>
    </font>
    <font>
      <b/>
      <sz val="22"/>
      <name val="Century Gothic"/>
      <family val="2"/>
    </font>
    <font>
      <b/>
      <sz val="12"/>
      <color indexed="62"/>
      <name val="Century Gothic"/>
      <family val="2"/>
    </font>
    <font>
      <sz val="12"/>
      <name val="Tahoma"/>
      <family val="2"/>
    </font>
    <font>
      <sz val="11"/>
      <color theme="0"/>
      <name val="Century Gothic"/>
      <family val="2"/>
    </font>
    <font>
      <b/>
      <sz val="11"/>
      <color theme="0"/>
      <name val="Century Gothic"/>
      <family val="2"/>
    </font>
    <font>
      <b/>
      <i/>
      <sz val="11"/>
      <name val="Century Gothic"/>
      <family val="2"/>
    </font>
  </fonts>
  <fills count="7">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lightGray">
        <fgColor theme="4" tint="-0.24994659260841701"/>
        <bgColor theme="0" tint="-4.9989318521683403E-2"/>
      </patternFill>
    </fill>
    <fill>
      <patternFill patternType="solid">
        <fgColor theme="3" tint="0.59999389629810485"/>
        <bgColor indexed="64"/>
      </patternFill>
    </fill>
    <fill>
      <patternFill patternType="solid">
        <fgColor theme="0" tint="-0.14999847407452621"/>
        <bgColor indexed="64"/>
      </patternFill>
    </fill>
  </fills>
  <borders count="6">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style="hair">
        <color indexed="64"/>
      </top>
      <bottom style="hair">
        <color indexed="64"/>
      </bottom>
      <diagonal/>
    </border>
  </borders>
  <cellStyleXfs count="13">
    <xf numFmtId="0" fontId="0"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1" fillId="0" borderId="0"/>
    <xf numFmtId="9" fontId="3" fillId="0" borderId="0" applyFont="0" applyFill="0" applyBorder="0" applyAlignment="0" applyProtection="0"/>
    <xf numFmtId="165" fontId="2"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4" fontId="2" fillId="0" borderId="0" applyFont="0" applyFill="0" applyBorder="0" applyAlignment="0" applyProtection="0"/>
    <xf numFmtId="44" fontId="3" fillId="0" borderId="0" applyFont="0" applyFill="0" applyBorder="0" applyAlignment="0" applyProtection="0"/>
  </cellStyleXfs>
  <cellXfs count="65">
    <xf numFmtId="0" fontId="0" fillId="0" borderId="0" xfId="0"/>
    <xf numFmtId="0" fontId="3" fillId="0" borderId="0" xfId="2" applyBorder="1"/>
    <xf numFmtId="0" fontId="7" fillId="0" borderId="0" xfId="0" applyFont="1" applyBorder="1"/>
    <xf numFmtId="0" fontId="7" fillId="0" borderId="0" xfId="0" applyFont="1" applyBorder="1" applyAlignment="1">
      <alignment vertical="center"/>
    </xf>
    <xf numFmtId="0" fontId="8" fillId="0" borderId="0" xfId="2" applyFont="1" applyBorder="1"/>
    <xf numFmtId="0" fontId="9" fillId="0" borderId="0" xfId="2" applyFont="1" applyBorder="1"/>
    <xf numFmtId="0" fontId="9" fillId="0" borderId="0" xfId="2" applyFont="1" applyBorder="1" applyProtection="1">
      <protection hidden="1"/>
    </xf>
    <xf numFmtId="0" fontId="10" fillId="0" borderId="0" xfId="2" applyFont="1" applyBorder="1" applyAlignment="1" applyProtection="1">
      <alignment horizontal="right"/>
      <protection hidden="1"/>
    </xf>
    <xf numFmtId="0" fontId="8" fillId="0" borderId="0" xfId="2" applyFont="1" applyBorder="1" applyProtection="1">
      <protection hidden="1"/>
    </xf>
    <xf numFmtId="0" fontId="4" fillId="2" borderId="3" xfId="0" applyFont="1" applyFill="1" applyBorder="1" applyAlignment="1">
      <alignment horizontal="center" vertical="center"/>
    </xf>
    <xf numFmtId="4" fontId="4" fillId="0" borderId="3" xfId="0" applyNumberFormat="1" applyFont="1" applyFill="1" applyBorder="1" applyAlignment="1">
      <alignment horizontal="center" vertical="center" wrapText="1"/>
    </xf>
    <xf numFmtId="4" fontId="4" fillId="2" borderId="3" xfId="0" applyNumberFormat="1" applyFont="1" applyFill="1" applyBorder="1" applyAlignment="1">
      <alignment horizontal="center" vertical="center"/>
    </xf>
    <xf numFmtId="0" fontId="12" fillId="0" borderId="0" xfId="2" applyFont="1" applyBorder="1" applyAlignment="1" applyProtection="1">
      <protection hidden="1"/>
    </xf>
    <xf numFmtId="0" fontId="12" fillId="0" borderId="0" xfId="2" applyFont="1" applyBorder="1" applyAlignment="1" applyProtection="1">
      <alignment horizontal="center"/>
      <protection hidden="1"/>
    </xf>
    <xf numFmtId="0" fontId="5" fillId="0" borderId="0" xfId="2" applyFont="1" applyBorder="1" applyAlignment="1" applyProtection="1">
      <alignment horizontal="right"/>
      <protection hidden="1"/>
    </xf>
    <xf numFmtId="0" fontId="14" fillId="0" borderId="0" xfId="2" applyFont="1" applyBorder="1" applyAlignment="1" applyProtection="1">
      <alignment horizontal="left" indent="1"/>
      <protection locked="0" hidden="1"/>
    </xf>
    <xf numFmtId="0" fontId="6" fillId="0" borderId="0" xfId="2" applyFont="1" applyBorder="1" applyAlignment="1">
      <alignment horizontal="right"/>
    </xf>
    <xf numFmtId="0" fontId="15" fillId="0" borderId="0" xfId="2" applyFont="1" applyBorder="1"/>
    <xf numFmtId="0" fontId="16" fillId="3" borderId="0" xfId="2" applyFont="1" applyFill="1" applyBorder="1"/>
    <xf numFmtId="0" fontId="16" fillId="3" borderId="0" xfId="0" applyFont="1" applyFill="1" applyBorder="1"/>
    <xf numFmtId="164" fontId="17" fillId="3" borderId="0" xfId="1" applyNumberFormat="1" applyFont="1" applyFill="1" applyBorder="1" applyAlignment="1">
      <alignment vertical="top"/>
    </xf>
    <xf numFmtId="0" fontId="17" fillId="3" borderId="0" xfId="1" applyFont="1" applyFill="1" applyBorder="1" applyAlignment="1">
      <alignment horizontal="justify" vertical="top"/>
    </xf>
    <xf numFmtId="0" fontId="7" fillId="4" borderId="0" xfId="0" applyFont="1" applyFill="1" applyBorder="1"/>
    <xf numFmtId="0" fontId="7" fillId="4" borderId="0" xfId="2" applyFont="1" applyFill="1" applyBorder="1"/>
    <xf numFmtId="0" fontId="18" fillId="4" borderId="0" xfId="1" applyFont="1" applyFill="1" applyBorder="1" applyAlignment="1">
      <alignment horizontal="right" vertical="top"/>
    </xf>
    <xf numFmtId="0" fontId="8" fillId="0" borderId="0" xfId="2" applyFont="1" applyBorder="1" applyAlignment="1">
      <alignment horizontal="right"/>
    </xf>
    <xf numFmtId="0" fontId="8" fillId="0" borderId="0" xfId="2" applyFont="1" applyBorder="1" applyAlignment="1" applyProtection="1">
      <alignment horizontal="right"/>
      <protection hidden="1"/>
    </xf>
    <xf numFmtId="0" fontId="3" fillId="0" borderId="0" xfId="2" applyBorder="1" applyAlignment="1">
      <alignment horizontal="right"/>
    </xf>
    <xf numFmtId="0" fontId="12" fillId="0" borderId="0" xfId="2" applyFont="1" applyBorder="1" applyAlignment="1" applyProtection="1">
      <alignment horizontal="right"/>
      <protection hidden="1"/>
    </xf>
    <xf numFmtId="0" fontId="16" fillId="3" borderId="0" xfId="0" applyFont="1" applyFill="1" applyBorder="1" applyAlignment="1">
      <alignment horizontal="right"/>
    </xf>
    <xf numFmtId="0" fontId="7" fillId="0" borderId="0" xfId="0" applyFont="1" applyBorder="1" applyAlignment="1">
      <alignment horizontal="right"/>
    </xf>
    <xf numFmtId="44" fontId="8" fillId="0" borderId="0" xfId="11" applyFont="1" applyBorder="1"/>
    <xf numFmtId="44" fontId="8" fillId="0" borderId="0" xfId="11" applyFont="1" applyBorder="1" applyProtection="1">
      <protection hidden="1"/>
    </xf>
    <xf numFmtId="44" fontId="3" fillId="0" borderId="0" xfId="11" applyFont="1" applyBorder="1"/>
    <xf numFmtId="44" fontId="11" fillId="0" borderId="0" xfId="11" applyFont="1" applyBorder="1" applyAlignment="1" applyProtection="1">
      <protection locked="0" hidden="1"/>
    </xf>
    <xf numFmtId="44" fontId="12" fillId="0" borderId="0" xfId="11" applyFont="1" applyBorder="1" applyAlignment="1" applyProtection="1">
      <protection hidden="1"/>
    </xf>
    <xf numFmtId="44" fontId="4" fillId="2" borderId="3" xfId="11" applyFont="1" applyFill="1" applyBorder="1" applyAlignment="1">
      <alignment horizontal="center" vertical="center"/>
    </xf>
    <xf numFmtId="44" fontId="16" fillId="3" borderId="0" xfId="11" applyFont="1" applyFill="1" applyBorder="1"/>
    <xf numFmtId="44" fontId="7" fillId="0" borderId="0" xfId="11" applyFont="1" applyBorder="1"/>
    <xf numFmtId="44" fontId="7" fillId="4" borderId="0" xfId="11" applyFont="1" applyFill="1" applyBorder="1"/>
    <xf numFmtId="166" fontId="6" fillId="0" borderId="0" xfId="11" applyNumberFormat="1" applyFont="1" applyBorder="1"/>
    <xf numFmtId="0" fontId="7" fillId="0" borderId="5" xfId="0" applyNumberFormat="1" applyFont="1" applyFill="1" applyBorder="1" applyAlignment="1">
      <alignment vertical="center"/>
    </xf>
    <xf numFmtId="0" fontId="7" fillId="0" borderId="5" xfId="0" applyNumberFormat="1" applyFont="1" applyFill="1" applyBorder="1" applyAlignment="1">
      <alignment horizontal="left" vertical="center"/>
    </xf>
    <xf numFmtId="0" fontId="7" fillId="0" borderId="5" xfId="0" applyNumberFormat="1" applyFont="1" applyFill="1" applyBorder="1" applyAlignment="1">
      <alignment horizontal="center" vertical="center"/>
    </xf>
    <xf numFmtId="43" fontId="7" fillId="0" borderId="5" xfId="0" applyNumberFormat="1" applyFont="1" applyFill="1" applyBorder="1" applyAlignment="1">
      <alignment horizontal="right" vertical="center"/>
    </xf>
    <xf numFmtId="44" fontId="7" fillId="0" borderId="5" xfId="0" applyNumberFormat="1" applyFont="1" applyFill="1" applyBorder="1" applyAlignment="1">
      <alignment horizontal="right" vertical="center"/>
    </xf>
    <xf numFmtId="0" fontId="4" fillId="5" borderId="5" xfId="0" applyNumberFormat="1" applyFont="1" applyFill="1" applyBorder="1" applyAlignment="1">
      <alignment vertical="center"/>
    </xf>
    <xf numFmtId="0" fontId="4" fillId="5" borderId="5" xfId="0" applyNumberFormat="1" applyFont="1" applyFill="1" applyBorder="1" applyAlignment="1">
      <alignment horizontal="left" vertical="center"/>
    </xf>
    <xf numFmtId="0" fontId="7" fillId="5" borderId="5" xfId="0" applyFont="1" applyFill="1" applyBorder="1" applyAlignment="1">
      <alignment horizontal="center" vertical="center"/>
    </xf>
    <xf numFmtId="43" fontId="7" fillId="5" borderId="5" xfId="0" applyNumberFormat="1" applyFont="1" applyFill="1" applyBorder="1" applyAlignment="1">
      <alignment vertical="center"/>
    </xf>
    <xf numFmtId="44" fontId="7" fillId="5" borderId="5" xfId="0" applyNumberFormat="1" applyFont="1" applyFill="1" applyBorder="1" applyAlignment="1">
      <alignment vertical="center"/>
    </xf>
    <xf numFmtId="0" fontId="4" fillId="6" borderId="5" xfId="0" applyNumberFormat="1" applyFont="1" applyFill="1" applyBorder="1" applyAlignment="1">
      <alignment vertical="center"/>
    </xf>
    <xf numFmtId="0" fontId="4" fillId="6" borderId="5" xfId="0" applyNumberFormat="1" applyFont="1" applyFill="1" applyBorder="1" applyAlignment="1">
      <alignment horizontal="left" vertical="center"/>
    </xf>
    <xf numFmtId="0" fontId="7" fillId="6" borderId="5" xfId="0" applyFont="1" applyFill="1" applyBorder="1" applyAlignment="1">
      <alignment horizontal="center" vertical="center"/>
    </xf>
    <xf numFmtId="43" fontId="7" fillId="6" borderId="5" xfId="0" applyNumberFormat="1" applyFont="1" applyFill="1" applyBorder="1" applyAlignment="1">
      <alignment vertical="center"/>
    </xf>
    <xf numFmtId="44" fontId="7" fillId="6" borderId="5" xfId="0" applyNumberFormat="1" applyFont="1" applyFill="1" applyBorder="1" applyAlignment="1">
      <alignment vertical="center"/>
    </xf>
    <xf numFmtId="0" fontId="7" fillId="0" borderId="0" xfId="0" applyNumberFormat="1" applyFont="1" applyFill="1" applyBorder="1" applyAlignment="1">
      <alignment vertical="center"/>
    </xf>
    <xf numFmtId="0" fontId="7" fillId="0" borderId="0" xfId="0" applyNumberFormat="1" applyFont="1" applyFill="1" applyBorder="1" applyAlignment="1">
      <alignment horizontal="left" vertical="center"/>
    </xf>
    <xf numFmtId="0" fontId="7" fillId="0" borderId="0" xfId="0" applyNumberFormat="1" applyFont="1" applyFill="1" applyBorder="1" applyAlignment="1">
      <alignment horizontal="center" vertical="center"/>
    </xf>
    <xf numFmtId="43" fontId="7" fillId="0" borderId="0" xfId="0" applyNumberFormat="1" applyFont="1" applyFill="1" applyBorder="1" applyAlignment="1">
      <alignment horizontal="right" vertical="center"/>
    </xf>
    <xf numFmtId="44" fontId="7" fillId="0" borderId="0" xfId="0" applyNumberFormat="1" applyFont="1" applyFill="1" applyBorder="1" applyAlignment="1">
      <alignment horizontal="right" vertical="center"/>
    </xf>
    <xf numFmtId="0" fontId="13" fillId="0" borderId="1" xfId="2" applyFont="1" applyBorder="1" applyAlignment="1" applyProtection="1">
      <alignment horizontal="center" vertical="center"/>
      <protection hidden="1"/>
    </xf>
    <xf numFmtId="0" fontId="13" fillId="0" borderId="4" xfId="2" applyFont="1" applyBorder="1" applyAlignment="1" applyProtection="1">
      <alignment horizontal="center" vertical="center"/>
      <protection hidden="1"/>
    </xf>
    <xf numFmtId="0" fontId="13" fillId="0" borderId="2" xfId="2" applyFont="1" applyBorder="1" applyAlignment="1" applyProtection="1">
      <alignment horizontal="center" vertical="center"/>
      <protection hidden="1"/>
    </xf>
    <xf numFmtId="0" fontId="7" fillId="0" borderId="0" xfId="1" applyFont="1" applyBorder="1" applyAlignment="1">
      <alignment horizontal="center" vertical="top"/>
    </xf>
  </cellXfs>
  <cellStyles count="13">
    <cellStyle name="Comma 2" xfId="9"/>
    <cellStyle name="Currency 2" xfId="8"/>
    <cellStyle name="Millares 2" xfId="1"/>
    <cellStyle name="Millares 3" xfId="3"/>
    <cellStyle name="Moneda" xfId="11" builtinId="4"/>
    <cellStyle name="Moneda 2" xfId="4"/>
    <cellStyle name="Moneda 4" xfId="12"/>
    <cellStyle name="Normal" xfId="0" builtinId="0"/>
    <cellStyle name="Normal 2" xfId="2"/>
    <cellStyle name="Normal 3" xfId="5"/>
    <cellStyle name="Percent 2" xfId="10"/>
    <cellStyle name="Porcentaje 2" xfId="6"/>
    <cellStyle name="ROJONEGATIVO"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123825</xdr:rowOff>
    </xdr:from>
    <xdr:to>
      <xdr:col>6</xdr:col>
      <xdr:colOff>0</xdr:colOff>
      <xdr:row>7</xdr:row>
      <xdr:rowOff>38100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10750" y="323850"/>
          <a:ext cx="71437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5"/>
  <sheetViews>
    <sheetView tabSelected="1" view="pageBreakPreview" zoomScale="85" zoomScaleNormal="70" zoomScaleSheetLayoutView="85" workbookViewId="0">
      <selection activeCell="B47" sqref="B47"/>
    </sheetView>
  </sheetViews>
  <sheetFormatPr baseColWidth="10" defaultColWidth="9.140625" defaultRowHeight="16.5" x14ac:dyDescent="0.3"/>
  <cols>
    <col min="1" max="1" width="13" style="2" customWidth="1"/>
    <col min="2" max="2" width="76.28515625" style="2" customWidth="1"/>
    <col min="3" max="3" width="9.140625" style="2"/>
    <col min="4" max="4" width="12.7109375" style="2" customWidth="1"/>
    <col min="5" max="5" width="18" style="30" customWidth="1"/>
    <col min="6" max="6" width="20.28515625" style="38" customWidth="1"/>
    <col min="7" max="16384" width="9.140625" style="2"/>
  </cols>
  <sheetData>
    <row r="1" spans="1:8" s="1" customFormat="1" ht="12.75" x14ac:dyDescent="0.2">
      <c r="A1" s="4"/>
      <c r="B1" s="4"/>
      <c r="C1" s="4"/>
      <c r="D1" s="4"/>
      <c r="E1" s="25"/>
      <c r="F1" s="31"/>
    </row>
    <row r="2" spans="1:8" s="1" customFormat="1" ht="15" x14ac:dyDescent="0.2">
      <c r="A2" s="14" t="s">
        <v>8</v>
      </c>
      <c r="B2" s="15" t="s">
        <v>16</v>
      </c>
      <c r="C2" s="8"/>
      <c r="D2" s="8"/>
      <c r="E2" s="26"/>
      <c r="F2" s="32"/>
    </row>
    <row r="3" spans="1:8" s="1" customFormat="1" ht="15" x14ac:dyDescent="0.2">
      <c r="A3" s="14" t="s">
        <v>14</v>
      </c>
      <c r="B3" s="15" t="s">
        <v>15</v>
      </c>
      <c r="C3" s="6"/>
      <c r="E3" s="27"/>
      <c r="F3" s="33"/>
    </row>
    <row r="4" spans="1:8" s="1" customFormat="1" ht="15" x14ac:dyDescent="0.2">
      <c r="A4" s="14" t="s">
        <v>9</v>
      </c>
      <c r="B4" s="15">
        <v>126</v>
      </c>
      <c r="C4" s="6"/>
      <c r="E4" s="27"/>
      <c r="F4" s="33"/>
    </row>
    <row r="5" spans="1:8" s="1" customFormat="1" ht="15" x14ac:dyDescent="0.2">
      <c r="A5" s="14"/>
      <c r="B5" s="15"/>
      <c r="C5" s="6"/>
      <c r="E5" s="27"/>
      <c r="F5" s="33"/>
    </row>
    <row r="6" spans="1:8" s="1" customFormat="1" ht="15" x14ac:dyDescent="0.2">
      <c r="A6" s="14" t="s">
        <v>13</v>
      </c>
      <c r="B6" s="5"/>
      <c r="C6" s="6"/>
      <c r="E6" s="27"/>
      <c r="F6" s="33"/>
    </row>
    <row r="7" spans="1:8" s="1" customFormat="1" ht="15.75" x14ac:dyDescent="0.25">
      <c r="B7" s="17" t="s">
        <v>12</v>
      </c>
      <c r="C7" s="6"/>
      <c r="E7" s="16" t="s">
        <v>11</v>
      </c>
      <c r="F7" s="40"/>
    </row>
    <row r="8" spans="1:8" s="1" customFormat="1" ht="15.75" thickBot="1" x14ac:dyDescent="0.25">
      <c r="A8" s="4"/>
      <c r="C8" s="8"/>
      <c r="D8" s="6"/>
      <c r="E8" s="7"/>
      <c r="F8" s="34"/>
    </row>
    <row r="9" spans="1:8" s="1" customFormat="1" ht="35.25" customHeight="1" thickBot="1" x14ac:dyDescent="0.25">
      <c r="A9" s="61" t="s">
        <v>10</v>
      </c>
      <c r="B9" s="62"/>
      <c r="C9" s="62"/>
      <c r="D9" s="62"/>
      <c r="E9" s="62"/>
      <c r="F9" s="63"/>
    </row>
    <row r="10" spans="1:8" s="1" customFormat="1" ht="6" customHeight="1" x14ac:dyDescent="0.3">
      <c r="A10" s="4"/>
      <c r="C10" s="12"/>
      <c r="D10" s="12"/>
      <c r="E10" s="28"/>
      <c r="F10" s="35"/>
      <c r="G10" s="13"/>
      <c r="H10" s="13"/>
    </row>
    <row r="11" spans="1:8" s="3" customFormat="1" ht="27" customHeight="1" x14ac:dyDescent="0.2">
      <c r="A11" s="9" t="s">
        <v>7</v>
      </c>
      <c r="B11" s="10" t="s">
        <v>2</v>
      </c>
      <c r="C11" s="11" t="s">
        <v>3</v>
      </c>
      <c r="D11" s="11" t="s">
        <v>4</v>
      </c>
      <c r="E11" s="11" t="s">
        <v>5</v>
      </c>
      <c r="F11" s="36" t="s">
        <v>6</v>
      </c>
    </row>
    <row r="12" spans="1:8" x14ac:dyDescent="0.3">
      <c r="A12" s="20"/>
      <c r="B12" s="21"/>
      <c r="C12" s="19"/>
      <c r="D12" s="18"/>
      <c r="E12" s="29"/>
      <c r="F12" s="37"/>
    </row>
    <row r="13" spans="1:8" x14ac:dyDescent="0.3">
      <c r="A13" s="46" t="s">
        <v>20</v>
      </c>
      <c r="B13" s="47" t="s">
        <v>21</v>
      </c>
      <c r="C13" s="48"/>
      <c r="D13" s="49"/>
      <c r="E13" s="50" t="s">
        <v>18</v>
      </c>
      <c r="F13" s="50">
        <f>SUM(F14,F24,F41,F58,F126,F75,F92,F109)</f>
        <v>0</v>
      </c>
    </row>
    <row r="14" spans="1:8" x14ac:dyDescent="0.3">
      <c r="A14" s="51" t="s">
        <v>40</v>
      </c>
      <c r="B14" s="52" t="s">
        <v>17</v>
      </c>
      <c r="C14" s="53"/>
      <c r="D14" s="54"/>
      <c r="E14" s="55"/>
      <c r="F14" s="55">
        <f>SUM(F15:F23)</f>
        <v>0</v>
      </c>
    </row>
    <row r="15" spans="1:8" x14ac:dyDescent="0.3">
      <c r="A15" s="41" t="s">
        <v>22</v>
      </c>
      <c r="B15" s="42" t="s">
        <v>23</v>
      </c>
      <c r="C15" s="43" t="s">
        <v>24</v>
      </c>
      <c r="D15" s="44">
        <f>30.75*3</f>
        <v>92.25</v>
      </c>
      <c r="E15" s="45"/>
      <c r="F15" s="45">
        <f t="shared" ref="F15:F128" si="0">D15*E15</f>
        <v>0</v>
      </c>
    </row>
    <row r="16" spans="1:8" x14ac:dyDescent="0.3">
      <c r="A16" s="41" t="s">
        <v>25</v>
      </c>
      <c r="B16" s="42" t="s">
        <v>26</v>
      </c>
      <c r="C16" s="43" t="s">
        <v>24</v>
      </c>
      <c r="D16" s="44">
        <v>508.12</v>
      </c>
      <c r="E16" s="45"/>
      <c r="F16" s="45">
        <f t="shared" si="0"/>
        <v>0</v>
      </c>
    </row>
    <row r="17" spans="1:6" x14ac:dyDescent="0.3">
      <c r="A17" s="41" t="s">
        <v>27</v>
      </c>
      <c r="B17" s="42" t="s">
        <v>28</v>
      </c>
      <c r="C17" s="43" t="s">
        <v>29</v>
      </c>
      <c r="D17" s="44">
        <v>31.2</v>
      </c>
      <c r="E17" s="45"/>
      <c r="F17" s="45">
        <f t="shared" ref="F17" si="1">D17*E17</f>
        <v>0</v>
      </c>
    </row>
    <row r="18" spans="1:6" x14ac:dyDescent="0.3">
      <c r="A18" s="41" t="s">
        <v>30</v>
      </c>
      <c r="B18" s="42" t="s">
        <v>31</v>
      </c>
      <c r="C18" s="43" t="s">
        <v>24</v>
      </c>
      <c r="D18" s="44">
        <v>288.83</v>
      </c>
      <c r="E18" s="45"/>
      <c r="F18" s="45">
        <f t="shared" si="0"/>
        <v>0</v>
      </c>
    </row>
    <row r="19" spans="1:6" x14ac:dyDescent="0.3">
      <c r="A19" s="41" t="s">
        <v>62</v>
      </c>
      <c r="B19" s="42" t="s">
        <v>63</v>
      </c>
      <c r="C19" s="43" t="s">
        <v>24</v>
      </c>
      <c r="D19" s="44">
        <v>11.32</v>
      </c>
      <c r="E19" s="45"/>
      <c r="F19" s="45">
        <f t="shared" si="0"/>
        <v>0</v>
      </c>
    </row>
    <row r="20" spans="1:6" x14ac:dyDescent="0.3">
      <c r="A20" s="41" t="s">
        <v>32</v>
      </c>
      <c r="B20" s="42" t="s">
        <v>33</v>
      </c>
      <c r="C20" s="43" t="s">
        <v>24</v>
      </c>
      <c r="D20" s="44">
        <v>34.14</v>
      </c>
      <c r="E20" s="45"/>
      <c r="F20" s="45">
        <f t="shared" si="0"/>
        <v>0</v>
      </c>
    </row>
    <row r="21" spans="1:6" x14ac:dyDescent="0.3">
      <c r="A21" s="41" t="s">
        <v>34</v>
      </c>
      <c r="B21" s="42" t="s">
        <v>76</v>
      </c>
      <c r="C21" s="43" t="s">
        <v>0</v>
      </c>
      <c r="D21" s="44">
        <v>1</v>
      </c>
      <c r="E21" s="45"/>
      <c r="F21" s="45">
        <f t="shared" ref="F21" si="2">D21*E21</f>
        <v>0</v>
      </c>
    </row>
    <row r="22" spans="1:6" x14ac:dyDescent="0.3">
      <c r="A22" s="41" t="s">
        <v>35</v>
      </c>
      <c r="B22" s="42" t="s">
        <v>36</v>
      </c>
      <c r="C22" s="43" t="s">
        <v>24</v>
      </c>
      <c r="D22" s="44">
        <v>79.23</v>
      </c>
      <c r="E22" s="45"/>
      <c r="F22" s="45">
        <f t="shared" ref="F22:F40" si="3">D22*E22</f>
        <v>0</v>
      </c>
    </row>
    <row r="23" spans="1:6" x14ac:dyDescent="0.3">
      <c r="A23" s="41" t="s">
        <v>37</v>
      </c>
      <c r="B23" s="42" t="s">
        <v>38</v>
      </c>
      <c r="C23" s="64" t="s">
        <v>24</v>
      </c>
      <c r="D23" s="44">
        <v>16.23</v>
      </c>
      <c r="E23" s="45"/>
      <c r="F23" s="45">
        <f t="shared" si="3"/>
        <v>0</v>
      </c>
    </row>
    <row r="24" spans="1:6" x14ac:dyDescent="0.3">
      <c r="A24" s="51" t="s">
        <v>41</v>
      </c>
      <c r="B24" s="52" t="s">
        <v>39</v>
      </c>
      <c r="C24" s="53"/>
      <c r="D24" s="54"/>
      <c r="E24" s="55"/>
      <c r="F24" s="55">
        <f>SUM(F25:F40)</f>
        <v>0</v>
      </c>
    </row>
    <row r="25" spans="1:6" x14ac:dyDescent="0.3">
      <c r="A25" s="41" t="s">
        <v>35</v>
      </c>
      <c r="B25" s="42" t="s">
        <v>36</v>
      </c>
      <c r="C25" s="43" t="s">
        <v>24</v>
      </c>
      <c r="D25" s="44">
        <v>48.78</v>
      </c>
      <c r="E25" s="45"/>
      <c r="F25" s="45">
        <f t="shared" si="3"/>
        <v>0</v>
      </c>
    </row>
    <row r="26" spans="1:6" x14ac:dyDescent="0.3">
      <c r="A26" s="41" t="s">
        <v>50</v>
      </c>
      <c r="B26" s="42" t="s">
        <v>51</v>
      </c>
      <c r="C26" s="43" t="s">
        <v>24</v>
      </c>
      <c r="D26" s="44">
        <v>368.18</v>
      </c>
      <c r="E26" s="45"/>
      <c r="F26" s="45">
        <f t="shared" si="3"/>
        <v>0</v>
      </c>
    </row>
    <row r="27" spans="1:6" x14ac:dyDescent="0.3">
      <c r="A27" s="41" t="s">
        <v>52</v>
      </c>
      <c r="B27" s="42" t="s">
        <v>53</v>
      </c>
      <c r="C27" s="43" t="s">
        <v>24</v>
      </c>
      <c r="D27" s="44">
        <v>368.18</v>
      </c>
      <c r="E27" s="45"/>
      <c r="F27" s="45">
        <f t="shared" si="3"/>
        <v>0</v>
      </c>
    </row>
    <row r="28" spans="1:6" x14ac:dyDescent="0.3">
      <c r="A28" s="41" t="s">
        <v>54</v>
      </c>
      <c r="B28" s="42" t="s">
        <v>55</v>
      </c>
      <c r="C28" s="43" t="s">
        <v>24</v>
      </c>
      <c r="D28" s="44">
        <v>53.95</v>
      </c>
      <c r="E28" s="45"/>
      <c r="F28" s="45">
        <f t="shared" si="3"/>
        <v>0</v>
      </c>
    </row>
    <row r="29" spans="1:6" x14ac:dyDescent="0.3">
      <c r="A29" s="41" t="s">
        <v>56</v>
      </c>
      <c r="B29" s="42" t="s">
        <v>57</v>
      </c>
      <c r="C29" s="43" t="s">
        <v>24</v>
      </c>
      <c r="D29" s="44">
        <v>65.930000000000007</v>
      </c>
      <c r="E29" s="45"/>
      <c r="F29" s="45">
        <f t="shared" si="3"/>
        <v>0</v>
      </c>
    </row>
    <row r="30" spans="1:6" x14ac:dyDescent="0.3">
      <c r="A30" s="41" t="s">
        <v>58</v>
      </c>
      <c r="B30" s="42" t="s">
        <v>59</v>
      </c>
      <c r="C30" s="43" t="s">
        <v>24</v>
      </c>
      <c r="D30" s="44">
        <v>31.5</v>
      </c>
      <c r="E30" s="45"/>
      <c r="F30" s="45">
        <f t="shared" si="3"/>
        <v>0</v>
      </c>
    </row>
    <row r="31" spans="1:6" x14ac:dyDescent="0.3">
      <c r="A31" s="41" t="s">
        <v>60</v>
      </c>
      <c r="B31" s="42" t="s">
        <v>61</v>
      </c>
      <c r="C31" s="43" t="s">
        <v>24</v>
      </c>
      <c r="D31" s="44">
        <v>158.47</v>
      </c>
      <c r="E31" s="45"/>
      <c r="F31" s="45">
        <f t="shared" si="3"/>
        <v>0</v>
      </c>
    </row>
    <row r="32" spans="1:6" x14ac:dyDescent="0.3">
      <c r="A32" s="41" t="s">
        <v>27</v>
      </c>
      <c r="B32" s="42" t="s">
        <v>28</v>
      </c>
      <c r="C32" s="43" t="s">
        <v>29</v>
      </c>
      <c r="D32" s="44">
        <v>228.8</v>
      </c>
      <c r="E32" s="45"/>
      <c r="F32" s="45">
        <f t="shared" si="3"/>
        <v>0</v>
      </c>
    </row>
    <row r="33" spans="1:6" x14ac:dyDescent="0.3">
      <c r="A33" s="41" t="s">
        <v>30</v>
      </c>
      <c r="B33" s="42" t="s">
        <v>31</v>
      </c>
      <c r="C33" s="43" t="s">
        <v>24</v>
      </c>
      <c r="D33" s="44">
        <v>312.75</v>
      </c>
      <c r="E33" s="45"/>
      <c r="F33" s="45">
        <f t="shared" si="3"/>
        <v>0</v>
      </c>
    </row>
    <row r="34" spans="1:6" x14ac:dyDescent="0.3">
      <c r="A34" s="41" t="s">
        <v>62</v>
      </c>
      <c r="B34" s="42" t="s">
        <v>63</v>
      </c>
      <c r="C34" s="43" t="s">
        <v>24</v>
      </c>
      <c r="D34" s="44">
        <v>69.84</v>
      </c>
      <c r="E34" s="45"/>
      <c r="F34" s="45">
        <f t="shared" si="3"/>
        <v>0</v>
      </c>
    </row>
    <row r="35" spans="1:6" x14ac:dyDescent="0.3">
      <c r="A35" s="41" t="s">
        <v>32</v>
      </c>
      <c r="B35" s="42" t="s">
        <v>33</v>
      </c>
      <c r="C35" s="43" t="s">
        <v>24</v>
      </c>
      <c r="D35" s="44">
        <v>23.76</v>
      </c>
      <c r="E35" s="45"/>
      <c r="F35" s="45">
        <f t="shared" si="3"/>
        <v>0</v>
      </c>
    </row>
    <row r="36" spans="1:6" x14ac:dyDescent="0.3">
      <c r="A36" s="41" t="s">
        <v>37</v>
      </c>
      <c r="B36" s="42" t="s">
        <v>38</v>
      </c>
      <c r="C36" s="43" t="s">
        <v>24</v>
      </c>
      <c r="D36" s="44">
        <v>84.13</v>
      </c>
      <c r="E36" s="45"/>
      <c r="F36" s="45">
        <f t="shared" si="3"/>
        <v>0</v>
      </c>
    </row>
    <row r="37" spans="1:6" x14ac:dyDescent="0.3">
      <c r="A37" s="41" t="s">
        <v>64</v>
      </c>
      <c r="B37" s="42" t="s">
        <v>65</v>
      </c>
      <c r="C37" s="43" t="s">
        <v>0</v>
      </c>
      <c r="D37" s="44">
        <v>18</v>
      </c>
      <c r="E37" s="45"/>
      <c r="F37" s="45">
        <f t="shared" si="3"/>
        <v>0</v>
      </c>
    </row>
    <row r="38" spans="1:6" x14ac:dyDescent="0.3">
      <c r="A38" s="41" t="s">
        <v>66</v>
      </c>
      <c r="B38" s="42" t="s">
        <v>67</v>
      </c>
      <c r="C38" s="43" t="s">
        <v>0</v>
      </c>
      <c r="D38" s="44">
        <v>18</v>
      </c>
      <c r="E38" s="45"/>
      <c r="F38" s="45">
        <f t="shared" si="3"/>
        <v>0</v>
      </c>
    </row>
    <row r="39" spans="1:6" x14ac:dyDescent="0.3">
      <c r="A39" s="41" t="s">
        <v>68</v>
      </c>
      <c r="B39" s="42" t="s">
        <v>69</v>
      </c>
      <c r="C39" s="43" t="s">
        <v>1</v>
      </c>
      <c r="D39" s="44">
        <f>18*3</f>
        <v>54</v>
      </c>
      <c r="E39" s="45"/>
      <c r="F39" s="45">
        <f t="shared" si="3"/>
        <v>0</v>
      </c>
    </row>
    <row r="40" spans="1:6" x14ac:dyDescent="0.3">
      <c r="A40" s="41" t="s">
        <v>70</v>
      </c>
      <c r="B40" s="42" t="s">
        <v>71</v>
      </c>
      <c r="C40" s="43" t="s">
        <v>0</v>
      </c>
      <c r="D40" s="44">
        <f>18*18</f>
        <v>324</v>
      </c>
      <c r="E40" s="45"/>
      <c r="F40" s="45">
        <f t="shared" si="3"/>
        <v>0</v>
      </c>
    </row>
    <row r="41" spans="1:6" x14ac:dyDescent="0.3">
      <c r="A41" s="51" t="s">
        <v>42</v>
      </c>
      <c r="B41" s="52" t="s">
        <v>44</v>
      </c>
      <c r="C41" s="53"/>
      <c r="D41" s="54"/>
      <c r="E41" s="55"/>
      <c r="F41" s="55">
        <f>SUM(F42:F57)</f>
        <v>0</v>
      </c>
    </row>
    <row r="42" spans="1:6" x14ac:dyDescent="0.3">
      <c r="A42" s="41" t="s">
        <v>35</v>
      </c>
      <c r="B42" s="42" t="s">
        <v>36</v>
      </c>
      <c r="C42" s="43" t="s">
        <v>24</v>
      </c>
      <c r="D42" s="44">
        <v>48.78</v>
      </c>
      <c r="E42" s="45"/>
      <c r="F42" s="45">
        <f t="shared" ref="F42:F57" si="4">D42*E42</f>
        <v>0</v>
      </c>
    </row>
    <row r="43" spans="1:6" x14ac:dyDescent="0.3">
      <c r="A43" s="41" t="s">
        <v>50</v>
      </c>
      <c r="B43" s="42" t="s">
        <v>51</v>
      </c>
      <c r="C43" s="43" t="s">
        <v>24</v>
      </c>
      <c r="D43" s="44">
        <v>348.18</v>
      </c>
      <c r="E43" s="45"/>
      <c r="F43" s="45">
        <f t="shared" si="4"/>
        <v>0</v>
      </c>
    </row>
    <row r="44" spans="1:6" x14ac:dyDescent="0.3">
      <c r="A44" s="41" t="s">
        <v>52</v>
      </c>
      <c r="B44" s="42" t="s">
        <v>53</v>
      </c>
      <c r="C44" s="43" t="s">
        <v>24</v>
      </c>
      <c r="D44" s="44">
        <v>348.18</v>
      </c>
      <c r="E44" s="45"/>
      <c r="F44" s="45">
        <f t="shared" si="4"/>
        <v>0</v>
      </c>
    </row>
    <row r="45" spans="1:6" x14ac:dyDescent="0.3">
      <c r="A45" s="41" t="s">
        <v>54</v>
      </c>
      <c r="B45" s="42" t="s">
        <v>55</v>
      </c>
      <c r="C45" s="43" t="s">
        <v>24</v>
      </c>
      <c r="D45" s="44">
        <v>53.95</v>
      </c>
      <c r="E45" s="45"/>
      <c r="F45" s="45">
        <f t="shared" si="4"/>
        <v>0</v>
      </c>
    </row>
    <row r="46" spans="1:6" x14ac:dyDescent="0.3">
      <c r="A46" s="41" t="s">
        <v>56</v>
      </c>
      <c r="B46" s="42" t="s">
        <v>57</v>
      </c>
      <c r="C46" s="43" t="s">
        <v>24</v>
      </c>
      <c r="D46" s="44">
        <v>65.930000000000007</v>
      </c>
      <c r="E46" s="45"/>
      <c r="F46" s="45">
        <f t="shared" si="4"/>
        <v>0</v>
      </c>
    </row>
    <row r="47" spans="1:6" x14ac:dyDescent="0.3">
      <c r="A47" s="41" t="s">
        <v>58</v>
      </c>
      <c r="B47" s="42" t="s">
        <v>59</v>
      </c>
      <c r="C47" s="43" t="s">
        <v>24</v>
      </c>
      <c r="D47" s="44">
        <v>31.5</v>
      </c>
      <c r="E47" s="45"/>
      <c r="F47" s="45">
        <f t="shared" si="4"/>
        <v>0</v>
      </c>
    </row>
    <row r="48" spans="1:6" x14ac:dyDescent="0.3">
      <c r="A48" s="41" t="s">
        <v>60</v>
      </c>
      <c r="B48" s="42" t="s">
        <v>61</v>
      </c>
      <c r="C48" s="43" t="s">
        <v>24</v>
      </c>
      <c r="D48" s="44">
        <v>158.47</v>
      </c>
      <c r="E48" s="45"/>
      <c r="F48" s="45">
        <f t="shared" si="4"/>
        <v>0</v>
      </c>
    </row>
    <row r="49" spans="1:6" x14ac:dyDescent="0.3">
      <c r="A49" s="41" t="s">
        <v>27</v>
      </c>
      <c r="B49" s="42" t="s">
        <v>28</v>
      </c>
      <c r="C49" s="43" t="s">
        <v>29</v>
      </c>
      <c r="D49" s="44">
        <v>228.8</v>
      </c>
      <c r="E49" s="45"/>
      <c r="F49" s="45">
        <f t="shared" si="4"/>
        <v>0</v>
      </c>
    </row>
    <row r="50" spans="1:6" x14ac:dyDescent="0.3">
      <c r="A50" s="41" t="s">
        <v>30</v>
      </c>
      <c r="B50" s="42" t="s">
        <v>31</v>
      </c>
      <c r="C50" s="43" t="s">
        <v>24</v>
      </c>
      <c r="D50" s="44">
        <v>312.75</v>
      </c>
      <c r="E50" s="45"/>
      <c r="F50" s="45">
        <f t="shared" si="4"/>
        <v>0</v>
      </c>
    </row>
    <row r="51" spans="1:6" x14ac:dyDescent="0.3">
      <c r="A51" s="41" t="s">
        <v>62</v>
      </c>
      <c r="B51" s="42" t="s">
        <v>63</v>
      </c>
      <c r="C51" s="43" t="s">
        <v>24</v>
      </c>
      <c r="D51" s="44">
        <v>69.84</v>
      </c>
      <c r="E51" s="45"/>
      <c r="F51" s="45">
        <f t="shared" si="4"/>
        <v>0</v>
      </c>
    </row>
    <row r="52" spans="1:6" x14ac:dyDescent="0.3">
      <c r="A52" s="41" t="s">
        <v>32</v>
      </c>
      <c r="B52" s="42" t="s">
        <v>33</v>
      </c>
      <c r="C52" s="43" t="s">
        <v>24</v>
      </c>
      <c r="D52" s="44">
        <v>23.76</v>
      </c>
      <c r="E52" s="45"/>
      <c r="F52" s="45">
        <f t="shared" si="4"/>
        <v>0</v>
      </c>
    </row>
    <row r="53" spans="1:6" x14ac:dyDescent="0.3">
      <c r="A53" s="41" t="s">
        <v>37</v>
      </c>
      <c r="B53" s="42" t="s">
        <v>38</v>
      </c>
      <c r="C53" s="43" t="s">
        <v>24</v>
      </c>
      <c r="D53" s="44">
        <v>84.13</v>
      </c>
      <c r="E53" s="45"/>
      <c r="F53" s="45">
        <f t="shared" si="4"/>
        <v>0</v>
      </c>
    </row>
    <row r="54" spans="1:6" x14ac:dyDescent="0.3">
      <c r="A54" s="41" t="s">
        <v>64</v>
      </c>
      <c r="B54" s="42" t="s">
        <v>65</v>
      </c>
      <c r="C54" s="43" t="s">
        <v>0</v>
      </c>
      <c r="D54" s="44">
        <v>18</v>
      </c>
      <c r="E54" s="45"/>
      <c r="F54" s="45">
        <f t="shared" si="4"/>
        <v>0</v>
      </c>
    </row>
    <row r="55" spans="1:6" x14ac:dyDescent="0.3">
      <c r="A55" s="41" t="s">
        <v>66</v>
      </c>
      <c r="B55" s="42" t="s">
        <v>67</v>
      </c>
      <c r="C55" s="43" t="s">
        <v>0</v>
      </c>
      <c r="D55" s="44">
        <v>18</v>
      </c>
      <c r="E55" s="45"/>
      <c r="F55" s="45">
        <f t="shared" si="4"/>
        <v>0</v>
      </c>
    </row>
    <row r="56" spans="1:6" x14ac:dyDescent="0.3">
      <c r="A56" s="41" t="s">
        <v>68</v>
      </c>
      <c r="B56" s="42" t="s">
        <v>69</v>
      </c>
      <c r="C56" s="43" t="s">
        <v>1</v>
      </c>
      <c r="D56" s="44">
        <f>18*3</f>
        <v>54</v>
      </c>
      <c r="E56" s="45"/>
      <c r="F56" s="45">
        <f t="shared" si="4"/>
        <v>0</v>
      </c>
    </row>
    <row r="57" spans="1:6" x14ac:dyDescent="0.3">
      <c r="A57" s="41" t="s">
        <v>70</v>
      </c>
      <c r="B57" s="42" t="s">
        <v>71</v>
      </c>
      <c r="C57" s="43" t="s">
        <v>0</v>
      </c>
      <c r="D57" s="44">
        <f>18*18</f>
        <v>324</v>
      </c>
      <c r="E57" s="45"/>
      <c r="F57" s="45">
        <f t="shared" si="4"/>
        <v>0</v>
      </c>
    </row>
    <row r="58" spans="1:6" x14ac:dyDescent="0.3">
      <c r="A58" s="51" t="s">
        <v>43</v>
      </c>
      <c r="B58" s="52" t="s">
        <v>45</v>
      </c>
      <c r="C58" s="53"/>
      <c r="D58" s="54"/>
      <c r="E58" s="55"/>
      <c r="F58" s="55">
        <f>SUM(F59:F74)</f>
        <v>0</v>
      </c>
    </row>
    <row r="59" spans="1:6" x14ac:dyDescent="0.3">
      <c r="A59" s="41" t="s">
        <v>35</v>
      </c>
      <c r="B59" s="42" t="s">
        <v>36</v>
      </c>
      <c r="C59" s="43" t="s">
        <v>24</v>
      </c>
      <c r="D59" s="44">
        <v>48.78</v>
      </c>
      <c r="E59" s="45"/>
      <c r="F59" s="45">
        <f t="shared" si="0"/>
        <v>0</v>
      </c>
    </row>
    <row r="60" spans="1:6" x14ac:dyDescent="0.3">
      <c r="A60" s="41" t="s">
        <v>50</v>
      </c>
      <c r="B60" s="42" t="s">
        <v>51</v>
      </c>
      <c r="C60" s="43" t="s">
        <v>24</v>
      </c>
      <c r="D60" s="44">
        <v>348.18</v>
      </c>
      <c r="E60" s="45"/>
      <c r="F60" s="45">
        <f t="shared" si="0"/>
        <v>0</v>
      </c>
    </row>
    <row r="61" spans="1:6" x14ac:dyDescent="0.3">
      <c r="A61" s="41" t="s">
        <v>52</v>
      </c>
      <c r="B61" s="42" t="s">
        <v>53</v>
      </c>
      <c r="C61" s="43" t="s">
        <v>24</v>
      </c>
      <c r="D61" s="44">
        <v>348.18</v>
      </c>
      <c r="E61" s="45"/>
      <c r="F61" s="45">
        <f t="shared" si="0"/>
        <v>0</v>
      </c>
    </row>
    <row r="62" spans="1:6" x14ac:dyDescent="0.3">
      <c r="A62" s="41" t="s">
        <v>54</v>
      </c>
      <c r="B62" s="42" t="s">
        <v>55</v>
      </c>
      <c r="C62" s="43" t="s">
        <v>24</v>
      </c>
      <c r="D62" s="44">
        <v>53.95</v>
      </c>
      <c r="E62" s="45"/>
      <c r="F62" s="45">
        <f t="shared" si="0"/>
        <v>0</v>
      </c>
    </row>
    <row r="63" spans="1:6" x14ac:dyDescent="0.3">
      <c r="A63" s="41" t="s">
        <v>56</v>
      </c>
      <c r="B63" s="42" t="s">
        <v>57</v>
      </c>
      <c r="C63" s="43" t="s">
        <v>24</v>
      </c>
      <c r="D63" s="44">
        <v>65.930000000000007</v>
      </c>
      <c r="E63" s="45"/>
      <c r="F63" s="45">
        <f t="shared" si="0"/>
        <v>0</v>
      </c>
    </row>
    <row r="64" spans="1:6" x14ac:dyDescent="0.3">
      <c r="A64" s="41" t="s">
        <v>58</v>
      </c>
      <c r="B64" s="42" t="s">
        <v>59</v>
      </c>
      <c r="C64" s="43" t="s">
        <v>24</v>
      </c>
      <c r="D64" s="44">
        <v>31.5</v>
      </c>
      <c r="E64" s="45"/>
      <c r="F64" s="45">
        <f t="shared" si="0"/>
        <v>0</v>
      </c>
    </row>
    <row r="65" spans="1:6" x14ac:dyDescent="0.3">
      <c r="A65" s="41" t="s">
        <v>60</v>
      </c>
      <c r="B65" s="42" t="s">
        <v>61</v>
      </c>
      <c r="C65" s="43" t="s">
        <v>24</v>
      </c>
      <c r="D65" s="44">
        <v>158.47</v>
      </c>
      <c r="E65" s="45"/>
      <c r="F65" s="45">
        <f t="shared" si="0"/>
        <v>0</v>
      </c>
    </row>
    <row r="66" spans="1:6" x14ac:dyDescent="0.3">
      <c r="A66" s="41" t="s">
        <v>27</v>
      </c>
      <c r="B66" s="42" t="s">
        <v>28</v>
      </c>
      <c r="C66" s="43" t="s">
        <v>29</v>
      </c>
      <c r="D66" s="44">
        <v>228.8</v>
      </c>
      <c r="E66" s="45"/>
      <c r="F66" s="45">
        <f t="shared" si="0"/>
        <v>0</v>
      </c>
    </row>
    <row r="67" spans="1:6" x14ac:dyDescent="0.3">
      <c r="A67" s="41" t="s">
        <v>30</v>
      </c>
      <c r="B67" s="42" t="s">
        <v>31</v>
      </c>
      <c r="C67" s="43" t="s">
        <v>24</v>
      </c>
      <c r="D67" s="44">
        <v>312.75</v>
      </c>
      <c r="E67" s="45"/>
      <c r="F67" s="45">
        <f t="shared" si="0"/>
        <v>0</v>
      </c>
    </row>
    <row r="68" spans="1:6" x14ac:dyDescent="0.3">
      <c r="A68" s="41" t="s">
        <v>62</v>
      </c>
      <c r="B68" s="42" t="s">
        <v>63</v>
      </c>
      <c r="C68" s="43" t="s">
        <v>24</v>
      </c>
      <c r="D68" s="44">
        <v>69.84</v>
      </c>
      <c r="E68" s="45"/>
      <c r="F68" s="45">
        <f t="shared" si="0"/>
        <v>0</v>
      </c>
    </row>
    <row r="69" spans="1:6" x14ac:dyDescent="0.3">
      <c r="A69" s="41" t="s">
        <v>32</v>
      </c>
      <c r="B69" s="42" t="s">
        <v>33</v>
      </c>
      <c r="C69" s="43" t="s">
        <v>24</v>
      </c>
      <c r="D69" s="44">
        <v>23.76</v>
      </c>
      <c r="E69" s="45"/>
      <c r="F69" s="45">
        <f t="shared" si="0"/>
        <v>0</v>
      </c>
    </row>
    <row r="70" spans="1:6" x14ac:dyDescent="0.3">
      <c r="A70" s="41" t="s">
        <v>37</v>
      </c>
      <c r="B70" s="42" t="s">
        <v>38</v>
      </c>
      <c r="C70" s="43" t="s">
        <v>24</v>
      </c>
      <c r="D70" s="44">
        <v>84.13</v>
      </c>
      <c r="E70" s="45"/>
      <c r="F70" s="45">
        <f t="shared" si="0"/>
        <v>0</v>
      </c>
    </row>
    <row r="71" spans="1:6" x14ac:dyDescent="0.3">
      <c r="A71" s="41" t="s">
        <v>64</v>
      </c>
      <c r="B71" s="42" t="s">
        <v>65</v>
      </c>
      <c r="C71" s="43" t="s">
        <v>0</v>
      </c>
      <c r="D71" s="44">
        <v>18</v>
      </c>
      <c r="E71" s="45"/>
      <c r="F71" s="45">
        <f t="shared" si="0"/>
        <v>0</v>
      </c>
    </row>
    <row r="72" spans="1:6" x14ac:dyDescent="0.3">
      <c r="A72" s="41" t="s">
        <v>66</v>
      </c>
      <c r="B72" s="42" t="s">
        <v>67</v>
      </c>
      <c r="C72" s="43" t="s">
        <v>0</v>
      </c>
      <c r="D72" s="44">
        <v>18</v>
      </c>
      <c r="E72" s="45"/>
      <c r="F72" s="45">
        <f t="shared" si="0"/>
        <v>0</v>
      </c>
    </row>
    <row r="73" spans="1:6" x14ac:dyDescent="0.3">
      <c r="A73" s="41" t="s">
        <v>68</v>
      </c>
      <c r="B73" s="42" t="s">
        <v>69</v>
      </c>
      <c r="C73" s="43" t="s">
        <v>1</v>
      </c>
      <c r="D73" s="44">
        <f>18*3</f>
        <v>54</v>
      </c>
      <c r="E73" s="45"/>
      <c r="F73" s="45">
        <f t="shared" si="0"/>
        <v>0</v>
      </c>
    </row>
    <row r="74" spans="1:6" x14ac:dyDescent="0.3">
      <c r="A74" s="41" t="s">
        <v>70</v>
      </c>
      <c r="B74" s="42" t="s">
        <v>71</v>
      </c>
      <c r="C74" s="43" t="s">
        <v>0</v>
      </c>
      <c r="D74" s="44">
        <f>18*18</f>
        <v>324</v>
      </c>
      <c r="E74" s="45"/>
      <c r="F74" s="45">
        <f t="shared" si="0"/>
        <v>0</v>
      </c>
    </row>
    <row r="75" spans="1:6" x14ac:dyDescent="0.3">
      <c r="A75" s="51" t="s">
        <v>72</v>
      </c>
      <c r="B75" s="52" t="s">
        <v>46</v>
      </c>
      <c r="C75" s="53"/>
      <c r="D75" s="54"/>
      <c r="E75" s="55"/>
      <c r="F75" s="55">
        <f>SUM(F76:F91)</f>
        <v>0</v>
      </c>
    </row>
    <row r="76" spans="1:6" x14ac:dyDescent="0.3">
      <c r="A76" s="41" t="s">
        <v>35</v>
      </c>
      <c r="B76" s="42" t="s">
        <v>36</v>
      </c>
      <c r="C76" s="43" t="s">
        <v>24</v>
      </c>
      <c r="D76" s="44">
        <v>48.78</v>
      </c>
      <c r="E76" s="45"/>
      <c r="F76" s="45">
        <f t="shared" ref="F76:F91" si="5">D76*E76</f>
        <v>0</v>
      </c>
    </row>
    <row r="77" spans="1:6" x14ac:dyDescent="0.3">
      <c r="A77" s="41" t="s">
        <v>50</v>
      </c>
      <c r="B77" s="42" t="s">
        <v>51</v>
      </c>
      <c r="C77" s="43" t="s">
        <v>24</v>
      </c>
      <c r="D77" s="44">
        <v>348.18</v>
      </c>
      <c r="E77" s="45"/>
      <c r="F77" s="45">
        <f t="shared" si="5"/>
        <v>0</v>
      </c>
    </row>
    <row r="78" spans="1:6" x14ac:dyDescent="0.3">
      <c r="A78" s="41" t="s">
        <v>52</v>
      </c>
      <c r="B78" s="42" t="s">
        <v>53</v>
      </c>
      <c r="C78" s="43" t="s">
        <v>24</v>
      </c>
      <c r="D78" s="44">
        <v>348.18</v>
      </c>
      <c r="E78" s="45"/>
      <c r="F78" s="45">
        <f t="shared" si="5"/>
        <v>0</v>
      </c>
    </row>
    <row r="79" spans="1:6" x14ac:dyDescent="0.3">
      <c r="A79" s="41" t="s">
        <v>54</v>
      </c>
      <c r="B79" s="42" t="s">
        <v>55</v>
      </c>
      <c r="C79" s="43" t="s">
        <v>24</v>
      </c>
      <c r="D79" s="44">
        <v>53.95</v>
      </c>
      <c r="E79" s="45"/>
      <c r="F79" s="45">
        <f t="shared" si="5"/>
        <v>0</v>
      </c>
    </row>
    <row r="80" spans="1:6" x14ac:dyDescent="0.3">
      <c r="A80" s="41" t="s">
        <v>56</v>
      </c>
      <c r="B80" s="42" t="s">
        <v>57</v>
      </c>
      <c r="C80" s="43" t="s">
        <v>24</v>
      </c>
      <c r="D80" s="44">
        <v>65.930000000000007</v>
      </c>
      <c r="E80" s="45"/>
      <c r="F80" s="45">
        <f t="shared" si="5"/>
        <v>0</v>
      </c>
    </row>
    <row r="81" spans="1:6" x14ac:dyDescent="0.3">
      <c r="A81" s="41" t="s">
        <v>58</v>
      </c>
      <c r="B81" s="42" t="s">
        <v>59</v>
      </c>
      <c r="C81" s="43" t="s">
        <v>24</v>
      </c>
      <c r="D81" s="44">
        <v>31.5</v>
      </c>
      <c r="E81" s="45"/>
      <c r="F81" s="45">
        <f t="shared" si="5"/>
        <v>0</v>
      </c>
    </row>
    <row r="82" spans="1:6" x14ac:dyDescent="0.3">
      <c r="A82" s="41" t="s">
        <v>60</v>
      </c>
      <c r="B82" s="42" t="s">
        <v>61</v>
      </c>
      <c r="C82" s="43" t="s">
        <v>24</v>
      </c>
      <c r="D82" s="44">
        <v>158.47</v>
      </c>
      <c r="E82" s="45"/>
      <c r="F82" s="45">
        <f t="shared" si="5"/>
        <v>0</v>
      </c>
    </row>
    <row r="83" spans="1:6" x14ac:dyDescent="0.3">
      <c r="A83" s="41" t="s">
        <v>27</v>
      </c>
      <c r="B83" s="42" t="s">
        <v>28</v>
      </c>
      <c r="C83" s="43" t="s">
        <v>29</v>
      </c>
      <c r="D83" s="44">
        <v>228.8</v>
      </c>
      <c r="E83" s="45"/>
      <c r="F83" s="45">
        <f t="shared" si="5"/>
        <v>0</v>
      </c>
    </row>
    <row r="84" spans="1:6" x14ac:dyDescent="0.3">
      <c r="A84" s="41" t="s">
        <v>30</v>
      </c>
      <c r="B84" s="42" t="s">
        <v>31</v>
      </c>
      <c r="C84" s="43" t="s">
        <v>24</v>
      </c>
      <c r="D84" s="44">
        <v>312.75</v>
      </c>
      <c r="E84" s="45"/>
      <c r="F84" s="45">
        <f t="shared" si="5"/>
        <v>0</v>
      </c>
    </row>
    <row r="85" spans="1:6" x14ac:dyDescent="0.3">
      <c r="A85" s="41" t="s">
        <v>62</v>
      </c>
      <c r="B85" s="42" t="s">
        <v>63</v>
      </c>
      <c r="C85" s="43" t="s">
        <v>24</v>
      </c>
      <c r="D85" s="44">
        <v>69.84</v>
      </c>
      <c r="E85" s="45"/>
      <c r="F85" s="45">
        <f t="shared" si="5"/>
        <v>0</v>
      </c>
    </row>
    <row r="86" spans="1:6" x14ac:dyDescent="0.3">
      <c r="A86" s="41" t="s">
        <v>32</v>
      </c>
      <c r="B86" s="42" t="s">
        <v>33</v>
      </c>
      <c r="C86" s="43" t="s">
        <v>24</v>
      </c>
      <c r="D86" s="44">
        <v>23.76</v>
      </c>
      <c r="E86" s="45"/>
      <c r="F86" s="45">
        <f t="shared" si="5"/>
        <v>0</v>
      </c>
    </row>
    <row r="87" spans="1:6" x14ac:dyDescent="0.3">
      <c r="A87" s="41" t="s">
        <v>37</v>
      </c>
      <c r="B87" s="42" t="s">
        <v>38</v>
      </c>
      <c r="C87" s="43" t="s">
        <v>24</v>
      </c>
      <c r="D87" s="44">
        <v>84.13</v>
      </c>
      <c r="E87" s="45"/>
      <c r="F87" s="45">
        <f t="shared" si="5"/>
        <v>0</v>
      </c>
    </row>
    <row r="88" spans="1:6" x14ac:dyDescent="0.3">
      <c r="A88" s="41" t="s">
        <v>64</v>
      </c>
      <c r="B88" s="42" t="s">
        <v>65</v>
      </c>
      <c r="C88" s="43" t="s">
        <v>0</v>
      </c>
      <c r="D88" s="44">
        <v>18</v>
      </c>
      <c r="E88" s="45"/>
      <c r="F88" s="45">
        <f t="shared" si="5"/>
        <v>0</v>
      </c>
    </row>
    <row r="89" spans="1:6" x14ac:dyDescent="0.3">
      <c r="A89" s="41" t="s">
        <v>66</v>
      </c>
      <c r="B89" s="42" t="s">
        <v>67</v>
      </c>
      <c r="C89" s="43" t="s">
        <v>0</v>
      </c>
      <c r="D89" s="44">
        <v>18</v>
      </c>
      <c r="E89" s="45"/>
      <c r="F89" s="45">
        <f t="shared" si="5"/>
        <v>0</v>
      </c>
    </row>
    <row r="90" spans="1:6" x14ac:dyDescent="0.3">
      <c r="A90" s="41" t="s">
        <v>68</v>
      </c>
      <c r="B90" s="42" t="s">
        <v>69</v>
      </c>
      <c r="C90" s="43" t="s">
        <v>1</v>
      </c>
      <c r="D90" s="44">
        <f>18*3</f>
        <v>54</v>
      </c>
      <c r="E90" s="45"/>
      <c r="F90" s="45">
        <f t="shared" si="5"/>
        <v>0</v>
      </c>
    </row>
    <row r="91" spans="1:6" x14ac:dyDescent="0.3">
      <c r="A91" s="41" t="s">
        <v>70</v>
      </c>
      <c r="B91" s="42" t="s">
        <v>71</v>
      </c>
      <c r="C91" s="43" t="s">
        <v>0</v>
      </c>
      <c r="D91" s="44">
        <f>18*18</f>
        <v>324</v>
      </c>
      <c r="E91" s="45"/>
      <c r="F91" s="45">
        <f t="shared" si="5"/>
        <v>0</v>
      </c>
    </row>
    <row r="92" spans="1:6" x14ac:dyDescent="0.3">
      <c r="A92" s="51" t="s">
        <v>73</v>
      </c>
      <c r="B92" s="52" t="s">
        <v>47</v>
      </c>
      <c r="C92" s="53"/>
      <c r="D92" s="54"/>
      <c r="E92" s="55"/>
      <c r="F92" s="55">
        <f>SUM(F93:F108)</f>
        <v>0</v>
      </c>
    </row>
    <row r="93" spans="1:6" x14ac:dyDescent="0.3">
      <c r="A93" s="41" t="s">
        <v>35</v>
      </c>
      <c r="B93" s="42" t="s">
        <v>36</v>
      </c>
      <c r="C93" s="43" t="s">
        <v>24</v>
      </c>
      <c r="D93" s="44">
        <v>48.78</v>
      </c>
      <c r="E93" s="45"/>
      <c r="F93" s="45">
        <f t="shared" ref="F93:F108" si="6">D93*E93</f>
        <v>0</v>
      </c>
    </row>
    <row r="94" spans="1:6" x14ac:dyDescent="0.3">
      <c r="A94" s="41" t="s">
        <v>50</v>
      </c>
      <c r="B94" s="42" t="s">
        <v>51</v>
      </c>
      <c r="C94" s="43" t="s">
        <v>24</v>
      </c>
      <c r="D94" s="44">
        <v>348.18</v>
      </c>
      <c r="E94" s="45"/>
      <c r="F94" s="45">
        <f t="shared" si="6"/>
        <v>0</v>
      </c>
    </row>
    <row r="95" spans="1:6" x14ac:dyDescent="0.3">
      <c r="A95" s="41" t="s">
        <v>52</v>
      </c>
      <c r="B95" s="42" t="s">
        <v>53</v>
      </c>
      <c r="C95" s="43" t="s">
        <v>24</v>
      </c>
      <c r="D95" s="44">
        <v>348.18</v>
      </c>
      <c r="E95" s="45"/>
      <c r="F95" s="45">
        <f t="shared" si="6"/>
        <v>0</v>
      </c>
    </row>
    <row r="96" spans="1:6" x14ac:dyDescent="0.3">
      <c r="A96" s="41" t="s">
        <v>54</v>
      </c>
      <c r="B96" s="42" t="s">
        <v>55</v>
      </c>
      <c r="C96" s="43" t="s">
        <v>24</v>
      </c>
      <c r="D96" s="44">
        <v>53.95</v>
      </c>
      <c r="E96" s="45"/>
      <c r="F96" s="45">
        <f t="shared" si="6"/>
        <v>0</v>
      </c>
    </row>
    <row r="97" spans="1:6" x14ac:dyDescent="0.3">
      <c r="A97" s="41" t="s">
        <v>56</v>
      </c>
      <c r="B97" s="42" t="s">
        <v>57</v>
      </c>
      <c r="C97" s="43" t="s">
        <v>24</v>
      </c>
      <c r="D97" s="44">
        <v>65.930000000000007</v>
      </c>
      <c r="E97" s="45"/>
      <c r="F97" s="45">
        <f t="shared" si="6"/>
        <v>0</v>
      </c>
    </row>
    <row r="98" spans="1:6" x14ac:dyDescent="0.3">
      <c r="A98" s="41" t="s">
        <v>58</v>
      </c>
      <c r="B98" s="42" t="s">
        <v>59</v>
      </c>
      <c r="C98" s="43" t="s">
        <v>24</v>
      </c>
      <c r="D98" s="44">
        <v>31.5</v>
      </c>
      <c r="E98" s="45"/>
      <c r="F98" s="45">
        <f t="shared" si="6"/>
        <v>0</v>
      </c>
    </row>
    <row r="99" spans="1:6" x14ac:dyDescent="0.3">
      <c r="A99" s="41" t="s">
        <v>60</v>
      </c>
      <c r="B99" s="42" t="s">
        <v>61</v>
      </c>
      <c r="C99" s="43" t="s">
        <v>24</v>
      </c>
      <c r="D99" s="44">
        <v>158.47</v>
      </c>
      <c r="E99" s="45"/>
      <c r="F99" s="45">
        <f t="shared" si="6"/>
        <v>0</v>
      </c>
    </row>
    <row r="100" spans="1:6" x14ac:dyDescent="0.3">
      <c r="A100" s="41" t="s">
        <v>27</v>
      </c>
      <c r="B100" s="42" t="s">
        <v>28</v>
      </c>
      <c r="C100" s="43" t="s">
        <v>29</v>
      </c>
      <c r="D100" s="44">
        <v>228.8</v>
      </c>
      <c r="E100" s="45"/>
      <c r="F100" s="45">
        <f t="shared" si="6"/>
        <v>0</v>
      </c>
    </row>
    <row r="101" spans="1:6" x14ac:dyDescent="0.3">
      <c r="A101" s="41" t="s">
        <v>30</v>
      </c>
      <c r="B101" s="42" t="s">
        <v>31</v>
      </c>
      <c r="C101" s="43" t="s">
        <v>24</v>
      </c>
      <c r="D101" s="44">
        <v>312.75</v>
      </c>
      <c r="E101" s="45"/>
      <c r="F101" s="45">
        <f t="shared" si="6"/>
        <v>0</v>
      </c>
    </row>
    <row r="102" spans="1:6" x14ac:dyDescent="0.3">
      <c r="A102" s="41" t="s">
        <v>62</v>
      </c>
      <c r="B102" s="42" t="s">
        <v>63</v>
      </c>
      <c r="C102" s="43" t="s">
        <v>24</v>
      </c>
      <c r="D102" s="44">
        <v>69.84</v>
      </c>
      <c r="E102" s="45"/>
      <c r="F102" s="45">
        <f t="shared" si="6"/>
        <v>0</v>
      </c>
    </row>
    <row r="103" spans="1:6" x14ac:dyDescent="0.3">
      <c r="A103" s="41" t="s">
        <v>32</v>
      </c>
      <c r="B103" s="42" t="s">
        <v>33</v>
      </c>
      <c r="C103" s="43" t="s">
        <v>24</v>
      </c>
      <c r="D103" s="44">
        <v>23.76</v>
      </c>
      <c r="E103" s="45"/>
      <c r="F103" s="45">
        <f t="shared" si="6"/>
        <v>0</v>
      </c>
    </row>
    <row r="104" spans="1:6" x14ac:dyDescent="0.3">
      <c r="A104" s="41" t="s">
        <v>37</v>
      </c>
      <c r="B104" s="42" t="s">
        <v>38</v>
      </c>
      <c r="C104" s="43" t="s">
        <v>24</v>
      </c>
      <c r="D104" s="44">
        <v>84.13</v>
      </c>
      <c r="E104" s="45"/>
      <c r="F104" s="45">
        <f t="shared" si="6"/>
        <v>0</v>
      </c>
    </row>
    <row r="105" spans="1:6" x14ac:dyDescent="0.3">
      <c r="A105" s="41" t="s">
        <v>64</v>
      </c>
      <c r="B105" s="42" t="s">
        <v>65</v>
      </c>
      <c r="C105" s="43" t="s">
        <v>0</v>
      </c>
      <c r="D105" s="44">
        <v>18</v>
      </c>
      <c r="E105" s="45"/>
      <c r="F105" s="45">
        <f t="shared" si="6"/>
        <v>0</v>
      </c>
    </row>
    <row r="106" spans="1:6" x14ac:dyDescent="0.3">
      <c r="A106" s="41" t="s">
        <v>66</v>
      </c>
      <c r="B106" s="42" t="s">
        <v>67</v>
      </c>
      <c r="C106" s="43" t="s">
        <v>0</v>
      </c>
      <c r="D106" s="44">
        <v>18</v>
      </c>
      <c r="E106" s="45"/>
      <c r="F106" s="45">
        <f t="shared" si="6"/>
        <v>0</v>
      </c>
    </row>
    <row r="107" spans="1:6" x14ac:dyDescent="0.3">
      <c r="A107" s="41" t="s">
        <v>68</v>
      </c>
      <c r="B107" s="42" t="s">
        <v>69</v>
      </c>
      <c r="C107" s="43" t="s">
        <v>1</v>
      </c>
      <c r="D107" s="44">
        <f>18*3</f>
        <v>54</v>
      </c>
      <c r="E107" s="45"/>
      <c r="F107" s="45">
        <f t="shared" si="6"/>
        <v>0</v>
      </c>
    </row>
    <row r="108" spans="1:6" x14ac:dyDescent="0.3">
      <c r="A108" s="41" t="s">
        <v>70</v>
      </c>
      <c r="B108" s="42" t="s">
        <v>71</v>
      </c>
      <c r="C108" s="43" t="s">
        <v>0</v>
      </c>
      <c r="D108" s="44">
        <f>18*18</f>
        <v>324</v>
      </c>
      <c r="E108" s="45"/>
      <c r="F108" s="45">
        <f t="shared" si="6"/>
        <v>0</v>
      </c>
    </row>
    <row r="109" spans="1:6" x14ac:dyDescent="0.3">
      <c r="A109" s="51" t="s">
        <v>74</v>
      </c>
      <c r="B109" s="52" t="s">
        <v>48</v>
      </c>
      <c r="C109" s="53"/>
      <c r="D109" s="54"/>
      <c r="E109" s="55"/>
      <c r="F109" s="55">
        <f>SUM(F110:F125)</f>
        <v>0</v>
      </c>
    </row>
    <row r="110" spans="1:6" x14ac:dyDescent="0.3">
      <c r="A110" s="41" t="s">
        <v>35</v>
      </c>
      <c r="B110" s="42" t="s">
        <v>36</v>
      </c>
      <c r="C110" s="43" t="s">
        <v>24</v>
      </c>
      <c r="D110" s="44">
        <v>48.78</v>
      </c>
      <c r="E110" s="45"/>
      <c r="F110" s="45">
        <f t="shared" ref="F110:F125" si="7">D110*E110</f>
        <v>0</v>
      </c>
    </row>
    <row r="111" spans="1:6" x14ac:dyDescent="0.3">
      <c r="A111" s="41" t="s">
        <v>50</v>
      </c>
      <c r="B111" s="42" t="s">
        <v>51</v>
      </c>
      <c r="C111" s="43" t="s">
        <v>24</v>
      </c>
      <c r="D111" s="44">
        <v>348.18</v>
      </c>
      <c r="E111" s="45"/>
      <c r="F111" s="45">
        <f t="shared" si="7"/>
        <v>0</v>
      </c>
    </row>
    <row r="112" spans="1:6" x14ac:dyDescent="0.3">
      <c r="A112" s="41" t="s">
        <v>52</v>
      </c>
      <c r="B112" s="42" t="s">
        <v>53</v>
      </c>
      <c r="C112" s="43" t="s">
        <v>24</v>
      </c>
      <c r="D112" s="44">
        <v>348.18</v>
      </c>
      <c r="E112" s="45"/>
      <c r="F112" s="45">
        <f t="shared" si="7"/>
        <v>0</v>
      </c>
    </row>
    <row r="113" spans="1:6" x14ac:dyDescent="0.3">
      <c r="A113" s="41" t="s">
        <v>54</v>
      </c>
      <c r="B113" s="42" t="s">
        <v>55</v>
      </c>
      <c r="C113" s="43" t="s">
        <v>24</v>
      </c>
      <c r="D113" s="44">
        <v>53.95</v>
      </c>
      <c r="E113" s="45"/>
      <c r="F113" s="45">
        <f t="shared" si="7"/>
        <v>0</v>
      </c>
    </row>
    <row r="114" spans="1:6" x14ac:dyDescent="0.3">
      <c r="A114" s="41" t="s">
        <v>56</v>
      </c>
      <c r="B114" s="42" t="s">
        <v>57</v>
      </c>
      <c r="C114" s="43" t="s">
        <v>24</v>
      </c>
      <c r="D114" s="44">
        <v>65.930000000000007</v>
      </c>
      <c r="E114" s="45"/>
      <c r="F114" s="45">
        <f t="shared" si="7"/>
        <v>0</v>
      </c>
    </row>
    <row r="115" spans="1:6" x14ac:dyDescent="0.3">
      <c r="A115" s="41" t="s">
        <v>58</v>
      </c>
      <c r="B115" s="42" t="s">
        <v>59</v>
      </c>
      <c r="C115" s="43" t="s">
        <v>24</v>
      </c>
      <c r="D115" s="44">
        <v>31.5</v>
      </c>
      <c r="E115" s="45"/>
      <c r="F115" s="45">
        <f t="shared" si="7"/>
        <v>0</v>
      </c>
    </row>
    <row r="116" spans="1:6" x14ac:dyDescent="0.3">
      <c r="A116" s="41" t="s">
        <v>60</v>
      </c>
      <c r="B116" s="42" t="s">
        <v>61</v>
      </c>
      <c r="C116" s="43" t="s">
        <v>24</v>
      </c>
      <c r="D116" s="44">
        <v>158.47</v>
      </c>
      <c r="E116" s="45"/>
      <c r="F116" s="45">
        <f t="shared" si="7"/>
        <v>0</v>
      </c>
    </row>
    <row r="117" spans="1:6" x14ac:dyDescent="0.3">
      <c r="A117" s="41" t="s">
        <v>27</v>
      </c>
      <c r="B117" s="42" t="s">
        <v>28</v>
      </c>
      <c r="C117" s="43" t="s">
        <v>29</v>
      </c>
      <c r="D117" s="44">
        <v>228.8</v>
      </c>
      <c r="E117" s="45"/>
      <c r="F117" s="45">
        <f t="shared" si="7"/>
        <v>0</v>
      </c>
    </row>
    <row r="118" spans="1:6" x14ac:dyDescent="0.3">
      <c r="A118" s="41" t="s">
        <v>30</v>
      </c>
      <c r="B118" s="42" t="s">
        <v>31</v>
      </c>
      <c r="C118" s="43" t="s">
        <v>24</v>
      </c>
      <c r="D118" s="44">
        <v>312.75</v>
      </c>
      <c r="E118" s="45"/>
      <c r="F118" s="45">
        <f t="shared" si="7"/>
        <v>0</v>
      </c>
    </row>
    <row r="119" spans="1:6" x14ac:dyDescent="0.3">
      <c r="A119" s="41" t="s">
        <v>62</v>
      </c>
      <c r="B119" s="42" t="s">
        <v>63</v>
      </c>
      <c r="C119" s="43" t="s">
        <v>24</v>
      </c>
      <c r="D119" s="44">
        <v>69.84</v>
      </c>
      <c r="E119" s="45"/>
      <c r="F119" s="45">
        <f t="shared" si="7"/>
        <v>0</v>
      </c>
    </row>
    <row r="120" spans="1:6" x14ac:dyDescent="0.3">
      <c r="A120" s="41" t="s">
        <v>32</v>
      </c>
      <c r="B120" s="42" t="s">
        <v>33</v>
      </c>
      <c r="C120" s="43" t="s">
        <v>24</v>
      </c>
      <c r="D120" s="44">
        <v>23.76</v>
      </c>
      <c r="E120" s="45"/>
      <c r="F120" s="45">
        <f t="shared" si="7"/>
        <v>0</v>
      </c>
    </row>
    <row r="121" spans="1:6" x14ac:dyDescent="0.3">
      <c r="A121" s="41" t="s">
        <v>37</v>
      </c>
      <c r="B121" s="42" t="s">
        <v>38</v>
      </c>
      <c r="C121" s="43" t="s">
        <v>24</v>
      </c>
      <c r="D121" s="44">
        <v>84.13</v>
      </c>
      <c r="E121" s="45"/>
      <c r="F121" s="45">
        <f t="shared" si="7"/>
        <v>0</v>
      </c>
    </row>
    <row r="122" spans="1:6" x14ac:dyDescent="0.3">
      <c r="A122" s="41" t="s">
        <v>64</v>
      </c>
      <c r="B122" s="42" t="s">
        <v>65</v>
      </c>
      <c r="C122" s="43" t="s">
        <v>0</v>
      </c>
      <c r="D122" s="44">
        <v>18</v>
      </c>
      <c r="E122" s="45"/>
      <c r="F122" s="45">
        <f t="shared" si="7"/>
        <v>0</v>
      </c>
    </row>
    <row r="123" spans="1:6" x14ac:dyDescent="0.3">
      <c r="A123" s="41" t="s">
        <v>66</v>
      </c>
      <c r="B123" s="42" t="s">
        <v>67</v>
      </c>
      <c r="C123" s="43" t="s">
        <v>0</v>
      </c>
      <c r="D123" s="44">
        <v>18</v>
      </c>
      <c r="E123" s="45"/>
      <c r="F123" s="45">
        <f t="shared" si="7"/>
        <v>0</v>
      </c>
    </row>
    <row r="124" spans="1:6" x14ac:dyDescent="0.3">
      <c r="A124" s="41" t="s">
        <v>68</v>
      </c>
      <c r="B124" s="42" t="s">
        <v>69</v>
      </c>
      <c r="C124" s="43" t="s">
        <v>1</v>
      </c>
      <c r="D124" s="44">
        <f>18*3</f>
        <v>54</v>
      </c>
      <c r="E124" s="45"/>
      <c r="F124" s="45">
        <f t="shared" si="7"/>
        <v>0</v>
      </c>
    </row>
    <row r="125" spans="1:6" x14ac:dyDescent="0.3">
      <c r="A125" s="41" t="s">
        <v>70</v>
      </c>
      <c r="B125" s="42" t="s">
        <v>71</v>
      </c>
      <c r="C125" s="43" t="s">
        <v>0</v>
      </c>
      <c r="D125" s="44">
        <f>18*18</f>
        <v>324</v>
      </c>
      <c r="E125" s="45"/>
      <c r="F125" s="45">
        <f t="shared" si="7"/>
        <v>0</v>
      </c>
    </row>
    <row r="126" spans="1:6" x14ac:dyDescent="0.3">
      <c r="A126" s="51" t="s">
        <v>75</v>
      </c>
      <c r="B126" s="52" t="s">
        <v>49</v>
      </c>
      <c r="C126" s="53"/>
      <c r="D126" s="54"/>
      <c r="E126" s="55"/>
      <c r="F126" s="55">
        <f>SUM(F127:F142)</f>
        <v>0</v>
      </c>
    </row>
    <row r="127" spans="1:6" x14ac:dyDescent="0.3">
      <c r="A127" s="41" t="s">
        <v>35</v>
      </c>
      <c r="B127" s="42" t="s">
        <v>36</v>
      </c>
      <c r="C127" s="43" t="s">
        <v>24</v>
      </c>
      <c r="D127" s="44">
        <v>48.78</v>
      </c>
      <c r="E127" s="45"/>
      <c r="F127" s="45">
        <f t="shared" si="0"/>
        <v>0</v>
      </c>
    </row>
    <row r="128" spans="1:6" x14ac:dyDescent="0.3">
      <c r="A128" s="41" t="s">
        <v>50</v>
      </c>
      <c r="B128" s="42" t="s">
        <v>51</v>
      </c>
      <c r="C128" s="43" t="s">
        <v>24</v>
      </c>
      <c r="D128" s="44">
        <v>348.18</v>
      </c>
      <c r="E128" s="45"/>
      <c r="F128" s="45">
        <f t="shared" si="0"/>
        <v>0</v>
      </c>
    </row>
    <row r="129" spans="1:6" x14ac:dyDescent="0.3">
      <c r="A129" s="41" t="s">
        <v>52</v>
      </c>
      <c r="B129" s="42" t="s">
        <v>53</v>
      </c>
      <c r="C129" s="43" t="s">
        <v>24</v>
      </c>
      <c r="D129" s="44">
        <v>348.18</v>
      </c>
      <c r="E129" s="45"/>
      <c r="F129" s="45">
        <f t="shared" ref="F129:F142" si="8">D129*E129</f>
        <v>0</v>
      </c>
    </row>
    <row r="130" spans="1:6" x14ac:dyDescent="0.3">
      <c r="A130" s="41" t="s">
        <v>54</v>
      </c>
      <c r="B130" s="42" t="s">
        <v>55</v>
      </c>
      <c r="C130" s="43" t="s">
        <v>24</v>
      </c>
      <c r="D130" s="44">
        <v>53.95</v>
      </c>
      <c r="E130" s="45"/>
      <c r="F130" s="45">
        <f t="shared" si="8"/>
        <v>0</v>
      </c>
    </row>
    <row r="131" spans="1:6" x14ac:dyDescent="0.3">
      <c r="A131" s="41" t="s">
        <v>56</v>
      </c>
      <c r="B131" s="42" t="s">
        <v>57</v>
      </c>
      <c r="C131" s="43" t="s">
        <v>24</v>
      </c>
      <c r="D131" s="44">
        <v>65.930000000000007</v>
      </c>
      <c r="E131" s="45"/>
      <c r="F131" s="45">
        <f t="shared" si="8"/>
        <v>0</v>
      </c>
    </row>
    <row r="132" spans="1:6" x14ac:dyDescent="0.3">
      <c r="A132" s="41" t="s">
        <v>58</v>
      </c>
      <c r="B132" s="42" t="s">
        <v>59</v>
      </c>
      <c r="C132" s="43" t="s">
        <v>24</v>
      </c>
      <c r="D132" s="44">
        <v>31.5</v>
      </c>
      <c r="E132" s="45"/>
      <c r="F132" s="45">
        <f t="shared" si="8"/>
        <v>0</v>
      </c>
    </row>
    <row r="133" spans="1:6" x14ac:dyDescent="0.3">
      <c r="A133" s="41" t="s">
        <v>60</v>
      </c>
      <c r="B133" s="42" t="s">
        <v>61</v>
      </c>
      <c r="C133" s="43" t="s">
        <v>24</v>
      </c>
      <c r="D133" s="44">
        <v>158.47</v>
      </c>
      <c r="E133" s="45"/>
      <c r="F133" s="45">
        <f t="shared" si="8"/>
        <v>0</v>
      </c>
    </row>
    <row r="134" spans="1:6" x14ac:dyDescent="0.3">
      <c r="A134" s="41" t="s">
        <v>27</v>
      </c>
      <c r="B134" s="42" t="s">
        <v>28</v>
      </c>
      <c r="C134" s="43" t="s">
        <v>29</v>
      </c>
      <c r="D134" s="44">
        <v>228.8</v>
      </c>
      <c r="E134" s="45"/>
      <c r="F134" s="45">
        <f t="shared" si="8"/>
        <v>0</v>
      </c>
    </row>
    <row r="135" spans="1:6" x14ac:dyDescent="0.3">
      <c r="A135" s="41" t="s">
        <v>30</v>
      </c>
      <c r="B135" s="42" t="s">
        <v>31</v>
      </c>
      <c r="C135" s="43" t="s">
        <v>24</v>
      </c>
      <c r="D135" s="44">
        <v>312.75</v>
      </c>
      <c r="E135" s="45"/>
      <c r="F135" s="45">
        <f t="shared" si="8"/>
        <v>0</v>
      </c>
    </row>
    <row r="136" spans="1:6" x14ac:dyDescent="0.3">
      <c r="A136" s="41" t="s">
        <v>62</v>
      </c>
      <c r="B136" s="42" t="s">
        <v>63</v>
      </c>
      <c r="C136" s="43" t="s">
        <v>24</v>
      </c>
      <c r="D136" s="44">
        <v>69.84</v>
      </c>
      <c r="E136" s="45"/>
      <c r="F136" s="45">
        <f t="shared" si="8"/>
        <v>0</v>
      </c>
    </row>
    <row r="137" spans="1:6" x14ac:dyDescent="0.3">
      <c r="A137" s="41" t="s">
        <v>32</v>
      </c>
      <c r="B137" s="42" t="s">
        <v>33</v>
      </c>
      <c r="C137" s="43" t="s">
        <v>24</v>
      </c>
      <c r="D137" s="44">
        <v>23.76</v>
      </c>
      <c r="E137" s="45"/>
      <c r="F137" s="45">
        <f t="shared" si="8"/>
        <v>0</v>
      </c>
    </row>
    <row r="138" spans="1:6" x14ac:dyDescent="0.3">
      <c r="A138" s="41" t="s">
        <v>37</v>
      </c>
      <c r="B138" s="42" t="s">
        <v>38</v>
      </c>
      <c r="C138" s="43" t="s">
        <v>24</v>
      </c>
      <c r="D138" s="44">
        <v>84.13</v>
      </c>
      <c r="E138" s="45"/>
      <c r="F138" s="45">
        <f t="shared" si="8"/>
        <v>0</v>
      </c>
    </row>
    <row r="139" spans="1:6" x14ac:dyDescent="0.3">
      <c r="A139" s="41" t="s">
        <v>64</v>
      </c>
      <c r="B139" s="42" t="s">
        <v>65</v>
      </c>
      <c r="C139" s="43" t="s">
        <v>0</v>
      </c>
      <c r="D139" s="44">
        <v>18</v>
      </c>
      <c r="E139" s="45"/>
      <c r="F139" s="45">
        <f t="shared" si="8"/>
        <v>0</v>
      </c>
    </row>
    <row r="140" spans="1:6" x14ac:dyDescent="0.3">
      <c r="A140" s="41" t="s">
        <v>66</v>
      </c>
      <c r="B140" s="42" t="s">
        <v>67</v>
      </c>
      <c r="C140" s="43" t="s">
        <v>0</v>
      </c>
      <c r="D140" s="44">
        <v>18</v>
      </c>
      <c r="E140" s="45"/>
      <c r="F140" s="45">
        <f t="shared" si="8"/>
        <v>0</v>
      </c>
    </row>
    <row r="141" spans="1:6" x14ac:dyDescent="0.3">
      <c r="A141" s="41" t="s">
        <v>68</v>
      </c>
      <c r="B141" s="42" t="s">
        <v>69</v>
      </c>
      <c r="C141" s="43" t="s">
        <v>1</v>
      </c>
      <c r="D141" s="44">
        <f>18*3</f>
        <v>54</v>
      </c>
      <c r="E141" s="45"/>
      <c r="F141" s="45">
        <f t="shared" si="8"/>
        <v>0</v>
      </c>
    </row>
    <row r="142" spans="1:6" x14ac:dyDescent="0.3">
      <c r="A142" s="41" t="s">
        <v>70</v>
      </c>
      <c r="B142" s="42" t="s">
        <v>71</v>
      </c>
      <c r="C142" s="43" t="s">
        <v>0</v>
      </c>
      <c r="D142" s="44">
        <f>18*18</f>
        <v>324</v>
      </c>
      <c r="E142" s="45"/>
      <c r="F142" s="45">
        <f t="shared" si="8"/>
        <v>0</v>
      </c>
    </row>
    <row r="143" spans="1:6" x14ac:dyDescent="0.3">
      <c r="A143" s="56"/>
      <c r="B143" s="57"/>
      <c r="C143" s="58"/>
      <c r="D143" s="59"/>
      <c r="E143" s="60"/>
      <c r="F143" s="60"/>
    </row>
    <row r="144" spans="1:6" x14ac:dyDescent="0.3">
      <c r="A144" s="22"/>
      <c r="B144" s="22"/>
      <c r="C144" s="23"/>
      <c r="D144" s="24"/>
      <c r="E144" s="24" t="s">
        <v>19</v>
      </c>
      <c r="F144" s="39">
        <f>F13</f>
        <v>0</v>
      </c>
    </row>
    <row r="145" spans="1:6" x14ac:dyDescent="0.3">
      <c r="A145" s="22"/>
      <c r="B145" s="22"/>
      <c r="C145" s="23"/>
      <c r="D145" s="24"/>
      <c r="E145" s="24"/>
      <c r="F145" s="39"/>
    </row>
  </sheetData>
  <mergeCells count="1">
    <mergeCell ref="A9:F9"/>
  </mergeCells>
  <pageMargins left="0.70866141732283472" right="0.70866141732283472" top="0.74803149606299213" bottom="0.74803149606299213" header="0.31496062992125984" footer="0.31496062992125984"/>
  <pageSetup scale="55" fitToHeight="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ONE PUEBLA</vt:lpstr>
      <vt:lpstr>'ONE PUEBLA'!Títulos_a_imprimir</vt:lpstr>
    </vt:vector>
  </TitlesOfParts>
  <Company>TECHDEBA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CATALOGO OBRA CIVIL</dc:title>
  <dc:creator>TECHDEBA</dc:creator>
  <cp:lastModifiedBy>win 7</cp:lastModifiedBy>
  <cp:lastPrinted>2013-06-24T21:44:18Z</cp:lastPrinted>
  <dcterms:created xsi:type="dcterms:W3CDTF">2013-04-17T14:36:13Z</dcterms:created>
  <dcterms:modified xsi:type="dcterms:W3CDTF">2015-11-26T03:49:25Z</dcterms:modified>
</cp:coreProperties>
</file>