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g2N93vxakFZWiMunJXrb5Xe9cmw=="/>
    </ext>
  </extLst>
</workbook>
</file>

<file path=xl/sharedStrings.xml><?xml version="1.0" encoding="utf-8"?>
<sst xmlns="http://schemas.openxmlformats.org/spreadsheetml/2006/main" count="56" uniqueCount="36">
  <si>
    <t>CPU</t>
  </si>
  <si>
    <t>Disk 1</t>
  </si>
  <si>
    <t>Disk 2</t>
  </si>
  <si>
    <t xml:space="preserve">TR ID </t>
  </si>
  <si>
    <t>faltando o registro 13</t>
  </si>
  <si>
    <t>CPU - MCPU</t>
  </si>
  <si>
    <t>Disk 1 - MD1</t>
  </si>
  <si>
    <t>Disk 2 - MD2</t>
  </si>
  <si>
    <t>LOG CPU</t>
  </si>
  <si>
    <t>LOG DISCO1</t>
  </si>
  <si>
    <t>LOG DISCO2</t>
  </si>
  <si>
    <t>CPU^2</t>
  </si>
  <si>
    <t>DISCO1 ^2</t>
  </si>
  <si>
    <t>DISCO 2 ^2</t>
  </si>
  <si>
    <t>pad cpu</t>
  </si>
  <si>
    <t>pad disc 1</t>
  </si>
  <si>
    <t>PAD DISC 2</t>
  </si>
  <si>
    <t>Média</t>
  </si>
  <si>
    <t>Máximo</t>
  </si>
  <si>
    <t>Minimo</t>
  </si>
  <si>
    <t>Range</t>
  </si>
  <si>
    <t>Após o LOG</t>
  </si>
  <si>
    <t>constante para calcular a variancia</t>
  </si>
  <si>
    <t>VARIANCIA</t>
  </si>
  <si>
    <t>DISCO 1</t>
  </si>
  <si>
    <t>DISCO 2</t>
  </si>
  <si>
    <t>DESVIO PADRÃO</t>
  </si>
  <si>
    <t>COEFICIENTE DE VARIAÇÃO</t>
  </si>
  <si>
    <t>1 quartil</t>
  </si>
  <si>
    <t>2 quartil</t>
  </si>
  <si>
    <t>3 quartil</t>
  </si>
  <si>
    <t>Matriz de Autovetor</t>
  </si>
  <si>
    <t>Matriz Y</t>
  </si>
  <si>
    <t>Utilizando o Minitab</t>
  </si>
  <si>
    <t>soma das colunas</t>
  </si>
  <si>
    <t>O PCA nos mostra que o compontente principal é a cpu porque ela representa mais do que 80% dos dados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</si>
</sst>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-* #,##0.000_-;\-* #,##0.000_-;_-* &quot;-&quot;??_-;_-@"/>
  </numFmts>
  <fonts count="6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color theme="1"/>
      <name val="Calibri"/>
    </font>
    <font/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3" fontId="3" numFmtId="0" xfId="0" applyFill="1" applyFont="1"/>
    <xf borderId="0" fillId="3" fontId="4" numFmtId="0" xfId="0" applyFont="1"/>
    <xf borderId="0" fillId="0" fontId="3" numFmtId="0" xfId="0" applyFont="1"/>
    <xf borderId="0" fillId="4" fontId="4" numFmtId="0" xfId="0" applyAlignment="1" applyFill="1" applyFont="1">
      <alignment readingOrder="0"/>
    </xf>
    <xf borderId="0" fillId="2" fontId="1" numFmtId="164" xfId="0" applyFont="1" applyNumberFormat="1"/>
    <xf borderId="0" fillId="2" fontId="1" numFmtId="1" xfId="0" applyFont="1" applyNumberFormat="1"/>
    <xf borderId="0" fillId="3" fontId="2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4" fontId="5" numFmtId="0" xfId="0" applyFont="1"/>
    <xf borderId="0" fillId="4" fontId="3" numFmtId="0" xfId="0" applyFont="1"/>
    <xf borderId="0" fillId="3" fontId="2" numFmtId="1" xfId="0" applyFont="1" applyNumberFormat="1"/>
    <xf borderId="0" fillId="5" fontId="2" numFmtId="0" xfId="0" applyAlignment="1" applyFill="1" applyFont="1">
      <alignment horizontal="center"/>
    </xf>
    <xf borderId="0" fillId="5" fontId="3" numFmtId="0" xfId="0" applyFont="1"/>
    <xf borderId="0" fillId="5" fontId="4" numFmtId="0" xfId="0" applyFont="1"/>
    <xf borderId="0" fillId="5" fontId="2" numFmtId="164" xfId="0" applyFont="1" applyNumberFormat="1"/>
    <xf borderId="0" fillId="5" fontId="2" numFmtId="1" xfId="0" applyFont="1" applyNumberFormat="1"/>
    <xf borderId="0" fillId="6" fontId="2" numFmtId="0" xfId="0" applyAlignment="1" applyFill="1" applyFont="1">
      <alignment horizontal="center"/>
    </xf>
    <xf borderId="0" fillId="6" fontId="4" numFmtId="0" xfId="0" applyFont="1"/>
    <xf borderId="0" fillId="6" fontId="3" numFmtId="0" xfId="0" applyFont="1"/>
    <xf borderId="0" fillId="7" fontId="2" numFmtId="0" xfId="0" applyAlignment="1" applyFill="1" applyFont="1">
      <alignment horizontal="center"/>
    </xf>
    <xf borderId="0" fillId="7" fontId="4" numFmtId="0" xfId="0" applyFont="1"/>
    <xf borderId="0" fillId="7" fontId="3" numFmtId="0" xfId="0" applyFont="1"/>
    <xf borderId="0" fillId="8" fontId="2" numFmtId="0" xfId="0" applyAlignment="1" applyFill="1" applyFont="1">
      <alignment horizontal="center"/>
    </xf>
    <xf borderId="0" fillId="8" fontId="4" numFmtId="0" xfId="0" applyFont="1"/>
    <xf borderId="0" fillId="8" fontId="3" numFmtId="0" xfId="0" applyFont="1"/>
    <xf borderId="0" fillId="9" fontId="3" numFmtId="0" xfId="0" applyFill="1" applyFont="1"/>
    <xf borderId="0" fillId="9" fontId="4" numFmtId="0" xfId="0" applyFont="1"/>
    <xf borderId="0" fillId="2" fontId="4" numFmtId="0" xfId="0" applyFont="1"/>
    <xf borderId="0" fillId="2" fontId="3" numFmtId="0" xfId="0" applyFont="1"/>
    <xf borderId="0" fillId="10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11" fontId="3" numFmtId="0" xfId="0" applyFill="1" applyFont="1"/>
    <xf borderId="0" fillId="12" fontId="3" numFmtId="10" xfId="0" applyFill="1" applyFont="1" applyNumberFormat="1"/>
    <xf borderId="0" fillId="13" fontId="3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12" width="15.29"/>
    <col customWidth="1" min="13" max="23" width="11.57"/>
    <col customWidth="1" min="24" max="24" width="13.43"/>
    <col customWidth="1" min="25" max="26" width="11.57"/>
  </cols>
  <sheetData>
    <row r="1" ht="12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H1" s="3"/>
      <c r="I1" s="4" t="s">
        <v>0</v>
      </c>
      <c r="J1" s="4" t="s">
        <v>1</v>
      </c>
      <c r="K1" s="4" t="s">
        <v>2</v>
      </c>
      <c r="M1" s="5" t="s">
        <v>5</v>
      </c>
      <c r="N1" s="5" t="s">
        <v>6</v>
      </c>
      <c r="O1" s="5" t="s">
        <v>7</v>
      </c>
      <c r="Q1" s="5" t="s">
        <v>8</v>
      </c>
      <c r="R1" s="5" t="s">
        <v>9</v>
      </c>
      <c r="S1" s="5" t="s">
        <v>10</v>
      </c>
      <c r="U1" s="5" t="s">
        <v>11</v>
      </c>
      <c r="V1" s="5" t="s">
        <v>12</v>
      </c>
      <c r="W1" s="5" t="s">
        <v>13</v>
      </c>
      <c r="X1" s="6" t="s">
        <v>14</v>
      </c>
      <c r="Y1" s="6" t="s">
        <v>15</v>
      </c>
      <c r="Z1" s="6" t="s">
        <v>16</v>
      </c>
    </row>
    <row r="2" ht="12.75" customHeight="1">
      <c r="A2" s="1">
        <v>1.0</v>
      </c>
      <c r="B2" s="7">
        <v>116.82444024918053</v>
      </c>
      <c r="C2" s="8">
        <v>9.0</v>
      </c>
      <c r="D2" s="8">
        <v>9.0</v>
      </c>
      <c r="E2" s="1">
        <v>18.0</v>
      </c>
      <c r="H2" s="4" t="s">
        <v>17</v>
      </c>
      <c r="I2" s="9">
        <f t="shared" ref="I2:K2" si="1">SUM(B2:B201)/200</f>
        <v>238.2041154</v>
      </c>
      <c r="J2" s="3">
        <f t="shared" si="1"/>
        <v>51.375</v>
      </c>
      <c r="K2" s="3">
        <f t="shared" si="1"/>
        <v>44.845</v>
      </c>
      <c r="M2" s="10">
        <f t="shared" ref="M2:M201" si="5">Q2-$I$13</f>
        <v>-0.1790132088</v>
      </c>
      <c r="N2" s="11">
        <f t="shared" ref="N2:N201" si="6">R2-$J$13</f>
        <v>-0.6267502082</v>
      </c>
      <c r="O2" s="11">
        <f t="shared" ref="O2:O201" si="7">S2-$K$13</f>
        <v>-0.593237537</v>
      </c>
      <c r="Q2" s="5">
        <f t="shared" ref="Q2:S2" si="2">LOG10(B2)</f>
        <v>2.067533709</v>
      </c>
      <c r="R2" s="5">
        <f t="shared" si="2"/>
        <v>0.9542425094</v>
      </c>
      <c r="S2" s="5">
        <f t="shared" si="2"/>
        <v>0.9542425094</v>
      </c>
      <c r="U2" s="5">
        <f t="shared" ref="U2:W2" si="3">Q2^2</f>
        <v>4.274695637</v>
      </c>
      <c r="V2" s="5">
        <f t="shared" si="3"/>
        <v>0.9105787668</v>
      </c>
      <c r="W2" s="5">
        <f t="shared" si="3"/>
        <v>0.9105787668</v>
      </c>
      <c r="X2" s="12">
        <f t="shared" ref="X2:X201" si="10">STANDARDIZE(Q2, $I$13,$I$28)</f>
        <v>-0.4967696709</v>
      </c>
      <c r="Y2" s="13">
        <f t="shared" ref="Y2:Y201" si="11">STANDARDIZE(R2,$J$13,$I$29)</f>
        <v>-1.530890371</v>
      </c>
      <c r="Z2" s="13">
        <f t="shared" ref="Z2:Z201" si="12">STANDARDIZE(S2,$K$13,$I$30)</f>
        <v>-1.777181542</v>
      </c>
    </row>
    <row r="3" ht="12.75" customHeight="1">
      <c r="A3" s="1">
        <v>2.0</v>
      </c>
      <c r="B3" s="7">
        <v>64.38304120201613</v>
      </c>
      <c r="C3" s="8">
        <v>7.0</v>
      </c>
      <c r="D3" s="8">
        <v>9.0</v>
      </c>
      <c r="E3" s="1">
        <v>37.0</v>
      </c>
      <c r="H3" s="4" t="s">
        <v>18</v>
      </c>
      <c r="I3" s="9">
        <f t="shared" ref="I3:K3" si="4">MAX(B2:B201)</f>
        <v>507.4500313</v>
      </c>
      <c r="J3" s="14">
        <f t="shared" si="4"/>
        <v>85</v>
      </c>
      <c r="K3" s="14">
        <f t="shared" si="4"/>
        <v>92</v>
      </c>
      <c r="M3" s="10">
        <f t="shared" si="5"/>
        <v>-0.4377754305</v>
      </c>
      <c r="N3" s="11">
        <f t="shared" si="6"/>
        <v>-0.7358946776</v>
      </c>
      <c r="O3" s="11">
        <f t="shared" si="7"/>
        <v>-0.593237537</v>
      </c>
      <c r="Q3" s="5">
        <f t="shared" ref="Q3:S3" si="8">LOG10(B3)</f>
        <v>1.808771487</v>
      </c>
      <c r="R3" s="5">
        <f t="shared" si="8"/>
        <v>0.84509804</v>
      </c>
      <c r="S3" s="5">
        <f t="shared" si="8"/>
        <v>0.9542425094</v>
      </c>
      <c r="U3" s="5">
        <f t="shared" ref="U3:W3" si="9">Q3^2</f>
        <v>3.271654293</v>
      </c>
      <c r="V3" s="5">
        <f t="shared" si="9"/>
        <v>0.7141906972</v>
      </c>
      <c r="W3" s="5">
        <f t="shared" si="9"/>
        <v>0.9105787668</v>
      </c>
      <c r="X3" s="12">
        <f t="shared" si="10"/>
        <v>-1.214846423</v>
      </c>
      <c r="Y3" s="13">
        <f t="shared" si="11"/>
        <v>-1.797484965</v>
      </c>
      <c r="Z3" s="13">
        <f t="shared" si="12"/>
        <v>-1.777181542</v>
      </c>
    </row>
    <row r="4" ht="12.75" customHeight="1">
      <c r="A4" s="1">
        <v>3.0</v>
      </c>
      <c r="B4" s="7">
        <v>35.402999000364844</v>
      </c>
      <c r="C4" s="8">
        <v>7.0</v>
      </c>
      <c r="D4" s="8">
        <v>9.0</v>
      </c>
      <c r="E4" s="1">
        <v>58.0</v>
      </c>
      <c r="H4" s="4" t="s">
        <v>19</v>
      </c>
      <c r="I4" s="9">
        <f t="shared" ref="I4:K4" si="13">MIN(B2:B201)</f>
        <v>23.59674721</v>
      </c>
      <c r="J4" s="14">
        <f t="shared" si="13"/>
        <v>5</v>
      </c>
      <c r="K4" s="14">
        <f t="shared" si="13"/>
        <v>7</v>
      </c>
      <c r="M4" s="10">
        <f t="shared" si="5"/>
        <v>-0.6975068648</v>
      </c>
      <c r="N4" s="11">
        <f t="shared" si="6"/>
        <v>-0.7358946776</v>
      </c>
      <c r="O4" s="11">
        <f t="shared" si="7"/>
        <v>-0.593237537</v>
      </c>
      <c r="Q4" s="5">
        <f t="shared" ref="Q4:S4" si="14">LOG10(B4)</f>
        <v>1.549040053</v>
      </c>
      <c r="R4" s="5">
        <f t="shared" si="14"/>
        <v>0.84509804</v>
      </c>
      <c r="S4" s="5">
        <f t="shared" si="14"/>
        <v>0.9542425094</v>
      </c>
      <c r="U4" s="5">
        <f t="shared" ref="U4:W4" si="15">Q4^2</f>
        <v>2.399525085</v>
      </c>
      <c r="V4" s="5">
        <f t="shared" si="15"/>
        <v>0.7141906972</v>
      </c>
      <c r="W4" s="5">
        <f t="shared" si="15"/>
        <v>0.9105787668</v>
      </c>
      <c r="X4" s="12">
        <f t="shared" si="10"/>
        <v>-1.935612785</v>
      </c>
      <c r="Y4" s="13">
        <f t="shared" si="11"/>
        <v>-1.797484965</v>
      </c>
      <c r="Z4" s="13">
        <f t="shared" si="12"/>
        <v>-1.777181542</v>
      </c>
    </row>
    <row r="5" ht="12.75" customHeight="1">
      <c r="A5" s="1">
        <v>4.0</v>
      </c>
      <c r="B5" s="7">
        <v>104.40853658316387</v>
      </c>
      <c r="C5" s="8">
        <v>8.0</v>
      </c>
      <c r="D5" s="8">
        <v>12.0</v>
      </c>
      <c r="E5" s="1">
        <v>77.0</v>
      </c>
      <c r="H5" s="4" t="s">
        <v>20</v>
      </c>
      <c r="I5" s="9">
        <f t="shared" ref="I5:K5" si="16">I3-I4</f>
        <v>483.8532841</v>
      </c>
      <c r="J5" s="9">
        <f t="shared" si="16"/>
        <v>80</v>
      </c>
      <c r="K5" s="14">
        <f t="shared" si="16"/>
        <v>85</v>
      </c>
      <c r="M5" s="10">
        <f t="shared" si="5"/>
        <v>-0.227810909</v>
      </c>
      <c r="N5" s="11">
        <f t="shared" si="6"/>
        <v>-0.6779027306</v>
      </c>
      <c r="O5" s="11">
        <f t="shared" si="7"/>
        <v>-0.4682988004</v>
      </c>
      <c r="Q5" s="5">
        <f t="shared" ref="Q5:S5" si="17">LOG10(B5)</f>
        <v>2.018736009</v>
      </c>
      <c r="R5" s="5">
        <f t="shared" si="17"/>
        <v>0.903089987</v>
      </c>
      <c r="S5" s="5">
        <f t="shared" si="17"/>
        <v>1.079181246</v>
      </c>
      <c r="U5" s="5">
        <f t="shared" ref="U5:W5" si="18">Q5^2</f>
        <v>4.075295073</v>
      </c>
      <c r="V5" s="5">
        <f t="shared" si="18"/>
        <v>0.8155715246</v>
      </c>
      <c r="W5" s="5">
        <f t="shared" si="18"/>
        <v>1.164632162</v>
      </c>
      <c r="X5" s="12">
        <f t="shared" si="10"/>
        <v>-0.6321854742</v>
      </c>
      <c r="Y5" s="13">
        <f t="shared" si="11"/>
        <v>-1.655834732</v>
      </c>
      <c r="Z5" s="13">
        <f t="shared" si="12"/>
        <v>-1.402898388</v>
      </c>
    </row>
    <row r="6" ht="12.75" customHeight="1">
      <c r="A6" s="1">
        <v>5.0</v>
      </c>
      <c r="B6" s="7">
        <v>119.79313725217843</v>
      </c>
      <c r="C6" s="8">
        <v>9.0</v>
      </c>
      <c r="D6" s="8">
        <v>8.0</v>
      </c>
      <c r="E6" s="1">
        <v>19.0</v>
      </c>
      <c r="M6" s="10">
        <f t="shared" si="5"/>
        <v>-0.1681149789</v>
      </c>
      <c r="N6" s="11">
        <f t="shared" si="6"/>
        <v>-0.6267502082</v>
      </c>
      <c r="O6" s="11">
        <f t="shared" si="7"/>
        <v>-0.6443900595</v>
      </c>
      <c r="Q6" s="5">
        <f t="shared" ref="Q6:S6" si="19">LOG10(B6)</f>
        <v>2.078431939</v>
      </c>
      <c r="R6" s="5">
        <f t="shared" si="19"/>
        <v>0.9542425094</v>
      </c>
      <c r="S6" s="5">
        <f t="shared" si="19"/>
        <v>0.903089987</v>
      </c>
      <c r="U6" s="5">
        <f t="shared" ref="U6:W6" si="20">Q6^2</f>
        <v>4.319879324</v>
      </c>
      <c r="V6" s="5">
        <f t="shared" si="20"/>
        <v>0.9105787668</v>
      </c>
      <c r="W6" s="5">
        <f t="shared" si="20"/>
        <v>0.8155715246</v>
      </c>
      <c r="X6" s="12">
        <f t="shared" si="10"/>
        <v>-0.4665265948</v>
      </c>
      <c r="Y6" s="13">
        <f t="shared" si="11"/>
        <v>-1.530890371</v>
      </c>
      <c r="Z6" s="13">
        <f t="shared" si="12"/>
        <v>-1.930420866</v>
      </c>
    </row>
    <row r="7" ht="12.75" customHeight="1">
      <c r="A7" s="1">
        <v>6.0</v>
      </c>
      <c r="B7" s="7">
        <v>47.956307644264044</v>
      </c>
      <c r="C7" s="8">
        <v>5.0</v>
      </c>
      <c r="D7" s="8">
        <v>7.0</v>
      </c>
      <c r="E7" s="1">
        <v>1.0</v>
      </c>
      <c r="M7" s="10">
        <f t="shared" si="5"/>
        <v>-0.5657011801</v>
      </c>
      <c r="N7" s="11">
        <f t="shared" si="6"/>
        <v>-0.8820227133</v>
      </c>
      <c r="O7" s="11">
        <f t="shared" si="7"/>
        <v>-0.7023820064</v>
      </c>
      <c r="Q7" s="5">
        <f t="shared" ref="Q7:S7" si="21">LOG10(B7)</f>
        <v>1.680845738</v>
      </c>
      <c r="R7" s="5">
        <f t="shared" si="21"/>
        <v>0.6989700043</v>
      </c>
      <c r="S7" s="5">
        <f t="shared" si="21"/>
        <v>0.84509804</v>
      </c>
      <c r="U7" s="5">
        <f t="shared" ref="U7:W7" si="22">Q7^2</f>
        <v>2.825242394</v>
      </c>
      <c r="V7" s="5">
        <f t="shared" si="22"/>
        <v>0.488559067</v>
      </c>
      <c r="W7" s="5">
        <f t="shared" si="22"/>
        <v>0.7141906972</v>
      </c>
      <c r="X7" s="12">
        <f t="shared" si="10"/>
        <v>-1.569846107</v>
      </c>
      <c r="Y7" s="13">
        <f t="shared" si="11"/>
        <v>-2.154415046</v>
      </c>
      <c r="Z7" s="13">
        <f t="shared" si="12"/>
        <v>-2.104149282</v>
      </c>
    </row>
    <row r="8" ht="12.75" customHeight="1">
      <c r="A8" s="1">
        <v>7.0</v>
      </c>
      <c r="B8" s="7">
        <v>72.45272831720796</v>
      </c>
      <c r="C8" s="8">
        <v>9.0</v>
      </c>
      <c r="D8" s="8">
        <v>8.0</v>
      </c>
      <c r="E8" s="1">
        <v>99.0</v>
      </c>
      <c r="M8" s="10">
        <f t="shared" si="5"/>
        <v>-0.3864921735</v>
      </c>
      <c r="N8" s="11">
        <f t="shared" si="6"/>
        <v>-0.6267502082</v>
      </c>
      <c r="O8" s="11">
        <f t="shared" si="7"/>
        <v>-0.6443900595</v>
      </c>
      <c r="Q8" s="5">
        <f t="shared" ref="Q8:S8" si="23">LOG10(B8)</f>
        <v>1.860054744</v>
      </c>
      <c r="R8" s="5">
        <f t="shared" si="23"/>
        <v>0.9542425094</v>
      </c>
      <c r="S8" s="5">
        <f t="shared" si="23"/>
        <v>0.903089987</v>
      </c>
      <c r="U8" s="5">
        <f t="shared" ref="U8:W8" si="24">Q8^2</f>
        <v>3.459803651</v>
      </c>
      <c r="V8" s="5">
        <f t="shared" si="24"/>
        <v>0.9105787668</v>
      </c>
      <c r="W8" s="5">
        <f t="shared" si="24"/>
        <v>0.8155715246</v>
      </c>
      <c r="X8" s="12">
        <f t="shared" si="10"/>
        <v>-1.072533089</v>
      </c>
      <c r="Y8" s="13">
        <f t="shared" si="11"/>
        <v>-1.530890371</v>
      </c>
      <c r="Z8" s="13">
        <f t="shared" si="12"/>
        <v>-1.930420866</v>
      </c>
    </row>
    <row r="9" ht="12.75" customHeight="1">
      <c r="A9" s="1">
        <v>8.0</v>
      </c>
      <c r="B9" s="7">
        <v>33.80015729933506</v>
      </c>
      <c r="C9" s="8">
        <v>6.0</v>
      </c>
      <c r="D9" s="8">
        <v>15.0</v>
      </c>
      <c r="E9" s="1">
        <v>121.0</v>
      </c>
      <c r="M9" s="10">
        <f t="shared" si="5"/>
        <v>-0.7176281963</v>
      </c>
      <c r="N9" s="11">
        <f t="shared" si="6"/>
        <v>-0.8028414672</v>
      </c>
      <c r="O9" s="11">
        <f t="shared" si="7"/>
        <v>-0.3713887874</v>
      </c>
      <c r="Q9" s="5">
        <f t="shared" ref="Q9:S9" si="25">LOG10(B9)</f>
        <v>1.528918721</v>
      </c>
      <c r="R9" s="5">
        <f t="shared" si="25"/>
        <v>0.7781512504</v>
      </c>
      <c r="S9" s="5">
        <f t="shared" si="25"/>
        <v>1.176091259</v>
      </c>
      <c r="U9" s="5">
        <f t="shared" ref="U9:W9" si="26">Q9^2</f>
        <v>2.337592457</v>
      </c>
      <c r="V9" s="5">
        <f t="shared" si="26"/>
        <v>0.6055193685</v>
      </c>
      <c r="W9" s="5">
        <f t="shared" si="26"/>
        <v>1.38319065</v>
      </c>
      <c r="X9" s="12">
        <f t="shared" si="10"/>
        <v>-1.991450381</v>
      </c>
      <c r="Y9" s="13">
        <f t="shared" si="11"/>
        <v>-1.961008159</v>
      </c>
      <c r="Z9" s="13">
        <f t="shared" si="12"/>
        <v>-1.112581819</v>
      </c>
    </row>
    <row r="10" ht="12.75" customHeight="1">
      <c r="A10" s="1">
        <v>9.0</v>
      </c>
      <c r="B10" s="7">
        <v>70.90019076966212</v>
      </c>
      <c r="C10" s="8">
        <v>6.0</v>
      </c>
      <c r="D10" s="8">
        <v>14.0</v>
      </c>
      <c r="E10" s="1">
        <v>38.0</v>
      </c>
      <c r="M10" s="10">
        <f t="shared" si="5"/>
        <v>-0.3958995139</v>
      </c>
      <c r="N10" s="11">
        <f t="shared" si="6"/>
        <v>-0.8028414672</v>
      </c>
      <c r="O10" s="11">
        <f t="shared" si="7"/>
        <v>-0.4013520108</v>
      </c>
      <c r="Q10" s="5">
        <f t="shared" ref="Q10:S10" si="27">LOG10(B10)</f>
        <v>1.850647404</v>
      </c>
      <c r="R10" s="5">
        <f t="shared" si="27"/>
        <v>0.7781512504</v>
      </c>
      <c r="S10" s="5">
        <f t="shared" si="27"/>
        <v>1.146128036</v>
      </c>
      <c r="U10" s="5">
        <f t="shared" ref="U10:W10" si="28">Q10^2</f>
        <v>3.424895813</v>
      </c>
      <c r="V10" s="5">
        <f t="shared" si="28"/>
        <v>0.6055193685</v>
      </c>
      <c r="W10" s="5">
        <f t="shared" si="28"/>
        <v>1.313609474</v>
      </c>
      <c r="X10" s="12">
        <f t="shared" si="10"/>
        <v>-1.09863888</v>
      </c>
      <c r="Y10" s="13">
        <f t="shared" si="11"/>
        <v>-1.961008159</v>
      </c>
      <c r="Z10" s="13">
        <f t="shared" si="12"/>
        <v>-1.20234365</v>
      </c>
    </row>
    <row r="11" ht="12.75" customHeight="1">
      <c r="A11" s="1">
        <v>10.0</v>
      </c>
      <c r="B11" s="7">
        <v>86.32890285163332</v>
      </c>
      <c r="C11" s="8">
        <v>6.0</v>
      </c>
      <c r="D11" s="8">
        <v>13.0</v>
      </c>
      <c r="E11" s="1">
        <v>2.0</v>
      </c>
      <c r="H11" s="15" t="s">
        <v>21</v>
      </c>
      <c r="M11" s="10">
        <f t="shared" si="5"/>
        <v>-0.3103906961</v>
      </c>
      <c r="N11" s="11">
        <f t="shared" si="6"/>
        <v>-0.8028414672</v>
      </c>
      <c r="O11" s="11">
        <f t="shared" si="7"/>
        <v>-0.4335366941</v>
      </c>
      <c r="Q11" s="5">
        <f t="shared" ref="Q11:S11" si="29">LOG10(B11)</f>
        <v>1.936156222</v>
      </c>
      <c r="R11" s="5">
        <f t="shared" si="29"/>
        <v>0.7781512504</v>
      </c>
      <c r="S11" s="5">
        <f t="shared" si="29"/>
        <v>1.113943352</v>
      </c>
      <c r="U11" s="5">
        <f t="shared" ref="U11:W11" si="30">Q11^2</f>
        <v>3.748700914</v>
      </c>
      <c r="V11" s="5">
        <f t="shared" si="30"/>
        <v>0.6055193685</v>
      </c>
      <c r="W11" s="5">
        <f t="shared" si="30"/>
        <v>1.240869792</v>
      </c>
      <c r="X11" s="12">
        <f t="shared" si="10"/>
        <v>-0.8613480813</v>
      </c>
      <c r="Y11" s="13">
        <f t="shared" si="11"/>
        <v>-1.961008159</v>
      </c>
      <c r="Z11" s="13">
        <f t="shared" si="12"/>
        <v>-1.298760383</v>
      </c>
    </row>
    <row r="12" ht="12.75" customHeight="1">
      <c r="A12" s="1">
        <v>11.0</v>
      </c>
      <c r="B12" s="7">
        <v>39.71025989079757</v>
      </c>
      <c r="C12" s="8">
        <v>5.0</v>
      </c>
      <c r="D12" s="8">
        <v>13.0</v>
      </c>
      <c r="E12" s="1">
        <v>139.0</v>
      </c>
      <c r="H12" s="16"/>
      <c r="I12" s="17" t="s">
        <v>0</v>
      </c>
      <c r="J12" s="17" t="s">
        <v>1</v>
      </c>
      <c r="K12" s="17" t="s">
        <v>2</v>
      </c>
      <c r="M12" s="10">
        <f t="shared" si="5"/>
        <v>-0.6476441883</v>
      </c>
      <c r="N12" s="11">
        <f t="shared" si="6"/>
        <v>-0.8820227133</v>
      </c>
      <c r="O12" s="11">
        <f t="shared" si="7"/>
        <v>-0.4335366941</v>
      </c>
      <c r="Q12" s="5">
        <f t="shared" ref="Q12:S12" si="31">LOG10(B12)</f>
        <v>1.598902729</v>
      </c>
      <c r="R12" s="5">
        <f t="shared" si="31"/>
        <v>0.6989700043</v>
      </c>
      <c r="S12" s="5">
        <f t="shared" si="31"/>
        <v>1.113943352</v>
      </c>
      <c r="U12" s="5">
        <f t="shared" ref="U12:W12" si="32">Q12^2</f>
        <v>2.556489938</v>
      </c>
      <c r="V12" s="5">
        <f t="shared" si="32"/>
        <v>0.488559067</v>
      </c>
      <c r="W12" s="5">
        <f t="shared" si="32"/>
        <v>1.240869792</v>
      </c>
      <c r="X12" s="12">
        <f t="shared" si="10"/>
        <v>-1.797241625</v>
      </c>
      <c r="Y12" s="13">
        <f t="shared" si="11"/>
        <v>-2.154415046</v>
      </c>
      <c r="Z12" s="13">
        <f t="shared" si="12"/>
        <v>-1.298760383</v>
      </c>
    </row>
    <row r="13" ht="12.75" customHeight="1">
      <c r="A13" s="1">
        <v>12.0</v>
      </c>
      <c r="B13" s="7">
        <v>76.01774152298418</v>
      </c>
      <c r="C13" s="8">
        <v>6.0</v>
      </c>
      <c r="D13" s="8">
        <v>11.0</v>
      </c>
      <c r="E13" s="1">
        <v>20.0</v>
      </c>
      <c r="H13" s="17" t="s">
        <v>17</v>
      </c>
      <c r="I13" s="18">
        <f t="shared" ref="I13:K13" si="33">SUM(Q2:Q201)/200</f>
        <v>2.246546918</v>
      </c>
      <c r="J13" s="16">
        <f t="shared" si="33"/>
        <v>1.580992718</v>
      </c>
      <c r="K13" s="16">
        <f t="shared" si="33"/>
        <v>1.547480046</v>
      </c>
      <c r="M13" s="10">
        <f t="shared" si="5"/>
        <v>-0.365631955</v>
      </c>
      <c r="N13" s="11">
        <f t="shared" si="6"/>
        <v>-0.8028414672</v>
      </c>
      <c r="O13" s="11">
        <f t="shared" si="7"/>
        <v>-0.5060873613</v>
      </c>
      <c r="Q13" s="5">
        <f t="shared" ref="Q13:S13" si="34">LOG10(B13)</f>
        <v>1.880914963</v>
      </c>
      <c r="R13" s="5">
        <f t="shared" si="34"/>
        <v>0.7781512504</v>
      </c>
      <c r="S13" s="5">
        <f t="shared" si="34"/>
        <v>1.041392685</v>
      </c>
      <c r="U13" s="5">
        <f t="shared" ref="U13:W13" si="35">Q13^2</f>
        <v>3.537841097</v>
      </c>
      <c r="V13" s="5">
        <f t="shared" si="35"/>
        <v>0.6055193685</v>
      </c>
      <c r="W13" s="5">
        <f t="shared" si="35"/>
        <v>1.084498725</v>
      </c>
      <c r="X13" s="12">
        <f t="shared" si="10"/>
        <v>-1.014645049</v>
      </c>
      <c r="Y13" s="13">
        <f t="shared" si="11"/>
        <v>-1.961008159</v>
      </c>
      <c r="Z13" s="13">
        <f t="shared" si="12"/>
        <v>-1.516102844</v>
      </c>
    </row>
    <row r="14" ht="12.75" customHeight="1">
      <c r="A14" s="1">
        <v>13.0</v>
      </c>
      <c r="B14" s="7">
        <v>59.7948512276925</v>
      </c>
      <c r="C14" s="8">
        <v>7.0</v>
      </c>
      <c r="D14" s="8">
        <v>10.0</v>
      </c>
      <c r="E14" s="1">
        <v>100.0</v>
      </c>
      <c r="H14" s="17" t="s">
        <v>18</v>
      </c>
      <c r="I14" s="18">
        <f t="shared" ref="I14:K14" si="36">MAX(Q2:Q201)</f>
        <v>2.705393284</v>
      </c>
      <c r="J14" s="19">
        <f t="shared" si="36"/>
        <v>1.929418926</v>
      </c>
      <c r="K14" s="19">
        <f t="shared" si="36"/>
        <v>1.963787827</v>
      </c>
      <c r="M14" s="10">
        <f t="shared" si="5"/>
        <v>-0.469883128</v>
      </c>
      <c r="N14" s="11">
        <f t="shared" si="6"/>
        <v>-0.7358946776</v>
      </c>
      <c r="O14" s="11">
        <f t="shared" si="7"/>
        <v>-0.5474800465</v>
      </c>
      <c r="Q14" s="5">
        <f t="shared" ref="Q14:S14" si="37">LOG10(B14)</f>
        <v>1.77666379</v>
      </c>
      <c r="R14" s="5">
        <f t="shared" si="37"/>
        <v>0.84509804</v>
      </c>
      <c r="S14" s="5">
        <f t="shared" si="37"/>
        <v>1</v>
      </c>
      <c r="U14" s="5">
        <f t="shared" ref="U14:W14" si="38">Q14^2</f>
        <v>3.156534222</v>
      </c>
      <c r="V14" s="5">
        <f t="shared" si="38"/>
        <v>0.7141906972</v>
      </c>
      <c r="W14" s="5">
        <f t="shared" si="38"/>
        <v>1</v>
      </c>
      <c r="X14" s="12">
        <f t="shared" si="10"/>
        <v>-1.303946722</v>
      </c>
      <c r="Y14" s="13">
        <f t="shared" si="11"/>
        <v>-1.797484965</v>
      </c>
      <c r="Z14" s="13">
        <f t="shared" si="12"/>
        <v>-1.640104297</v>
      </c>
    </row>
    <row r="15" ht="12.75" customHeight="1">
      <c r="A15" s="1">
        <v>14.0</v>
      </c>
      <c r="B15" s="7">
        <v>58.78926116801575</v>
      </c>
      <c r="C15" s="8">
        <v>9.0</v>
      </c>
      <c r="D15" s="8">
        <v>12.0</v>
      </c>
      <c r="E15" s="1">
        <v>3.0</v>
      </c>
      <c r="H15" s="17" t="s">
        <v>19</v>
      </c>
      <c r="I15" s="18">
        <f t="shared" ref="I15:K15" si="39">MIN(Q2:Q201)</f>
        <v>1.37285214</v>
      </c>
      <c r="J15" s="19">
        <f t="shared" si="39"/>
        <v>0.6989700043</v>
      </c>
      <c r="K15" s="19">
        <f t="shared" si="39"/>
        <v>0.84509804</v>
      </c>
      <c r="M15" s="10">
        <f t="shared" si="5"/>
        <v>-0.4772489154</v>
      </c>
      <c r="N15" s="11">
        <f t="shared" si="6"/>
        <v>-0.6267502082</v>
      </c>
      <c r="O15" s="11">
        <f t="shared" si="7"/>
        <v>-0.4682988004</v>
      </c>
      <c r="Q15" s="5">
        <f t="shared" ref="Q15:S15" si="40">LOG10(B15)</f>
        <v>1.769298002</v>
      </c>
      <c r="R15" s="5">
        <f t="shared" si="40"/>
        <v>0.9542425094</v>
      </c>
      <c r="S15" s="5">
        <f t="shared" si="40"/>
        <v>1.079181246</v>
      </c>
      <c r="U15" s="5">
        <f t="shared" ref="U15:W15" si="41">Q15^2</f>
        <v>3.130415421</v>
      </c>
      <c r="V15" s="5">
        <f t="shared" si="41"/>
        <v>0.9105787668</v>
      </c>
      <c r="W15" s="5">
        <f t="shared" si="41"/>
        <v>1.164632162</v>
      </c>
      <c r="X15" s="12">
        <f t="shared" si="10"/>
        <v>-1.324387112</v>
      </c>
      <c r="Y15" s="13">
        <f t="shared" si="11"/>
        <v>-1.530890371</v>
      </c>
      <c r="Z15" s="13">
        <f t="shared" si="12"/>
        <v>-1.402898388</v>
      </c>
    </row>
    <row r="16" ht="12.75" customHeight="1">
      <c r="A16" s="1">
        <v>15.0</v>
      </c>
      <c r="B16" s="7">
        <v>76.88928508262812</v>
      </c>
      <c r="C16" s="8">
        <v>7.0</v>
      </c>
      <c r="D16" s="8">
        <v>12.0</v>
      </c>
      <c r="E16" s="1">
        <v>78.0</v>
      </c>
      <c r="H16" s="17" t="s">
        <v>20</v>
      </c>
      <c r="I16" s="18">
        <f t="shared" ref="I16:K16" si="42">I14-I15</f>
        <v>1.332541144</v>
      </c>
      <c r="J16" s="18">
        <f t="shared" si="42"/>
        <v>1.230448921</v>
      </c>
      <c r="K16" s="19">
        <f t="shared" si="42"/>
        <v>1.118689787</v>
      </c>
      <c r="M16" s="10">
        <f t="shared" si="5"/>
        <v>-0.3606810948</v>
      </c>
      <c r="N16" s="11">
        <f t="shared" si="6"/>
        <v>-0.7358946776</v>
      </c>
      <c r="O16" s="11">
        <f t="shared" si="7"/>
        <v>-0.4682988004</v>
      </c>
      <c r="Q16" s="5">
        <f t="shared" ref="Q16:S16" si="43">LOG10(B16)</f>
        <v>1.885865823</v>
      </c>
      <c r="R16" s="5">
        <f t="shared" si="43"/>
        <v>0.84509804</v>
      </c>
      <c r="S16" s="5">
        <f t="shared" si="43"/>
        <v>1.079181246</v>
      </c>
      <c r="U16" s="5">
        <f t="shared" ref="U16:W16" si="44">Q16^2</f>
        <v>3.556489902</v>
      </c>
      <c r="V16" s="5">
        <f t="shared" si="44"/>
        <v>0.7141906972</v>
      </c>
      <c r="W16" s="5">
        <f t="shared" si="44"/>
        <v>1.164632162</v>
      </c>
      <c r="X16" s="12">
        <f t="shared" si="10"/>
        <v>-1.00090619</v>
      </c>
      <c r="Y16" s="13">
        <f t="shared" si="11"/>
        <v>-1.797484965</v>
      </c>
      <c r="Z16" s="13">
        <f t="shared" si="12"/>
        <v>-1.402898388</v>
      </c>
    </row>
    <row r="17" ht="12.75" customHeight="1">
      <c r="A17" s="1">
        <v>16.0</v>
      </c>
      <c r="B17" s="7">
        <v>51.224150490779635</v>
      </c>
      <c r="C17" s="8">
        <v>6.0</v>
      </c>
      <c r="D17" s="8">
        <v>13.0</v>
      </c>
      <c r="E17" s="1">
        <v>122.0</v>
      </c>
      <c r="M17" s="10">
        <f t="shared" si="5"/>
        <v>-0.5370721529</v>
      </c>
      <c r="N17" s="11">
        <f t="shared" si="6"/>
        <v>-0.8028414672</v>
      </c>
      <c r="O17" s="11">
        <f t="shared" si="7"/>
        <v>-0.4335366941</v>
      </c>
      <c r="Q17" s="5">
        <f t="shared" ref="Q17:S17" si="45">LOG10(B17)</f>
        <v>1.709474765</v>
      </c>
      <c r="R17" s="5">
        <f t="shared" si="45"/>
        <v>0.7781512504</v>
      </c>
      <c r="S17" s="5">
        <f t="shared" si="45"/>
        <v>1.113943352</v>
      </c>
      <c r="U17" s="5">
        <f t="shared" ref="U17:W17" si="46">Q17^2</f>
        <v>2.922303971</v>
      </c>
      <c r="V17" s="5">
        <f t="shared" si="46"/>
        <v>0.6055193685</v>
      </c>
      <c r="W17" s="5">
        <f t="shared" si="46"/>
        <v>1.240869792</v>
      </c>
      <c r="X17" s="12">
        <f t="shared" si="10"/>
        <v>-1.490399275</v>
      </c>
      <c r="Y17" s="13">
        <f t="shared" si="11"/>
        <v>-1.961008159</v>
      </c>
      <c r="Z17" s="13">
        <f t="shared" si="12"/>
        <v>-1.298760383</v>
      </c>
    </row>
    <row r="18" ht="12.75" customHeight="1">
      <c r="A18" s="1">
        <v>17.0</v>
      </c>
      <c r="B18" s="7">
        <v>35.93732394679101</v>
      </c>
      <c r="C18" s="8">
        <v>12.0</v>
      </c>
      <c r="D18" s="8">
        <v>9.0</v>
      </c>
      <c r="E18" s="1">
        <v>140.0</v>
      </c>
      <c r="M18" s="10">
        <f t="shared" si="5"/>
        <v>-0.6910011832</v>
      </c>
      <c r="N18" s="11">
        <f t="shared" si="6"/>
        <v>-0.5018114716</v>
      </c>
      <c r="O18" s="11">
        <f t="shared" si="7"/>
        <v>-0.593237537</v>
      </c>
      <c r="Q18" s="5">
        <f t="shared" ref="Q18:S18" si="47">LOG10(B18)</f>
        <v>1.555545734</v>
      </c>
      <c r="R18" s="5">
        <f t="shared" si="47"/>
        <v>1.079181246</v>
      </c>
      <c r="S18" s="5">
        <f t="shared" si="47"/>
        <v>0.9542425094</v>
      </c>
      <c r="U18" s="5">
        <f t="shared" ref="U18:W18" si="48">Q18^2</f>
        <v>2.419722532</v>
      </c>
      <c r="V18" s="5">
        <f t="shared" si="48"/>
        <v>1.164632162</v>
      </c>
      <c r="W18" s="5">
        <f t="shared" si="48"/>
        <v>0.9105787668</v>
      </c>
      <c r="X18" s="12">
        <f t="shared" si="10"/>
        <v>-1.917559227</v>
      </c>
      <c r="Y18" s="13">
        <f t="shared" si="11"/>
        <v>-1.225716944</v>
      </c>
      <c r="Z18" s="13">
        <f t="shared" si="12"/>
        <v>-1.777181542</v>
      </c>
    </row>
    <row r="19" ht="12.75" customHeight="1">
      <c r="A19" s="1">
        <v>18.0</v>
      </c>
      <c r="B19" s="7">
        <v>48.013835434506476</v>
      </c>
      <c r="C19" s="8">
        <v>7.0</v>
      </c>
      <c r="D19" s="8">
        <v>14.0</v>
      </c>
      <c r="E19" s="1">
        <v>59.0</v>
      </c>
      <c r="M19" s="10">
        <f t="shared" si="5"/>
        <v>-0.5651805181</v>
      </c>
      <c r="N19" s="11">
        <f t="shared" si="6"/>
        <v>-0.7358946776</v>
      </c>
      <c r="O19" s="11">
        <f t="shared" si="7"/>
        <v>-0.4013520108</v>
      </c>
      <c r="Q19" s="5">
        <f t="shared" ref="Q19:S19" si="49">LOG10(B19)</f>
        <v>1.6813664</v>
      </c>
      <c r="R19" s="5">
        <f t="shared" si="49"/>
        <v>0.84509804</v>
      </c>
      <c r="S19" s="5">
        <f t="shared" si="49"/>
        <v>1.146128036</v>
      </c>
      <c r="U19" s="5">
        <f t="shared" ref="U19:W19" si="50">Q19^2</f>
        <v>2.82699297</v>
      </c>
      <c r="V19" s="5">
        <f t="shared" si="50"/>
        <v>0.7141906972</v>
      </c>
      <c r="W19" s="5">
        <f t="shared" si="50"/>
        <v>1.313609474</v>
      </c>
      <c r="X19" s="12">
        <f t="shared" si="10"/>
        <v>-1.568401247</v>
      </c>
      <c r="Y19" s="13">
        <f t="shared" si="11"/>
        <v>-1.797484965</v>
      </c>
      <c r="Z19" s="13">
        <f t="shared" si="12"/>
        <v>-1.20234365</v>
      </c>
    </row>
    <row r="20" ht="12.75" customHeight="1">
      <c r="A20" s="1">
        <v>19.0</v>
      </c>
      <c r="B20" s="7">
        <v>25.433156288095965</v>
      </c>
      <c r="C20" s="8">
        <v>9.0</v>
      </c>
      <c r="D20" s="8">
        <v>15.0</v>
      </c>
      <c r="E20" s="1">
        <v>141.0</v>
      </c>
      <c r="M20" s="10">
        <f t="shared" si="5"/>
        <v>-0.8411466576</v>
      </c>
      <c r="N20" s="11">
        <f t="shared" si="6"/>
        <v>-0.6267502082</v>
      </c>
      <c r="O20" s="11">
        <f t="shared" si="7"/>
        <v>-0.3713887874</v>
      </c>
      <c r="Q20" s="5">
        <f t="shared" ref="Q20:S20" si="51">LOG10(B20)</f>
        <v>1.40540026</v>
      </c>
      <c r="R20" s="5">
        <f t="shared" si="51"/>
        <v>0.9542425094</v>
      </c>
      <c r="S20" s="5">
        <f t="shared" si="51"/>
        <v>1.176091259</v>
      </c>
      <c r="U20" s="5">
        <f t="shared" ref="U20:W20" si="52">Q20^2</f>
        <v>1.975149891</v>
      </c>
      <c r="V20" s="5">
        <f t="shared" si="52"/>
        <v>0.9105787668</v>
      </c>
      <c r="W20" s="5">
        <f t="shared" si="52"/>
        <v>1.38319065</v>
      </c>
      <c r="X20" s="12">
        <f t="shared" si="10"/>
        <v>-2.334219642</v>
      </c>
      <c r="Y20" s="13">
        <f t="shared" si="11"/>
        <v>-1.530890371</v>
      </c>
      <c r="Z20" s="13">
        <f t="shared" si="12"/>
        <v>-1.112581819</v>
      </c>
    </row>
    <row r="21" ht="12.75" customHeight="1">
      <c r="A21" s="1">
        <v>20.0</v>
      </c>
      <c r="B21" s="7">
        <v>110.58325939050457</v>
      </c>
      <c r="C21" s="8">
        <v>9.0</v>
      </c>
      <c r="D21" s="8">
        <v>14.0</v>
      </c>
      <c r="E21" s="1">
        <v>21.0</v>
      </c>
      <c r="H21" s="5" t="s">
        <v>22</v>
      </c>
      <c r="K21" s="5">
        <f>1/(200-1)</f>
        <v>0.005025125628</v>
      </c>
      <c r="M21" s="10">
        <f t="shared" si="5"/>
        <v>-0.2028575312</v>
      </c>
      <c r="N21" s="11">
        <f t="shared" si="6"/>
        <v>-0.6267502082</v>
      </c>
      <c r="O21" s="11">
        <f t="shared" si="7"/>
        <v>-0.4013520108</v>
      </c>
      <c r="Q21" s="5">
        <f t="shared" ref="Q21:S21" si="53">LOG10(B21)</f>
        <v>2.043689386</v>
      </c>
      <c r="R21" s="5">
        <f t="shared" si="53"/>
        <v>0.9542425094</v>
      </c>
      <c r="S21" s="5">
        <f t="shared" si="53"/>
        <v>1.146128036</v>
      </c>
      <c r="U21" s="5">
        <f t="shared" ref="U21:W21" si="54">Q21^2</f>
        <v>4.176666308</v>
      </c>
      <c r="V21" s="5">
        <f t="shared" si="54"/>
        <v>0.9105787668</v>
      </c>
      <c r="W21" s="5">
        <f t="shared" si="54"/>
        <v>1.313609474</v>
      </c>
      <c r="X21" s="12">
        <f t="shared" si="10"/>
        <v>-0.5629387333</v>
      </c>
      <c r="Y21" s="13">
        <f t="shared" si="11"/>
        <v>-1.530890371</v>
      </c>
      <c r="Z21" s="13">
        <f t="shared" si="12"/>
        <v>-1.20234365</v>
      </c>
    </row>
    <row r="22" ht="12.75" customHeight="1">
      <c r="A22" s="1">
        <v>21.0</v>
      </c>
      <c r="B22" s="7">
        <v>71.74582814541675</v>
      </c>
      <c r="C22" s="8">
        <v>8.0</v>
      </c>
      <c r="D22" s="8">
        <v>11.0</v>
      </c>
      <c r="E22" s="1">
        <v>142.0</v>
      </c>
      <c r="H22" s="20" t="s">
        <v>23</v>
      </c>
      <c r="M22" s="10">
        <f t="shared" si="5"/>
        <v>-0.3907502647</v>
      </c>
      <c r="N22" s="11">
        <f t="shared" si="6"/>
        <v>-0.6779027306</v>
      </c>
      <c r="O22" s="11">
        <f t="shared" si="7"/>
        <v>-0.5060873613</v>
      </c>
      <c r="Q22" s="5">
        <f t="shared" ref="Q22:S22" si="55">LOG10(B22)</f>
        <v>1.855796653</v>
      </c>
      <c r="R22" s="5">
        <f t="shared" si="55"/>
        <v>0.903089987</v>
      </c>
      <c r="S22" s="5">
        <f t="shared" si="55"/>
        <v>1.041392685</v>
      </c>
      <c r="U22" s="5">
        <f t="shared" ref="U22:W22" si="56">Q22^2</f>
        <v>3.443981217</v>
      </c>
      <c r="V22" s="5">
        <f t="shared" si="56"/>
        <v>0.8155715246</v>
      </c>
      <c r="W22" s="5">
        <f t="shared" si="56"/>
        <v>1.084498725</v>
      </c>
      <c r="X22" s="12">
        <f t="shared" si="10"/>
        <v>-1.084349483</v>
      </c>
      <c r="Y22" s="13">
        <f t="shared" si="11"/>
        <v>-1.655834732</v>
      </c>
      <c r="Z22" s="13">
        <f t="shared" si="12"/>
        <v>-1.516102844</v>
      </c>
    </row>
    <row r="23" ht="12.75" customHeight="1">
      <c r="A23" s="1">
        <v>22.0</v>
      </c>
      <c r="B23" s="7">
        <v>27.33357013786814</v>
      </c>
      <c r="C23" s="8">
        <v>8.0</v>
      </c>
      <c r="D23" s="8">
        <v>11.0</v>
      </c>
      <c r="E23" s="1">
        <v>79.0</v>
      </c>
      <c r="H23" s="21" t="s">
        <v>0</v>
      </c>
      <c r="I23" s="22">
        <f>U203*K21</f>
        <v>5.202190125</v>
      </c>
      <c r="M23" s="10">
        <f t="shared" si="5"/>
        <v>-0.8098505575</v>
      </c>
      <c r="N23" s="11">
        <f t="shared" si="6"/>
        <v>-0.6779027306</v>
      </c>
      <c r="O23" s="11">
        <f t="shared" si="7"/>
        <v>-0.5060873613</v>
      </c>
      <c r="Q23" s="5">
        <f t="shared" ref="Q23:S23" si="57">LOG10(B23)</f>
        <v>1.43669636</v>
      </c>
      <c r="R23" s="5">
        <f t="shared" si="57"/>
        <v>0.903089987</v>
      </c>
      <c r="S23" s="5">
        <f t="shared" si="57"/>
        <v>1.041392685</v>
      </c>
      <c r="U23" s="5">
        <f t="shared" ref="U23:W23" si="58">Q23^2</f>
        <v>2.064096431</v>
      </c>
      <c r="V23" s="5">
        <f t="shared" si="58"/>
        <v>0.8155715246</v>
      </c>
      <c r="W23" s="5">
        <f t="shared" si="58"/>
        <v>1.084498725</v>
      </c>
      <c r="X23" s="12">
        <f t="shared" si="10"/>
        <v>-2.247371563</v>
      </c>
      <c r="Y23" s="13">
        <f t="shared" si="11"/>
        <v>-1.655834732</v>
      </c>
      <c r="Z23" s="13">
        <f t="shared" si="12"/>
        <v>-1.516102844</v>
      </c>
    </row>
    <row r="24" ht="12.75" customHeight="1">
      <c r="A24" s="1">
        <v>23.0</v>
      </c>
      <c r="B24" s="7">
        <v>108.54767800300235</v>
      </c>
      <c r="C24" s="8">
        <v>9.0</v>
      </c>
      <c r="D24" s="8">
        <v>13.0</v>
      </c>
      <c r="E24" s="1">
        <v>155.0</v>
      </c>
      <c r="H24" s="21" t="s">
        <v>24</v>
      </c>
      <c r="I24" s="22">
        <f>V203*K21</f>
        <v>2.679708799</v>
      </c>
      <c r="M24" s="10">
        <f t="shared" si="5"/>
        <v>-0.21092638</v>
      </c>
      <c r="N24" s="11">
        <f t="shared" si="6"/>
        <v>-0.6267502082</v>
      </c>
      <c r="O24" s="11">
        <f t="shared" si="7"/>
        <v>-0.4335366941</v>
      </c>
      <c r="Q24" s="5">
        <f t="shared" ref="Q24:S24" si="59">LOG10(B24)</f>
        <v>2.035620538</v>
      </c>
      <c r="R24" s="5">
        <f t="shared" si="59"/>
        <v>0.9542425094</v>
      </c>
      <c r="S24" s="5">
        <f t="shared" si="59"/>
        <v>1.113943352</v>
      </c>
      <c r="U24" s="5">
        <f t="shared" ref="U24:W24" si="60">Q24^2</f>
        <v>4.143750973</v>
      </c>
      <c r="V24" s="5">
        <f t="shared" si="60"/>
        <v>0.9105787668</v>
      </c>
      <c r="W24" s="5">
        <f t="shared" si="60"/>
        <v>1.240869792</v>
      </c>
      <c r="X24" s="12">
        <f t="shared" si="10"/>
        <v>-0.5853301499</v>
      </c>
      <c r="Y24" s="13">
        <f t="shared" si="11"/>
        <v>-1.530890371</v>
      </c>
      <c r="Z24" s="13">
        <f t="shared" si="12"/>
        <v>-1.298760383</v>
      </c>
    </row>
    <row r="25" ht="12.75" customHeight="1">
      <c r="A25" s="1">
        <v>24.0</v>
      </c>
      <c r="B25" s="7">
        <v>72.30102148589864</v>
      </c>
      <c r="C25" s="8">
        <v>8.0</v>
      </c>
      <c r="D25" s="8">
        <v>8.0</v>
      </c>
      <c r="E25" s="1">
        <v>101.0</v>
      </c>
      <c r="H25" s="21" t="s">
        <v>25</v>
      </c>
      <c r="I25" s="22">
        <f>W203*K21</f>
        <v>2.518155961</v>
      </c>
      <c r="M25" s="10">
        <f t="shared" si="5"/>
        <v>-0.3874024845</v>
      </c>
      <c r="N25" s="11">
        <f t="shared" si="6"/>
        <v>-0.6779027306</v>
      </c>
      <c r="O25" s="11">
        <f t="shared" si="7"/>
        <v>-0.6443900595</v>
      </c>
      <c r="Q25" s="5">
        <f t="shared" ref="Q25:S25" si="61">LOG10(B25)</f>
        <v>1.859144433</v>
      </c>
      <c r="R25" s="5">
        <f t="shared" si="61"/>
        <v>0.903089987</v>
      </c>
      <c r="S25" s="5">
        <f t="shared" si="61"/>
        <v>0.903089987</v>
      </c>
      <c r="U25" s="5">
        <f t="shared" ref="U25:W25" si="62">Q25^2</f>
        <v>3.456418023</v>
      </c>
      <c r="V25" s="5">
        <f t="shared" si="62"/>
        <v>0.8155715246</v>
      </c>
      <c r="W25" s="5">
        <f t="shared" si="62"/>
        <v>0.8155715246</v>
      </c>
      <c r="X25" s="12">
        <f t="shared" si="10"/>
        <v>-1.075059243</v>
      </c>
      <c r="Y25" s="13">
        <f t="shared" si="11"/>
        <v>-1.655834732</v>
      </c>
      <c r="Z25" s="13">
        <f t="shared" si="12"/>
        <v>-1.930420866</v>
      </c>
    </row>
    <row r="26" ht="12.75" customHeight="1">
      <c r="A26" s="1">
        <v>25.0</v>
      </c>
      <c r="B26" s="7">
        <v>73.88736701053443</v>
      </c>
      <c r="C26" s="8">
        <v>8.0</v>
      </c>
      <c r="D26" s="8">
        <v>8.0</v>
      </c>
      <c r="E26" s="1">
        <v>39.0</v>
      </c>
      <c r="M26" s="10">
        <f t="shared" si="5"/>
        <v>-0.377976727</v>
      </c>
      <c r="N26" s="11">
        <f t="shared" si="6"/>
        <v>-0.6779027306</v>
      </c>
      <c r="O26" s="11">
        <f t="shared" si="7"/>
        <v>-0.6443900595</v>
      </c>
      <c r="Q26" s="5">
        <f t="shared" ref="Q26:S26" si="63">LOG10(B26)</f>
        <v>1.868570191</v>
      </c>
      <c r="R26" s="5">
        <f t="shared" si="63"/>
        <v>0.903089987</v>
      </c>
      <c r="S26" s="5">
        <f t="shared" si="63"/>
        <v>0.903089987</v>
      </c>
      <c r="U26" s="5">
        <f t="shared" ref="U26:W26" si="64">Q26^2</f>
        <v>3.491554557</v>
      </c>
      <c r="V26" s="5">
        <f t="shared" si="64"/>
        <v>0.8155715246</v>
      </c>
      <c r="W26" s="5">
        <f t="shared" si="64"/>
        <v>0.8155715246</v>
      </c>
      <c r="X26" s="12">
        <f t="shared" si="10"/>
        <v>-1.048902344</v>
      </c>
      <c r="Y26" s="13">
        <f t="shared" si="11"/>
        <v>-1.655834732</v>
      </c>
      <c r="Z26" s="13">
        <f t="shared" si="12"/>
        <v>-1.930420866</v>
      </c>
    </row>
    <row r="27" ht="12.75" customHeight="1">
      <c r="A27" s="1">
        <v>26.0</v>
      </c>
      <c r="B27" s="7">
        <v>47.38676445870255</v>
      </c>
      <c r="C27" s="8">
        <v>11.0</v>
      </c>
      <c r="D27" s="8">
        <v>15.0</v>
      </c>
      <c r="E27" s="1">
        <v>156.0</v>
      </c>
      <c r="H27" s="23" t="s">
        <v>26</v>
      </c>
      <c r="M27" s="10">
        <f t="shared" si="5"/>
        <v>-0.5708898613</v>
      </c>
      <c r="N27" s="11">
        <f t="shared" si="6"/>
        <v>-0.5396000324</v>
      </c>
      <c r="O27" s="11">
        <f t="shared" si="7"/>
        <v>-0.3713887874</v>
      </c>
      <c r="Q27" s="5">
        <f t="shared" ref="Q27:S27" si="65">LOG10(B27)</f>
        <v>1.675657056</v>
      </c>
      <c r="R27" s="5">
        <f t="shared" si="65"/>
        <v>1.041392685</v>
      </c>
      <c r="S27" s="5">
        <f t="shared" si="65"/>
        <v>1.176091259</v>
      </c>
      <c r="U27" s="5">
        <f t="shared" ref="U27:W27" si="66">Q27^2</f>
        <v>2.80782657</v>
      </c>
      <c r="V27" s="5">
        <f t="shared" si="66"/>
        <v>1.084498725</v>
      </c>
      <c r="W27" s="5">
        <f t="shared" si="66"/>
        <v>1.38319065</v>
      </c>
      <c r="X27" s="12">
        <f t="shared" si="10"/>
        <v>-1.58424493</v>
      </c>
      <c r="Y27" s="13">
        <f t="shared" si="11"/>
        <v>-1.318018699</v>
      </c>
      <c r="Z27" s="13">
        <f t="shared" si="12"/>
        <v>-1.112581819</v>
      </c>
    </row>
    <row r="28" ht="12.75" customHeight="1">
      <c r="A28" s="1">
        <v>27.0</v>
      </c>
      <c r="B28" s="7">
        <v>88.96910291773534</v>
      </c>
      <c r="C28" s="8">
        <v>11.0</v>
      </c>
      <c r="D28" s="8">
        <v>11.0</v>
      </c>
      <c r="E28" s="1">
        <v>123.0</v>
      </c>
      <c r="H28" s="24" t="s">
        <v>0</v>
      </c>
      <c r="I28" s="25">
        <f>STDEV(Q2:Q201)</f>
        <v>0.3603545452</v>
      </c>
      <c r="M28" s="10">
        <f t="shared" si="5"/>
        <v>-0.2973077061</v>
      </c>
      <c r="N28" s="11">
        <f t="shared" si="6"/>
        <v>-0.5396000324</v>
      </c>
      <c r="O28" s="11">
        <f t="shared" si="7"/>
        <v>-0.5060873613</v>
      </c>
      <c r="Q28" s="5">
        <f t="shared" ref="Q28:S28" si="67">LOG10(B28)</f>
        <v>1.949239212</v>
      </c>
      <c r="R28" s="5">
        <f t="shared" si="67"/>
        <v>1.041392685</v>
      </c>
      <c r="S28" s="5">
        <f t="shared" si="67"/>
        <v>1.041392685</v>
      </c>
      <c r="U28" s="5">
        <f t="shared" ref="U28:W28" si="68">Q28^2</f>
        <v>3.799533504</v>
      </c>
      <c r="V28" s="5">
        <f t="shared" si="68"/>
        <v>1.084498725</v>
      </c>
      <c r="W28" s="5">
        <f t="shared" si="68"/>
        <v>1.084498725</v>
      </c>
      <c r="X28" s="12">
        <f t="shared" si="10"/>
        <v>-0.8250421981</v>
      </c>
      <c r="Y28" s="13">
        <f t="shared" si="11"/>
        <v>-1.318018699</v>
      </c>
      <c r="Z28" s="13">
        <f t="shared" si="12"/>
        <v>-1.516102844</v>
      </c>
    </row>
    <row r="29" ht="12.75" customHeight="1">
      <c r="A29" s="1">
        <v>28.0</v>
      </c>
      <c r="B29" s="7">
        <v>61.11510907873122</v>
      </c>
      <c r="C29" s="8">
        <v>7.0</v>
      </c>
      <c r="D29" s="8">
        <v>7.0</v>
      </c>
      <c r="E29" s="1">
        <v>173.0</v>
      </c>
      <c r="H29" s="24" t="s">
        <v>24</v>
      </c>
      <c r="I29" s="25">
        <f>STDEV(R2:R201)</f>
        <v>0.4094024105</v>
      </c>
      <c r="M29" s="10">
        <f t="shared" si="5"/>
        <v>-0.4603983264</v>
      </c>
      <c r="N29" s="11">
        <f t="shared" si="6"/>
        <v>-0.7358946776</v>
      </c>
      <c r="O29" s="11">
        <f t="shared" si="7"/>
        <v>-0.7023820064</v>
      </c>
      <c r="Q29" s="5">
        <f t="shared" ref="Q29:S29" si="69">LOG10(B29)</f>
        <v>1.786148591</v>
      </c>
      <c r="R29" s="5">
        <f t="shared" si="69"/>
        <v>0.84509804</v>
      </c>
      <c r="S29" s="5">
        <f t="shared" si="69"/>
        <v>0.84509804</v>
      </c>
      <c r="U29" s="5">
        <f t="shared" ref="U29:W29" si="70">Q29^2</f>
        <v>3.19032679</v>
      </c>
      <c r="V29" s="5">
        <f t="shared" si="70"/>
        <v>0.7141906972</v>
      </c>
      <c r="W29" s="5">
        <f t="shared" si="70"/>
        <v>0.7141906972</v>
      </c>
      <c r="X29" s="12">
        <f t="shared" si="10"/>
        <v>-1.277625973</v>
      </c>
      <c r="Y29" s="13">
        <f t="shared" si="11"/>
        <v>-1.797484965</v>
      </c>
      <c r="Z29" s="13">
        <f t="shared" si="12"/>
        <v>-2.104149282</v>
      </c>
    </row>
    <row r="30" ht="12.75" customHeight="1">
      <c r="A30" s="1">
        <v>29.0</v>
      </c>
      <c r="B30" s="7">
        <v>71.04161621930402</v>
      </c>
      <c r="C30" s="8">
        <v>12.0</v>
      </c>
      <c r="D30" s="8">
        <v>10.0</v>
      </c>
      <c r="E30" s="1">
        <v>80.0</v>
      </c>
      <c r="H30" s="24" t="s">
        <v>25</v>
      </c>
      <c r="I30" s="25">
        <f>STDEV(S2:S201)</f>
        <v>0.3338080679</v>
      </c>
      <c r="M30" s="10">
        <f t="shared" si="5"/>
        <v>-0.3950340844</v>
      </c>
      <c r="N30" s="11">
        <f t="shared" si="6"/>
        <v>-0.5018114716</v>
      </c>
      <c r="O30" s="11">
        <f t="shared" si="7"/>
        <v>-0.5474800465</v>
      </c>
      <c r="Q30" s="5">
        <f t="shared" ref="Q30:S30" si="71">LOG10(B30)</f>
        <v>1.851512833</v>
      </c>
      <c r="R30" s="5">
        <f t="shared" si="71"/>
        <v>1.079181246</v>
      </c>
      <c r="S30" s="5">
        <f t="shared" si="71"/>
        <v>1</v>
      </c>
      <c r="U30" s="5">
        <f t="shared" ref="U30:W30" si="72">Q30^2</f>
        <v>3.428099772</v>
      </c>
      <c r="V30" s="5">
        <f t="shared" si="72"/>
        <v>1.164632162</v>
      </c>
      <c r="W30" s="5">
        <f t="shared" si="72"/>
        <v>1</v>
      </c>
      <c r="X30" s="12">
        <f t="shared" si="10"/>
        <v>-1.096237274</v>
      </c>
      <c r="Y30" s="13">
        <f t="shared" si="11"/>
        <v>-1.225716944</v>
      </c>
      <c r="Z30" s="13">
        <f t="shared" si="12"/>
        <v>-1.640104297</v>
      </c>
    </row>
    <row r="31" ht="12.75" customHeight="1">
      <c r="A31" s="1">
        <v>30.0</v>
      </c>
      <c r="B31" s="7">
        <v>47.268243784742644</v>
      </c>
      <c r="C31" s="8">
        <v>6.0</v>
      </c>
      <c r="D31" s="8">
        <v>14.0</v>
      </c>
      <c r="E31" s="1">
        <v>60.0</v>
      </c>
      <c r="M31" s="10">
        <f t="shared" si="5"/>
        <v>-0.5719774509</v>
      </c>
      <c r="N31" s="11">
        <f t="shared" si="6"/>
        <v>-0.8028414672</v>
      </c>
      <c r="O31" s="11">
        <f t="shared" si="7"/>
        <v>-0.4013520108</v>
      </c>
      <c r="Q31" s="5">
        <f t="shared" ref="Q31:S31" si="73">LOG10(B31)</f>
        <v>1.674569467</v>
      </c>
      <c r="R31" s="5">
        <f t="shared" si="73"/>
        <v>0.7781512504</v>
      </c>
      <c r="S31" s="5">
        <f t="shared" si="73"/>
        <v>1.146128036</v>
      </c>
      <c r="U31" s="5">
        <f t="shared" ref="U31:W31" si="74">Q31^2</f>
        <v>2.804182899</v>
      </c>
      <c r="V31" s="5">
        <f t="shared" si="74"/>
        <v>0.6055193685</v>
      </c>
      <c r="W31" s="5">
        <f t="shared" si="74"/>
        <v>1.313609474</v>
      </c>
      <c r="X31" s="12">
        <f t="shared" si="10"/>
        <v>-1.58726304</v>
      </c>
      <c r="Y31" s="13">
        <f t="shared" si="11"/>
        <v>-1.961008159</v>
      </c>
      <c r="Z31" s="13">
        <f t="shared" si="12"/>
        <v>-1.20234365</v>
      </c>
    </row>
    <row r="32" ht="12.75" customHeight="1">
      <c r="A32" s="1">
        <v>31.0</v>
      </c>
      <c r="B32" s="7">
        <v>46.97756395750878</v>
      </c>
      <c r="C32" s="8">
        <v>8.0</v>
      </c>
      <c r="D32" s="8">
        <v>11.0</v>
      </c>
      <c r="E32" s="1">
        <v>157.0</v>
      </c>
      <c r="H32" s="26" t="s">
        <v>27</v>
      </c>
      <c r="M32" s="10">
        <f t="shared" si="5"/>
        <v>-0.5746564252</v>
      </c>
      <c r="N32" s="11">
        <f t="shared" si="6"/>
        <v>-0.6779027306</v>
      </c>
      <c r="O32" s="11">
        <f t="shared" si="7"/>
        <v>-0.5060873613</v>
      </c>
      <c r="Q32" s="5">
        <f t="shared" ref="Q32:S32" si="75">LOG10(B32)</f>
        <v>1.671890492</v>
      </c>
      <c r="R32" s="5">
        <f t="shared" si="75"/>
        <v>0.903089987</v>
      </c>
      <c r="S32" s="5">
        <f t="shared" si="75"/>
        <v>1.041392685</v>
      </c>
      <c r="U32" s="5">
        <f t="shared" ref="U32:W32" si="76">Q32^2</f>
        <v>2.795217819</v>
      </c>
      <c r="V32" s="5">
        <f t="shared" si="76"/>
        <v>0.8155715246</v>
      </c>
      <c r="W32" s="5">
        <f t="shared" si="76"/>
        <v>1.084498725</v>
      </c>
      <c r="X32" s="12">
        <f t="shared" si="10"/>
        <v>-1.594697313</v>
      </c>
      <c r="Y32" s="13">
        <f t="shared" si="11"/>
        <v>-1.655834732</v>
      </c>
      <c r="Z32" s="13">
        <f t="shared" si="12"/>
        <v>-1.516102844</v>
      </c>
    </row>
    <row r="33" ht="12.75" customHeight="1">
      <c r="A33" s="1">
        <v>32.0</v>
      </c>
      <c r="B33" s="7">
        <v>48.2109806937393</v>
      </c>
      <c r="C33" s="8">
        <v>7.0</v>
      </c>
      <c r="D33" s="8">
        <v>15.0</v>
      </c>
      <c r="E33" s="1">
        <v>22.0</v>
      </c>
      <c r="H33" s="27" t="s">
        <v>0</v>
      </c>
      <c r="I33" s="28">
        <f>I28/I13</f>
        <v>0.1604037478</v>
      </c>
      <c r="J33" s="28"/>
      <c r="M33" s="10">
        <f t="shared" si="5"/>
        <v>-0.5634009518</v>
      </c>
      <c r="N33" s="11">
        <f t="shared" si="6"/>
        <v>-0.7358946776</v>
      </c>
      <c r="O33" s="11">
        <f t="shared" si="7"/>
        <v>-0.3713887874</v>
      </c>
      <c r="Q33" s="5">
        <f t="shared" ref="Q33:S33" si="77">LOG10(B33)</f>
        <v>1.683145966</v>
      </c>
      <c r="R33" s="5">
        <f t="shared" si="77"/>
        <v>0.84509804</v>
      </c>
      <c r="S33" s="5">
        <f t="shared" si="77"/>
        <v>1.176091259</v>
      </c>
      <c r="U33" s="5">
        <f t="shared" ref="U33:W33" si="78">Q33^2</f>
        <v>2.832980342</v>
      </c>
      <c r="V33" s="5">
        <f t="shared" si="78"/>
        <v>0.7141906972</v>
      </c>
      <c r="W33" s="5">
        <f t="shared" si="78"/>
        <v>1.38319065</v>
      </c>
      <c r="X33" s="12">
        <f t="shared" si="10"/>
        <v>-1.563462871</v>
      </c>
      <c r="Y33" s="13">
        <f t="shared" si="11"/>
        <v>-1.797484965</v>
      </c>
      <c r="Z33" s="13">
        <f t="shared" si="12"/>
        <v>-1.112581819</v>
      </c>
    </row>
    <row r="34" ht="12.75" customHeight="1">
      <c r="A34" s="1">
        <v>33.0</v>
      </c>
      <c r="B34" s="7">
        <v>23.596747213690996</v>
      </c>
      <c r="C34" s="8">
        <v>6.0</v>
      </c>
      <c r="D34" s="8">
        <v>14.0</v>
      </c>
      <c r="E34" s="1">
        <v>124.0</v>
      </c>
      <c r="H34" s="27" t="s">
        <v>24</v>
      </c>
      <c r="I34" s="28">
        <f>I29/J13</f>
        <v>0.2589527491</v>
      </c>
      <c r="J34" s="28"/>
      <c r="M34" s="10">
        <f t="shared" si="5"/>
        <v>-0.8736947776</v>
      </c>
      <c r="N34" s="11">
        <f t="shared" si="6"/>
        <v>-0.8028414672</v>
      </c>
      <c r="O34" s="11">
        <f t="shared" si="7"/>
        <v>-0.4013520108</v>
      </c>
      <c r="Q34" s="5">
        <f t="shared" ref="Q34:S34" si="79">LOG10(B34)</f>
        <v>1.37285214</v>
      </c>
      <c r="R34" s="5">
        <f t="shared" si="79"/>
        <v>0.7781512504</v>
      </c>
      <c r="S34" s="5">
        <f t="shared" si="79"/>
        <v>1.146128036</v>
      </c>
      <c r="U34" s="5">
        <f t="shared" ref="U34:W34" si="80">Q34^2</f>
        <v>1.884722998</v>
      </c>
      <c r="V34" s="5">
        <f t="shared" si="80"/>
        <v>0.6055193685</v>
      </c>
      <c r="W34" s="5">
        <f t="shared" si="80"/>
        <v>1.313609474</v>
      </c>
      <c r="X34" s="12">
        <f t="shared" si="10"/>
        <v>-2.424542133</v>
      </c>
      <c r="Y34" s="13">
        <f t="shared" si="11"/>
        <v>-1.961008159</v>
      </c>
      <c r="Z34" s="13">
        <f t="shared" si="12"/>
        <v>-1.20234365</v>
      </c>
    </row>
    <row r="35" ht="12.75" customHeight="1">
      <c r="A35" s="1">
        <v>34.0</v>
      </c>
      <c r="B35" s="7">
        <v>27.209739659277528</v>
      </c>
      <c r="C35" s="8">
        <v>10.0</v>
      </c>
      <c r="D35" s="8">
        <v>9.0</v>
      </c>
      <c r="E35" s="1">
        <v>174.0</v>
      </c>
      <c r="H35" s="27" t="s">
        <v>25</v>
      </c>
      <c r="I35" s="28">
        <f>I30/K13</f>
        <v>0.2157107413</v>
      </c>
      <c r="J35" s="28"/>
      <c r="M35" s="10">
        <f t="shared" si="5"/>
        <v>-0.8118225312</v>
      </c>
      <c r="N35" s="11">
        <f t="shared" si="6"/>
        <v>-0.5809927176</v>
      </c>
      <c r="O35" s="11">
        <f t="shared" si="7"/>
        <v>-0.593237537</v>
      </c>
      <c r="Q35" s="5">
        <f t="shared" ref="Q35:S35" si="81">LOG10(B35)</f>
        <v>1.434724387</v>
      </c>
      <c r="R35" s="5">
        <f t="shared" si="81"/>
        <v>1</v>
      </c>
      <c r="S35" s="5">
        <f t="shared" si="81"/>
        <v>0.9542425094</v>
      </c>
      <c r="U35" s="5">
        <f t="shared" ref="U35:W35" si="82">Q35^2</f>
        <v>2.058434065</v>
      </c>
      <c r="V35" s="5">
        <f t="shared" si="82"/>
        <v>1</v>
      </c>
      <c r="W35" s="5">
        <f t="shared" si="82"/>
        <v>0.9105787668</v>
      </c>
      <c r="X35" s="12">
        <f t="shared" si="10"/>
        <v>-2.252843878</v>
      </c>
      <c r="Y35" s="13">
        <f t="shared" si="11"/>
        <v>-1.419123832</v>
      </c>
      <c r="Z35" s="13">
        <f t="shared" si="12"/>
        <v>-1.777181542</v>
      </c>
    </row>
    <row r="36" ht="12.75" customHeight="1">
      <c r="A36" s="1">
        <v>35.0</v>
      </c>
      <c r="B36" s="7">
        <v>116.40854776459508</v>
      </c>
      <c r="C36" s="8">
        <v>6.0</v>
      </c>
      <c r="D36" s="8">
        <v>14.0</v>
      </c>
      <c r="E36" s="1">
        <v>81.0</v>
      </c>
      <c r="M36" s="10">
        <f t="shared" si="5"/>
        <v>-0.1805620464</v>
      </c>
      <c r="N36" s="11">
        <f t="shared" si="6"/>
        <v>-0.8028414672</v>
      </c>
      <c r="O36" s="11">
        <f t="shared" si="7"/>
        <v>-0.4013520108</v>
      </c>
      <c r="Q36" s="5">
        <f t="shared" ref="Q36:S36" si="83">LOG10(B36)</f>
        <v>2.065984871</v>
      </c>
      <c r="R36" s="5">
        <f t="shared" si="83"/>
        <v>0.7781512504</v>
      </c>
      <c r="S36" s="5">
        <f t="shared" si="83"/>
        <v>1.146128036</v>
      </c>
      <c r="U36" s="5">
        <f t="shared" ref="U36:W36" si="84">Q36^2</f>
        <v>4.268293488</v>
      </c>
      <c r="V36" s="5">
        <f t="shared" si="84"/>
        <v>0.6055193685</v>
      </c>
      <c r="W36" s="5">
        <f t="shared" si="84"/>
        <v>1.313609474</v>
      </c>
      <c r="X36" s="12">
        <f t="shared" si="10"/>
        <v>-0.5010677644</v>
      </c>
      <c r="Y36" s="13">
        <f t="shared" si="11"/>
        <v>-1.961008159</v>
      </c>
      <c r="Z36" s="13">
        <f t="shared" si="12"/>
        <v>-1.20234365</v>
      </c>
    </row>
    <row r="37" ht="12.75" customHeight="1">
      <c r="A37" s="1">
        <v>36.0</v>
      </c>
      <c r="B37" s="7">
        <v>59.90295008831032</v>
      </c>
      <c r="C37" s="8">
        <v>10.0</v>
      </c>
      <c r="D37" s="8">
        <v>7.0</v>
      </c>
      <c r="E37" s="1">
        <v>4.0</v>
      </c>
      <c r="H37" s="29"/>
      <c r="I37" s="30" t="s">
        <v>28</v>
      </c>
      <c r="J37" s="30" t="s">
        <v>29</v>
      </c>
      <c r="K37" s="30" t="s">
        <v>30</v>
      </c>
      <c r="M37" s="10">
        <f t="shared" si="5"/>
        <v>-0.4690987067</v>
      </c>
      <c r="N37" s="11">
        <f t="shared" si="6"/>
        <v>-0.5809927176</v>
      </c>
      <c r="O37" s="11">
        <f t="shared" si="7"/>
        <v>-0.7023820064</v>
      </c>
      <c r="Q37" s="5">
        <f t="shared" ref="Q37:S37" si="85">LOG10(B37)</f>
        <v>1.777448211</v>
      </c>
      <c r="R37" s="5">
        <f t="shared" si="85"/>
        <v>1</v>
      </c>
      <c r="S37" s="5">
        <f t="shared" si="85"/>
        <v>0.84509804</v>
      </c>
      <c r="U37" s="5">
        <f t="shared" ref="U37:W37" si="86">Q37^2</f>
        <v>3.159322143</v>
      </c>
      <c r="V37" s="5">
        <f t="shared" si="86"/>
        <v>1</v>
      </c>
      <c r="W37" s="5">
        <f t="shared" si="86"/>
        <v>0.7141906972</v>
      </c>
      <c r="X37" s="12">
        <f t="shared" si="10"/>
        <v>-1.301769918</v>
      </c>
      <c r="Y37" s="13">
        <f t="shared" si="11"/>
        <v>-1.419123832</v>
      </c>
      <c r="Z37" s="13">
        <f t="shared" si="12"/>
        <v>-2.104149282</v>
      </c>
    </row>
    <row r="38" ht="12.75" customHeight="1">
      <c r="A38" s="1">
        <v>37.0</v>
      </c>
      <c r="B38" s="7">
        <v>100.42817129561432</v>
      </c>
      <c r="C38" s="8">
        <v>10.0</v>
      </c>
      <c r="D38" s="8">
        <v>9.0</v>
      </c>
      <c r="E38" s="1">
        <v>102.0</v>
      </c>
      <c r="H38" s="30" t="s">
        <v>0</v>
      </c>
      <c r="I38" s="29">
        <f>QUARTILE.EXC(Q2:Q201,1)</f>
        <v>2.018778802</v>
      </c>
      <c r="J38" s="29">
        <f>QUARTILE.EXC(Q2:Q201,2)</f>
        <v>2.180767994</v>
      </c>
      <c r="K38" s="29">
        <f>QUARTILE.EXC(Q2:Q201,3)</f>
        <v>2.622202494</v>
      </c>
      <c r="M38" s="10">
        <f t="shared" si="5"/>
        <v>-0.244691363</v>
      </c>
      <c r="N38" s="11">
        <f t="shared" si="6"/>
        <v>-0.5809927176</v>
      </c>
      <c r="O38" s="11">
        <f t="shared" si="7"/>
        <v>-0.593237537</v>
      </c>
      <c r="Q38" s="5">
        <f t="shared" ref="Q38:S38" si="87">LOG10(B38)</f>
        <v>2.001855555</v>
      </c>
      <c r="R38" s="5">
        <f t="shared" si="87"/>
        <v>1</v>
      </c>
      <c r="S38" s="5">
        <f t="shared" si="87"/>
        <v>0.9542425094</v>
      </c>
      <c r="U38" s="5">
        <f t="shared" ref="U38:W38" si="88">Q38^2</f>
        <v>4.007425662</v>
      </c>
      <c r="V38" s="5">
        <f t="shared" si="88"/>
        <v>1</v>
      </c>
      <c r="W38" s="5">
        <f t="shared" si="88"/>
        <v>0.9105787668</v>
      </c>
      <c r="X38" s="12">
        <f t="shared" si="10"/>
        <v>-0.6790294898</v>
      </c>
      <c r="Y38" s="13">
        <f t="shared" si="11"/>
        <v>-1.419123832</v>
      </c>
      <c r="Z38" s="13">
        <f t="shared" si="12"/>
        <v>-1.777181542</v>
      </c>
    </row>
    <row r="39" ht="12.75" customHeight="1">
      <c r="A39" s="1">
        <v>38.0</v>
      </c>
      <c r="B39" s="7">
        <v>94.62564822829765</v>
      </c>
      <c r="C39" s="8">
        <v>5.0</v>
      </c>
      <c r="D39" s="8">
        <v>8.0</v>
      </c>
      <c r="E39" s="1">
        <v>158.0</v>
      </c>
      <c r="H39" s="30" t="s">
        <v>24</v>
      </c>
      <c r="I39" s="29">
        <f>QUARTILE.EXC(R2:R201,1)</f>
        <v>1.209900932</v>
      </c>
      <c r="J39" s="29">
        <f>QUARTILE.EXC(R2:R201,2)</f>
        <v>1.799340549</v>
      </c>
      <c r="K39" s="29">
        <f>QUARTILE.EXC(R2:R201,3)</f>
        <v>1.857332496</v>
      </c>
      <c r="M39" s="10">
        <f t="shared" si="5"/>
        <v>-0.27053805</v>
      </c>
      <c r="N39" s="11">
        <f t="shared" si="6"/>
        <v>-0.8820227133</v>
      </c>
      <c r="O39" s="11">
        <f t="shared" si="7"/>
        <v>-0.6443900595</v>
      </c>
      <c r="Q39" s="5">
        <f t="shared" ref="Q39:S39" si="89">LOG10(B39)</f>
        <v>1.976008868</v>
      </c>
      <c r="R39" s="5">
        <f t="shared" si="89"/>
        <v>0.6989700043</v>
      </c>
      <c r="S39" s="5">
        <f t="shared" si="89"/>
        <v>0.903089987</v>
      </c>
      <c r="U39" s="5">
        <f t="shared" ref="U39:W39" si="90">Q39^2</f>
        <v>3.904611045</v>
      </c>
      <c r="V39" s="5">
        <f t="shared" si="90"/>
        <v>0.488559067</v>
      </c>
      <c r="W39" s="5">
        <f t="shared" si="90"/>
        <v>0.8155715246</v>
      </c>
      <c r="X39" s="12">
        <f t="shared" si="10"/>
        <v>-0.7507552038</v>
      </c>
      <c r="Y39" s="13">
        <f t="shared" si="11"/>
        <v>-2.154415046</v>
      </c>
      <c r="Z39" s="13">
        <f t="shared" si="12"/>
        <v>-1.930420866</v>
      </c>
    </row>
    <row r="40" ht="12.75" customHeight="1">
      <c r="A40" s="1">
        <v>39.0</v>
      </c>
      <c r="B40" s="7">
        <v>24.046604111230334</v>
      </c>
      <c r="C40" s="8">
        <v>6.0</v>
      </c>
      <c r="D40" s="8">
        <v>10.0</v>
      </c>
      <c r="E40" s="1">
        <v>82.0</v>
      </c>
      <c r="H40" s="30" t="s">
        <v>25</v>
      </c>
      <c r="I40" s="29">
        <f>QUARTILE.EXC(S2:S201,1)</f>
        <v>1.251348758</v>
      </c>
      <c r="J40" s="29">
        <f>QUARTILE.EXC(S2:S201,2)</f>
        <v>1.591064607</v>
      </c>
      <c r="K40" s="29">
        <f>QUARTILE.EXC(S2:S201,3)</f>
        <v>1.832508913</v>
      </c>
      <c r="M40" s="10">
        <f t="shared" si="5"/>
        <v>-0.8654931642</v>
      </c>
      <c r="N40" s="11">
        <f t="shared" si="6"/>
        <v>-0.8028414672</v>
      </c>
      <c r="O40" s="11">
        <f t="shared" si="7"/>
        <v>-0.5474800465</v>
      </c>
      <c r="Q40" s="5">
        <f t="shared" ref="Q40:S40" si="91">LOG10(B40)</f>
        <v>1.381053753</v>
      </c>
      <c r="R40" s="5">
        <f t="shared" si="91"/>
        <v>0.7781512504</v>
      </c>
      <c r="S40" s="5">
        <f t="shared" si="91"/>
        <v>1</v>
      </c>
      <c r="U40" s="5">
        <f t="shared" ref="U40:W40" si="92">Q40^2</f>
        <v>1.90730947</v>
      </c>
      <c r="V40" s="5">
        <f t="shared" si="92"/>
        <v>0.6055193685</v>
      </c>
      <c r="W40" s="5">
        <f t="shared" si="92"/>
        <v>1</v>
      </c>
      <c r="X40" s="12">
        <f t="shared" si="10"/>
        <v>-2.401782288</v>
      </c>
      <c r="Y40" s="13">
        <f t="shared" si="11"/>
        <v>-1.961008159</v>
      </c>
      <c r="Z40" s="13">
        <f t="shared" si="12"/>
        <v>-1.640104297</v>
      </c>
    </row>
    <row r="41" ht="12.75" customHeight="1">
      <c r="A41" s="1">
        <v>40.0</v>
      </c>
      <c r="B41" s="7">
        <v>59.25433039310727</v>
      </c>
      <c r="C41" s="8">
        <v>10.0</v>
      </c>
      <c r="D41" s="8">
        <v>10.0</v>
      </c>
      <c r="E41" s="1">
        <v>40.0</v>
      </c>
      <c r="M41" s="10">
        <f t="shared" si="5"/>
        <v>-0.4738268229</v>
      </c>
      <c r="N41" s="11">
        <f t="shared" si="6"/>
        <v>-0.5809927176</v>
      </c>
      <c r="O41" s="11">
        <f t="shared" si="7"/>
        <v>-0.5474800465</v>
      </c>
      <c r="Q41" s="5">
        <f t="shared" ref="Q41:S41" si="93">LOG10(B41)</f>
        <v>1.772720095</v>
      </c>
      <c r="R41" s="5">
        <f t="shared" si="93"/>
        <v>1</v>
      </c>
      <c r="S41" s="5">
        <f t="shared" si="93"/>
        <v>1</v>
      </c>
      <c r="U41" s="5">
        <f t="shared" ref="U41:W41" si="94">Q41^2</f>
        <v>3.142536534</v>
      </c>
      <c r="V41" s="5">
        <f t="shared" si="94"/>
        <v>1</v>
      </c>
      <c r="W41" s="5">
        <f t="shared" si="94"/>
        <v>1</v>
      </c>
      <c r="X41" s="12">
        <f t="shared" si="10"/>
        <v>-1.314890652</v>
      </c>
      <c r="Y41" s="13">
        <f t="shared" si="11"/>
        <v>-1.419123832</v>
      </c>
      <c r="Z41" s="13">
        <f t="shared" si="12"/>
        <v>-1.640104297</v>
      </c>
    </row>
    <row r="42" ht="12.75" customHeight="1">
      <c r="A42" s="1">
        <v>41.0</v>
      </c>
      <c r="B42" s="7">
        <v>54.33414470648029</v>
      </c>
      <c r="C42" s="8">
        <v>9.0</v>
      </c>
      <c r="D42" s="8">
        <v>9.0</v>
      </c>
      <c r="E42" s="1">
        <v>143.0</v>
      </c>
      <c r="M42" s="10">
        <f t="shared" si="5"/>
        <v>-0.5114740826</v>
      </c>
      <c r="N42" s="11">
        <f t="shared" si="6"/>
        <v>-0.6267502082</v>
      </c>
      <c r="O42" s="11">
        <f t="shared" si="7"/>
        <v>-0.593237537</v>
      </c>
      <c r="Q42" s="5">
        <f t="shared" ref="Q42:S42" si="95">LOG10(B42)</f>
        <v>1.735072835</v>
      </c>
      <c r="R42" s="5">
        <f t="shared" si="95"/>
        <v>0.9542425094</v>
      </c>
      <c r="S42" s="5">
        <f t="shared" si="95"/>
        <v>0.9542425094</v>
      </c>
      <c r="U42" s="5">
        <f t="shared" ref="U42:W42" si="96">Q42^2</f>
        <v>3.010477743</v>
      </c>
      <c r="V42" s="5">
        <f t="shared" si="96"/>
        <v>0.9105787668</v>
      </c>
      <c r="W42" s="5">
        <f t="shared" si="96"/>
        <v>0.9105787668</v>
      </c>
      <c r="X42" s="12">
        <f t="shared" si="10"/>
        <v>-1.419363483</v>
      </c>
      <c r="Y42" s="13">
        <f t="shared" si="11"/>
        <v>-1.530890371</v>
      </c>
      <c r="Z42" s="13">
        <f t="shared" si="12"/>
        <v>-1.777181542</v>
      </c>
    </row>
    <row r="43" ht="12.75" customHeight="1">
      <c r="A43" s="1">
        <v>42.0</v>
      </c>
      <c r="B43" s="7">
        <v>81.19051634285874</v>
      </c>
      <c r="C43" s="8">
        <v>11.0</v>
      </c>
      <c r="D43" s="8">
        <v>13.0</v>
      </c>
      <c r="E43" s="1">
        <v>61.0</v>
      </c>
      <c r="H43" s="30" t="s">
        <v>31</v>
      </c>
      <c r="I43" s="29"/>
      <c r="J43" s="29"/>
      <c r="M43" s="10">
        <f t="shared" si="5"/>
        <v>-0.3370416143</v>
      </c>
      <c r="N43" s="11">
        <f t="shared" si="6"/>
        <v>-0.5396000324</v>
      </c>
      <c r="O43" s="11">
        <f t="shared" si="7"/>
        <v>-0.4335366941</v>
      </c>
      <c r="Q43" s="5">
        <f t="shared" ref="Q43:S43" si="97">LOG10(B43)</f>
        <v>1.909505303</v>
      </c>
      <c r="R43" s="5">
        <f t="shared" si="97"/>
        <v>1.041392685</v>
      </c>
      <c r="S43" s="5">
        <f t="shared" si="97"/>
        <v>1.113943352</v>
      </c>
      <c r="U43" s="5">
        <f t="shared" ref="U43:W43" si="98">Q43^2</f>
        <v>3.646210504</v>
      </c>
      <c r="V43" s="5">
        <f t="shared" si="98"/>
        <v>1.084498725</v>
      </c>
      <c r="W43" s="5">
        <f t="shared" si="98"/>
        <v>1.240869792</v>
      </c>
      <c r="X43" s="12">
        <f t="shared" si="10"/>
        <v>-0.9353055727</v>
      </c>
      <c r="Y43" s="13">
        <f t="shared" si="11"/>
        <v>-1.318018699</v>
      </c>
      <c r="Z43" s="13">
        <f t="shared" si="12"/>
        <v>-1.298760383</v>
      </c>
    </row>
    <row r="44" ht="12.75" customHeight="1">
      <c r="A44" s="1">
        <v>43.0</v>
      </c>
      <c r="B44" s="7">
        <v>65.6163572156787</v>
      </c>
      <c r="C44" s="8">
        <v>6.0</v>
      </c>
      <c r="D44" s="8">
        <v>9.0</v>
      </c>
      <c r="E44" s="1">
        <v>83.0</v>
      </c>
      <c r="H44" s="29"/>
      <c r="I44" s="29"/>
      <c r="J44" s="29"/>
      <c r="M44" s="10">
        <f t="shared" si="5"/>
        <v>-0.4295348014</v>
      </c>
      <c r="N44" s="11">
        <f t="shared" si="6"/>
        <v>-0.8028414672</v>
      </c>
      <c r="O44" s="11">
        <f t="shared" si="7"/>
        <v>-0.593237537</v>
      </c>
      <c r="Q44" s="5">
        <f t="shared" ref="Q44:S44" si="99">LOG10(B44)</f>
        <v>1.817012116</v>
      </c>
      <c r="R44" s="5">
        <f t="shared" si="99"/>
        <v>0.7781512504</v>
      </c>
      <c r="S44" s="5">
        <f t="shared" si="99"/>
        <v>0.9542425094</v>
      </c>
      <c r="U44" s="5">
        <f t="shared" ref="U44:W44" si="100">Q44^2</f>
        <v>3.301533031</v>
      </c>
      <c r="V44" s="5">
        <f t="shared" si="100"/>
        <v>0.6055193685</v>
      </c>
      <c r="W44" s="5">
        <f t="shared" si="100"/>
        <v>0.9105787668</v>
      </c>
      <c r="X44" s="12">
        <f t="shared" si="10"/>
        <v>-1.191978309</v>
      </c>
      <c r="Y44" s="13">
        <f t="shared" si="11"/>
        <v>-1.961008159</v>
      </c>
      <c r="Z44" s="13">
        <f t="shared" si="12"/>
        <v>-1.777181542</v>
      </c>
    </row>
    <row r="45" ht="12.75" customHeight="1">
      <c r="A45" s="1">
        <v>44.0</v>
      </c>
      <c r="B45" s="7">
        <v>111.79956918067458</v>
      </c>
      <c r="C45" s="8">
        <v>9.0</v>
      </c>
      <c r="D45" s="8">
        <v>8.0</v>
      </c>
      <c r="E45" s="1">
        <v>23.0</v>
      </c>
      <c r="H45" s="29"/>
      <c r="I45" s="29"/>
      <c r="J45" s="29"/>
      <c r="M45" s="10">
        <f t="shared" si="5"/>
        <v>-0.1981067877</v>
      </c>
      <c r="N45" s="11">
        <f t="shared" si="6"/>
        <v>-0.6267502082</v>
      </c>
      <c r="O45" s="11">
        <f t="shared" si="7"/>
        <v>-0.6443900595</v>
      </c>
      <c r="Q45" s="5">
        <f t="shared" ref="Q45:S45" si="101">LOG10(B45)</f>
        <v>2.04844013</v>
      </c>
      <c r="R45" s="5">
        <f t="shared" si="101"/>
        <v>0.9542425094</v>
      </c>
      <c r="S45" s="5">
        <f t="shared" si="101"/>
        <v>0.903089987</v>
      </c>
      <c r="U45" s="5">
        <f t="shared" ref="U45:W45" si="102">Q45^2</f>
        <v>4.196106966</v>
      </c>
      <c r="V45" s="5">
        <f t="shared" si="102"/>
        <v>0.9105787668</v>
      </c>
      <c r="W45" s="5">
        <f t="shared" si="102"/>
        <v>0.8155715246</v>
      </c>
      <c r="X45" s="12">
        <f t="shared" si="10"/>
        <v>-0.5497552072</v>
      </c>
      <c r="Y45" s="13">
        <f t="shared" si="11"/>
        <v>-1.530890371</v>
      </c>
      <c r="Z45" s="13">
        <f t="shared" si="12"/>
        <v>-1.930420866</v>
      </c>
    </row>
    <row r="46" ht="12.75" customHeight="1">
      <c r="A46" s="1">
        <v>45.0</v>
      </c>
      <c r="B46" s="7">
        <v>83.12427740513024</v>
      </c>
      <c r="C46" s="8">
        <v>7.0</v>
      </c>
      <c r="D46" s="8">
        <v>14.0</v>
      </c>
      <c r="E46" s="1">
        <v>175.0</v>
      </c>
      <c r="H46" s="30">
        <v>1.0</v>
      </c>
      <c r="I46" s="30">
        <v>0.465</v>
      </c>
      <c r="J46" s="30">
        <v>0.916</v>
      </c>
      <c r="M46" s="10">
        <f t="shared" si="5"/>
        <v>-0.3268190346</v>
      </c>
      <c r="N46" s="11">
        <f t="shared" si="6"/>
        <v>-0.7358946776</v>
      </c>
      <c r="O46" s="11">
        <f t="shared" si="7"/>
        <v>-0.4013520108</v>
      </c>
      <c r="Q46" s="5">
        <f t="shared" ref="Q46:S46" si="103">LOG10(B46)</f>
        <v>1.919727883</v>
      </c>
      <c r="R46" s="5">
        <f t="shared" si="103"/>
        <v>0.84509804</v>
      </c>
      <c r="S46" s="5">
        <f t="shared" si="103"/>
        <v>1.146128036</v>
      </c>
      <c r="U46" s="5">
        <f t="shared" ref="U46:W46" si="104">Q46^2</f>
        <v>3.685355145</v>
      </c>
      <c r="V46" s="5">
        <f t="shared" si="104"/>
        <v>0.7141906972</v>
      </c>
      <c r="W46" s="5">
        <f t="shared" si="104"/>
        <v>1.313609474</v>
      </c>
      <c r="X46" s="12">
        <f t="shared" si="10"/>
        <v>-0.9069374563</v>
      </c>
      <c r="Y46" s="13">
        <f t="shared" si="11"/>
        <v>-1.797484965</v>
      </c>
      <c r="Z46" s="13">
        <f t="shared" si="12"/>
        <v>-1.20234365</v>
      </c>
    </row>
    <row r="47" ht="12.75" customHeight="1">
      <c r="A47" s="1">
        <v>46.0</v>
      </c>
      <c r="B47" s="7">
        <v>85.08374978406732</v>
      </c>
      <c r="C47" s="8">
        <v>10.0</v>
      </c>
      <c r="D47" s="8">
        <v>15.0</v>
      </c>
      <c r="E47" s="1">
        <v>176.0</v>
      </c>
      <c r="H47" s="30">
        <v>0.465</v>
      </c>
      <c r="I47" s="30">
        <v>1.0</v>
      </c>
      <c r="J47" s="30">
        <v>0.626</v>
      </c>
      <c r="M47" s="10">
        <f t="shared" si="5"/>
        <v>-0.3167002959</v>
      </c>
      <c r="N47" s="11">
        <f t="shared" si="6"/>
        <v>-0.5809927176</v>
      </c>
      <c r="O47" s="11">
        <f t="shared" si="7"/>
        <v>-0.3713887874</v>
      </c>
      <c r="Q47" s="5">
        <f t="shared" ref="Q47:S47" si="105">LOG10(B47)</f>
        <v>1.929846622</v>
      </c>
      <c r="R47" s="5">
        <f t="shared" si="105"/>
        <v>1</v>
      </c>
      <c r="S47" s="5">
        <f t="shared" si="105"/>
        <v>1.176091259</v>
      </c>
      <c r="U47" s="5">
        <f t="shared" ref="U47:W47" si="106">Q47^2</f>
        <v>3.724307983</v>
      </c>
      <c r="V47" s="5">
        <f t="shared" si="106"/>
        <v>1</v>
      </c>
      <c r="W47" s="5">
        <f t="shared" si="106"/>
        <v>1.38319065</v>
      </c>
      <c r="X47" s="12">
        <f t="shared" si="10"/>
        <v>-0.8788575033</v>
      </c>
      <c r="Y47" s="13">
        <f t="shared" si="11"/>
        <v>-1.419123832</v>
      </c>
      <c r="Z47" s="13">
        <f t="shared" si="12"/>
        <v>-1.112581819</v>
      </c>
    </row>
    <row r="48" ht="12.75" customHeight="1">
      <c r="A48" s="1">
        <v>47.0</v>
      </c>
      <c r="B48" s="7">
        <v>51.06198332520671</v>
      </c>
      <c r="C48" s="8">
        <v>8.0</v>
      </c>
      <c r="D48" s="8">
        <v>11.0</v>
      </c>
      <c r="E48" s="1">
        <v>103.0</v>
      </c>
      <c r="H48" s="30">
        <v>0.916</v>
      </c>
      <c r="I48" s="30">
        <v>0.626</v>
      </c>
      <c r="J48" s="30">
        <v>1.0</v>
      </c>
      <c r="M48" s="10">
        <f t="shared" si="5"/>
        <v>-0.5384492382</v>
      </c>
      <c r="N48" s="11">
        <f t="shared" si="6"/>
        <v>-0.6779027306</v>
      </c>
      <c r="O48" s="11">
        <f t="shared" si="7"/>
        <v>-0.5060873613</v>
      </c>
      <c r="Q48" s="5">
        <f t="shared" ref="Q48:S48" si="107">LOG10(B48)</f>
        <v>1.708097679</v>
      </c>
      <c r="R48" s="5">
        <f t="shared" si="107"/>
        <v>0.903089987</v>
      </c>
      <c r="S48" s="5">
        <f t="shared" si="107"/>
        <v>1.041392685</v>
      </c>
      <c r="U48" s="5">
        <f t="shared" ref="U48:W48" si="108">Q48^2</f>
        <v>2.917597683</v>
      </c>
      <c r="V48" s="5">
        <f t="shared" si="108"/>
        <v>0.8155715246</v>
      </c>
      <c r="W48" s="5">
        <f t="shared" si="108"/>
        <v>1.084498725</v>
      </c>
      <c r="X48" s="12">
        <f t="shared" si="10"/>
        <v>-1.494220748</v>
      </c>
      <c r="Y48" s="13">
        <f t="shared" si="11"/>
        <v>-1.655834732</v>
      </c>
      <c r="Z48" s="13">
        <f t="shared" si="12"/>
        <v>-1.516102844</v>
      </c>
    </row>
    <row r="49" ht="12.75" customHeight="1">
      <c r="A49" s="1">
        <v>48.0</v>
      </c>
      <c r="B49" s="7">
        <v>75.29359085516123</v>
      </c>
      <c r="C49" s="8">
        <v>6.0</v>
      </c>
      <c r="D49" s="8">
        <v>9.0</v>
      </c>
      <c r="E49" s="1">
        <v>104.0</v>
      </c>
      <c r="M49" s="10">
        <f t="shared" si="5"/>
        <v>-0.3697889079</v>
      </c>
      <c r="N49" s="11">
        <f t="shared" si="6"/>
        <v>-0.8028414672</v>
      </c>
      <c r="O49" s="11">
        <f t="shared" si="7"/>
        <v>-0.593237537</v>
      </c>
      <c r="Q49" s="5">
        <f t="shared" ref="Q49:S49" si="109">LOG10(B49)</f>
        <v>1.87675801</v>
      </c>
      <c r="R49" s="5">
        <f t="shared" si="109"/>
        <v>0.7781512504</v>
      </c>
      <c r="S49" s="5">
        <f t="shared" si="109"/>
        <v>0.9542425094</v>
      </c>
      <c r="U49" s="5">
        <f t="shared" ref="U49:W49" si="110">Q49^2</f>
        <v>3.522220627</v>
      </c>
      <c r="V49" s="5">
        <f t="shared" si="110"/>
        <v>0.6055193685</v>
      </c>
      <c r="W49" s="5">
        <f t="shared" si="110"/>
        <v>0.9105787668</v>
      </c>
      <c r="X49" s="12">
        <f t="shared" si="10"/>
        <v>-1.026180779</v>
      </c>
      <c r="Y49" s="13">
        <f t="shared" si="11"/>
        <v>-1.961008159</v>
      </c>
      <c r="Z49" s="13">
        <f t="shared" si="12"/>
        <v>-1.777181542</v>
      </c>
    </row>
    <row r="50" ht="12.75" customHeight="1">
      <c r="A50" s="1">
        <v>49.0</v>
      </c>
      <c r="B50" s="7">
        <v>87.91114253835542</v>
      </c>
      <c r="C50" s="8">
        <v>8.0</v>
      </c>
      <c r="D50" s="8">
        <v>10.0</v>
      </c>
      <c r="E50" s="1">
        <v>125.0</v>
      </c>
      <c r="M50" s="10">
        <f t="shared" si="5"/>
        <v>-0.3025029933</v>
      </c>
      <c r="N50" s="11">
        <f t="shared" si="6"/>
        <v>-0.6779027306</v>
      </c>
      <c r="O50" s="11">
        <f t="shared" si="7"/>
        <v>-0.5474800465</v>
      </c>
      <c r="Q50" s="5">
        <f t="shared" ref="Q50:S50" si="111">LOG10(B50)</f>
        <v>1.944043924</v>
      </c>
      <c r="R50" s="5">
        <f t="shared" si="111"/>
        <v>0.903089987</v>
      </c>
      <c r="S50" s="5">
        <f t="shared" si="111"/>
        <v>1</v>
      </c>
      <c r="U50" s="5">
        <f t="shared" ref="U50:W50" si="112">Q50^2</f>
        <v>3.77930678</v>
      </c>
      <c r="V50" s="5">
        <f t="shared" si="112"/>
        <v>0.8155715246</v>
      </c>
      <c r="W50" s="5">
        <f t="shared" si="112"/>
        <v>1</v>
      </c>
      <c r="X50" s="12">
        <f t="shared" si="10"/>
        <v>-0.8394593526</v>
      </c>
      <c r="Y50" s="13">
        <f t="shared" si="11"/>
        <v>-1.655834732</v>
      </c>
      <c r="Z50" s="13">
        <f t="shared" si="12"/>
        <v>-1.640104297</v>
      </c>
    </row>
    <row r="51" ht="12.75" customHeight="1">
      <c r="A51" s="1">
        <v>50.0</v>
      </c>
      <c r="B51" s="7">
        <v>74.88622318855064</v>
      </c>
      <c r="C51" s="8">
        <v>9.0</v>
      </c>
      <c r="D51" s="8">
        <v>11.0</v>
      </c>
      <c r="E51" s="1">
        <v>185.0</v>
      </c>
      <c r="H51" s="31" t="s">
        <v>32</v>
      </c>
      <c r="I51" s="32"/>
      <c r="J51" s="32"/>
      <c r="M51" s="10">
        <f t="shared" si="5"/>
        <v>-0.3721449897</v>
      </c>
      <c r="N51" s="11">
        <f t="shared" si="6"/>
        <v>-0.6267502082</v>
      </c>
      <c r="O51" s="11">
        <f t="shared" si="7"/>
        <v>-0.5060873613</v>
      </c>
      <c r="Q51" s="5">
        <f t="shared" ref="Q51:S51" si="113">LOG10(B51)</f>
        <v>1.874401928</v>
      </c>
      <c r="R51" s="5">
        <f t="shared" si="113"/>
        <v>0.9542425094</v>
      </c>
      <c r="S51" s="5">
        <f t="shared" si="113"/>
        <v>1.041392685</v>
      </c>
      <c r="U51" s="5">
        <f t="shared" ref="U51:W51" si="114">Q51^2</f>
        <v>3.513382587</v>
      </c>
      <c r="V51" s="5">
        <f t="shared" si="114"/>
        <v>0.9105787668</v>
      </c>
      <c r="W51" s="5">
        <f t="shared" si="114"/>
        <v>1.084498725</v>
      </c>
      <c r="X51" s="12">
        <f t="shared" si="10"/>
        <v>-1.032719011</v>
      </c>
      <c r="Y51" s="13">
        <f t="shared" si="11"/>
        <v>-1.530890371</v>
      </c>
      <c r="Z51" s="13">
        <f t="shared" si="12"/>
        <v>-1.516102844</v>
      </c>
    </row>
    <row r="52" ht="12.75" customHeight="1">
      <c r="A52" s="1">
        <v>51.0</v>
      </c>
      <c r="B52" s="7">
        <v>465.28539670912136</v>
      </c>
      <c r="C52" s="8">
        <v>61.0</v>
      </c>
      <c r="D52" s="8">
        <v>76.0</v>
      </c>
      <c r="E52" s="1">
        <v>84.0</v>
      </c>
      <c r="H52" s="33" t="s">
        <v>33</v>
      </c>
      <c r="M52" s="10">
        <f t="shared" si="5"/>
        <v>0.4211725045</v>
      </c>
      <c r="N52" s="11">
        <f t="shared" si="6"/>
        <v>0.2043371174</v>
      </c>
      <c r="O52" s="11">
        <f t="shared" si="7"/>
        <v>0.3333335458</v>
      </c>
      <c r="Q52" s="5">
        <f t="shared" ref="Q52:S52" si="115">LOG10(B52)</f>
        <v>2.667719422</v>
      </c>
      <c r="R52" s="5">
        <f t="shared" si="115"/>
        <v>1.785329835</v>
      </c>
      <c r="S52" s="5">
        <f t="shared" si="115"/>
        <v>1.880813592</v>
      </c>
      <c r="U52" s="5">
        <f t="shared" ref="U52:W52" si="116">Q52^2</f>
        <v>7.116726915</v>
      </c>
      <c r="V52" s="5">
        <f t="shared" si="116"/>
        <v>3.18740262</v>
      </c>
      <c r="W52" s="5">
        <f t="shared" si="116"/>
        <v>3.537459769</v>
      </c>
      <c r="X52" s="12">
        <f t="shared" si="10"/>
        <v>1.16877256</v>
      </c>
      <c r="Y52" s="13">
        <f t="shared" si="11"/>
        <v>0.4991106846</v>
      </c>
      <c r="Z52" s="13">
        <f t="shared" si="12"/>
        <v>0.9985784582</v>
      </c>
    </row>
    <row r="53" ht="12.75" customHeight="1">
      <c r="A53" s="1">
        <v>52.0</v>
      </c>
      <c r="B53" s="7">
        <v>381.5873267080969</v>
      </c>
      <c r="C53" s="8">
        <v>62.0</v>
      </c>
      <c r="D53" s="8">
        <v>57.0</v>
      </c>
      <c r="E53" s="1">
        <v>5.0</v>
      </c>
      <c r="H53" s="34">
        <v>2.21212</v>
      </c>
      <c r="I53" s="34">
        <v>0.70095</v>
      </c>
      <c r="J53" s="34">
        <v>0.603294</v>
      </c>
      <c r="M53" s="10">
        <f t="shared" si="5"/>
        <v>0.3350470248</v>
      </c>
      <c r="N53" s="11">
        <f t="shared" si="6"/>
        <v>0.2113989719</v>
      </c>
      <c r="O53" s="11">
        <f t="shared" si="7"/>
        <v>0.2083948092</v>
      </c>
      <c r="Q53" s="5">
        <f t="shared" ref="Q53:S53" si="117">LOG10(B53)</f>
        <v>2.581593942</v>
      </c>
      <c r="R53" s="5">
        <f t="shared" si="117"/>
        <v>1.792391689</v>
      </c>
      <c r="S53" s="5">
        <f t="shared" si="117"/>
        <v>1.755874856</v>
      </c>
      <c r="U53" s="5">
        <f t="shared" ref="U53:W53" si="118">Q53^2</f>
        <v>6.664627284</v>
      </c>
      <c r="V53" s="5">
        <f t="shared" si="118"/>
        <v>3.212667969</v>
      </c>
      <c r="W53" s="5">
        <f t="shared" si="118"/>
        <v>3.083096509</v>
      </c>
      <c r="X53" s="12">
        <f t="shared" si="10"/>
        <v>0.9297704975</v>
      </c>
      <c r="Y53" s="13">
        <f t="shared" si="11"/>
        <v>0.5163598612</v>
      </c>
      <c r="Z53" s="13">
        <f t="shared" si="12"/>
        <v>0.6242953039</v>
      </c>
    </row>
    <row r="54" ht="12.75" customHeight="1">
      <c r="A54" s="1">
        <v>53.0</v>
      </c>
      <c r="B54" s="7">
        <v>419.4584149387908</v>
      </c>
      <c r="C54" s="8">
        <v>42.0</v>
      </c>
      <c r="D54" s="8">
        <v>80.0</v>
      </c>
      <c r="E54" s="1">
        <v>62.0</v>
      </c>
      <c r="H54" s="34">
        <v>2.76848</v>
      </c>
      <c r="I54" s="34">
        <v>0.41897</v>
      </c>
      <c r="J54" s="34">
        <v>0.158698</v>
      </c>
      <c r="M54" s="10">
        <f t="shared" si="5"/>
        <v>0.3761419937</v>
      </c>
      <c r="N54" s="11">
        <f t="shared" si="6"/>
        <v>0.04225657279</v>
      </c>
      <c r="O54" s="11">
        <f t="shared" si="7"/>
        <v>0.3556099405</v>
      </c>
      <c r="Q54" s="5">
        <f t="shared" ref="Q54:S54" si="119">LOG10(B54)</f>
        <v>2.622688911</v>
      </c>
      <c r="R54" s="5">
        <f t="shared" si="119"/>
        <v>1.62324929</v>
      </c>
      <c r="S54" s="5">
        <f t="shared" si="119"/>
        <v>1.903089987</v>
      </c>
      <c r="U54" s="5">
        <f t="shared" ref="U54:W54" si="120">Q54^2</f>
        <v>6.878497126</v>
      </c>
      <c r="V54" s="5">
        <f t="shared" si="120"/>
        <v>2.634938259</v>
      </c>
      <c r="W54" s="5">
        <f t="shared" si="120"/>
        <v>3.621751499</v>
      </c>
      <c r="X54" s="12">
        <f t="shared" si="10"/>
        <v>1.043810877</v>
      </c>
      <c r="Y54" s="13">
        <f t="shared" si="11"/>
        <v>0.1032152516</v>
      </c>
      <c r="Z54" s="13">
        <f t="shared" si="12"/>
        <v>1.065312599</v>
      </c>
    </row>
    <row r="55" ht="12.75" customHeight="1">
      <c r="A55" s="1">
        <v>54.0</v>
      </c>
      <c r="B55" s="7">
        <v>485.6922988073569</v>
      </c>
      <c r="C55" s="8">
        <v>85.0</v>
      </c>
      <c r="D55" s="8">
        <v>67.0</v>
      </c>
      <c r="E55" s="1">
        <v>144.0</v>
      </c>
      <c r="H55" s="34">
        <v>3.17752</v>
      </c>
      <c r="I55" s="34">
        <v>-0.06258</v>
      </c>
      <c r="J55" s="34">
        <v>-0.188154</v>
      </c>
      <c r="M55" s="10">
        <f t="shared" si="5"/>
        <v>0.4398142996</v>
      </c>
      <c r="N55" s="11">
        <f t="shared" si="6"/>
        <v>0.3484262081</v>
      </c>
      <c r="O55" s="11">
        <f t="shared" si="7"/>
        <v>0.2785947562</v>
      </c>
      <c r="Q55" s="5">
        <f t="shared" ref="Q55:S55" si="121">LOG10(B55)</f>
        <v>2.686361217</v>
      </c>
      <c r="R55" s="5">
        <f t="shared" si="121"/>
        <v>1.929418926</v>
      </c>
      <c r="S55" s="5">
        <f t="shared" si="121"/>
        <v>1.826074803</v>
      </c>
      <c r="U55" s="5">
        <f t="shared" ref="U55:W55" si="122">Q55^2</f>
        <v>7.21653659</v>
      </c>
      <c r="V55" s="5">
        <f t="shared" si="122"/>
        <v>3.722657391</v>
      </c>
      <c r="W55" s="5">
        <f t="shared" si="122"/>
        <v>3.334549185</v>
      </c>
      <c r="X55" s="12">
        <f t="shared" si="10"/>
        <v>1.220504377</v>
      </c>
      <c r="Y55" s="13">
        <f t="shared" si="11"/>
        <v>0.8510604704</v>
      </c>
      <c r="Z55" s="13">
        <f t="shared" si="12"/>
        <v>0.8345956344</v>
      </c>
    </row>
    <row r="56" ht="12.75" customHeight="1">
      <c r="A56" s="1">
        <v>55.0</v>
      </c>
      <c r="B56" s="7">
        <v>417.5834149664955</v>
      </c>
      <c r="C56" s="8">
        <v>47.0</v>
      </c>
      <c r="D56" s="8">
        <v>75.0</v>
      </c>
      <c r="E56" s="1">
        <v>106.0</v>
      </c>
      <c r="H56" s="34">
        <v>2.13222</v>
      </c>
      <c r="I56" s="34">
        <v>0.72481</v>
      </c>
      <c r="J56" s="34">
        <v>0.194536</v>
      </c>
      <c r="M56" s="10">
        <f t="shared" si="5"/>
        <v>0.3741963239</v>
      </c>
      <c r="N56" s="11">
        <f t="shared" si="6"/>
        <v>0.09110514033</v>
      </c>
      <c r="O56" s="11">
        <f t="shared" si="7"/>
        <v>0.3275812169</v>
      </c>
      <c r="Q56" s="5">
        <f t="shared" ref="Q56:S56" si="123">LOG10(B56)</f>
        <v>2.620743242</v>
      </c>
      <c r="R56" s="5">
        <f t="shared" si="123"/>
        <v>1.672097858</v>
      </c>
      <c r="S56" s="5">
        <f t="shared" si="123"/>
        <v>1.875061263</v>
      </c>
      <c r="U56" s="5">
        <f t="shared" ref="U56:W56" si="124">Q56^2</f>
        <v>6.868295138</v>
      </c>
      <c r="V56" s="5">
        <f t="shared" si="124"/>
        <v>2.795911247</v>
      </c>
      <c r="W56" s="5">
        <f t="shared" si="124"/>
        <v>3.515854741</v>
      </c>
      <c r="X56" s="12">
        <f t="shared" si="10"/>
        <v>1.038411556</v>
      </c>
      <c r="Y56" s="13">
        <f t="shared" si="11"/>
        <v>0.2225320076</v>
      </c>
      <c r="Z56" s="13">
        <f t="shared" si="12"/>
        <v>0.9813460141</v>
      </c>
    </row>
    <row r="57" ht="12.75" customHeight="1">
      <c r="A57" s="1">
        <v>56.0</v>
      </c>
      <c r="B57" s="7">
        <v>373.21729963727466</v>
      </c>
      <c r="C57" s="8">
        <v>54.0</v>
      </c>
      <c r="D57" s="8">
        <v>64.0</v>
      </c>
      <c r="E57" s="1">
        <v>145.0</v>
      </c>
      <c r="H57" s="34">
        <v>2.2877</v>
      </c>
      <c r="I57" s="34">
        <v>0.71229</v>
      </c>
      <c r="J57" s="34">
        <v>0.739517</v>
      </c>
      <c r="M57" s="10">
        <f t="shared" si="5"/>
        <v>0.3254148486</v>
      </c>
      <c r="N57" s="11">
        <f t="shared" si="6"/>
        <v>0.1514010422</v>
      </c>
      <c r="O57" s="11">
        <f t="shared" si="7"/>
        <v>0.2586999275</v>
      </c>
      <c r="Q57" s="5">
        <f t="shared" ref="Q57:S57" si="125">LOG10(B57)</f>
        <v>2.571961766</v>
      </c>
      <c r="R57" s="5">
        <f t="shared" si="125"/>
        <v>1.73239376</v>
      </c>
      <c r="S57" s="5">
        <f t="shared" si="125"/>
        <v>1.806179974</v>
      </c>
      <c r="U57" s="5">
        <f t="shared" ref="U57:W57" si="126">Q57^2</f>
        <v>6.614987327</v>
      </c>
      <c r="V57" s="5">
        <f t="shared" si="126"/>
        <v>3.001188139</v>
      </c>
      <c r="W57" s="5">
        <f t="shared" si="126"/>
        <v>3.262286098</v>
      </c>
      <c r="X57" s="12">
        <f t="shared" si="10"/>
        <v>0.9030407772</v>
      </c>
      <c r="Y57" s="13">
        <f t="shared" si="11"/>
        <v>0.3698098456</v>
      </c>
      <c r="Z57" s="13">
        <f t="shared" si="12"/>
        <v>0.7749960303</v>
      </c>
    </row>
    <row r="58" ht="12.75" customHeight="1">
      <c r="A58" s="1">
        <v>57.0</v>
      </c>
      <c r="B58" s="7">
        <v>371.3803729381932</v>
      </c>
      <c r="C58" s="8">
        <v>43.0</v>
      </c>
      <c r="D58" s="8">
        <v>63.0</v>
      </c>
      <c r="E58" s="1">
        <v>85.0</v>
      </c>
      <c r="H58" s="34">
        <v>3.36709</v>
      </c>
      <c r="I58" s="34">
        <v>0.42766</v>
      </c>
      <c r="J58" s="34">
        <v>0.114876</v>
      </c>
      <c r="M58" s="10">
        <f t="shared" si="5"/>
        <v>0.3232720303</v>
      </c>
      <c r="N58" s="11">
        <f t="shared" si="6"/>
        <v>0.05247573797</v>
      </c>
      <c r="O58" s="11">
        <f t="shared" si="7"/>
        <v>0.251860503</v>
      </c>
      <c r="Q58" s="5">
        <f t="shared" ref="Q58:S58" si="127">LOG10(B58)</f>
        <v>2.569818948</v>
      </c>
      <c r="R58" s="5">
        <f t="shared" si="127"/>
        <v>1.633468456</v>
      </c>
      <c r="S58" s="5">
        <f t="shared" si="127"/>
        <v>1.799340549</v>
      </c>
      <c r="U58" s="5">
        <f t="shared" ref="U58:W58" si="128">Q58^2</f>
        <v>6.603969426</v>
      </c>
      <c r="V58" s="5">
        <f t="shared" si="128"/>
        <v>2.668219195</v>
      </c>
      <c r="W58" s="5">
        <f t="shared" si="128"/>
        <v>3.237626413</v>
      </c>
      <c r="X58" s="12">
        <f t="shared" si="10"/>
        <v>0.8970943606</v>
      </c>
      <c r="Y58" s="13">
        <f t="shared" si="11"/>
        <v>0.1281764265</v>
      </c>
      <c r="Z58" s="13">
        <f t="shared" si="12"/>
        <v>0.7545069373</v>
      </c>
    </row>
    <row r="59" ht="12.75" customHeight="1">
      <c r="A59" s="1">
        <v>58.0</v>
      </c>
      <c r="B59" s="7">
        <v>368.64608517269573</v>
      </c>
      <c r="C59" s="8">
        <v>59.0</v>
      </c>
      <c r="D59" s="8">
        <v>69.0</v>
      </c>
      <c r="E59" s="1">
        <v>6.0</v>
      </c>
      <c r="H59" s="34">
        <v>2.63161</v>
      </c>
      <c r="I59" s="34">
        <v>0.30742</v>
      </c>
      <c r="J59" s="34">
        <v>0.44789</v>
      </c>
      <c r="M59" s="10">
        <f t="shared" si="5"/>
        <v>0.3200627086</v>
      </c>
      <c r="N59" s="11">
        <f t="shared" si="6"/>
        <v>0.189859294</v>
      </c>
      <c r="O59" s="11">
        <f t="shared" si="7"/>
        <v>0.2913690443</v>
      </c>
      <c r="Q59" s="5">
        <f t="shared" ref="Q59:S59" si="129">LOG10(B59)</f>
        <v>2.566609626</v>
      </c>
      <c r="R59" s="5">
        <f t="shared" si="129"/>
        <v>1.770852012</v>
      </c>
      <c r="S59" s="5">
        <f t="shared" si="129"/>
        <v>1.838849091</v>
      </c>
      <c r="U59" s="5">
        <f t="shared" ref="U59:W59" si="130">Q59^2</f>
        <v>6.587484974</v>
      </c>
      <c r="V59" s="5">
        <f t="shared" si="130"/>
        <v>3.135916847</v>
      </c>
      <c r="W59" s="5">
        <f t="shared" si="130"/>
        <v>3.381365979</v>
      </c>
      <c r="X59" s="12">
        <f t="shared" si="10"/>
        <v>0.8881883491</v>
      </c>
      <c r="Y59" s="13">
        <f t="shared" si="11"/>
        <v>0.463747377</v>
      </c>
      <c r="Z59" s="13">
        <f t="shared" si="12"/>
        <v>0.8728639966</v>
      </c>
    </row>
    <row r="60" ht="12.75" customHeight="1">
      <c r="A60" s="1">
        <v>59.0</v>
      </c>
      <c r="B60" s="7">
        <v>431.6663648814042</v>
      </c>
      <c r="C60" s="8">
        <v>53.0</v>
      </c>
      <c r="D60" s="8">
        <v>57.0</v>
      </c>
      <c r="E60" s="1">
        <v>41.0</v>
      </c>
      <c r="H60" s="34">
        <v>2.8983</v>
      </c>
      <c r="I60" s="34">
        <v>0.05987</v>
      </c>
      <c r="J60" s="34">
        <v>-0.803456</v>
      </c>
      <c r="M60" s="10">
        <f t="shared" si="5"/>
        <v>0.3886012924</v>
      </c>
      <c r="N60" s="11">
        <f t="shared" si="6"/>
        <v>0.143283152</v>
      </c>
      <c r="O60" s="11">
        <f t="shared" si="7"/>
        <v>0.2083948092</v>
      </c>
      <c r="Q60" s="5">
        <f t="shared" ref="Q60:S60" si="131">LOG10(B60)</f>
        <v>2.63514821</v>
      </c>
      <c r="R60" s="5">
        <f t="shared" si="131"/>
        <v>1.72427587</v>
      </c>
      <c r="S60" s="5">
        <f t="shared" si="131"/>
        <v>1.755874856</v>
      </c>
      <c r="U60" s="5">
        <f t="shared" ref="U60:W60" si="132">Q60^2</f>
        <v>6.944006089</v>
      </c>
      <c r="V60" s="5">
        <f t="shared" si="132"/>
        <v>2.973127274</v>
      </c>
      <c r="W60" s="5">
        <f t="shared" si="132"/>
        <v>3.083096509</v>
      </c>
      <c r="X60" s="12">
        <f t="shared" si="10"/>
        <v>1.078385988</v>
      </c>
      <c r="Y60" s="13">
        <f t="shared" si="11"/>
        <v>0.3499812124</v>
      </c>
      <c r="Z60" s="13">
        <f t="shared" si="12"/>
        <v>0.6242953039</v>
      </c>
    </row>
    <row r="61" ht="12.75" customHeight="1">
      <c r="A61" s="1">
        <v>60.0</v>
      </c>
      <c r="B61" s="7">
        <v>381.53482367215366</v>
      </c>
      <c r="C61" s="8">
        <v>79.0</v>
      </c>
      <c r="D61" s="8">
        <v>71.0</v>
      </c>
      <c r="E61" s="1">
        <v>159.0</v>
      </c>
      <c r="H61" s="34">
        <v>2.44594</v>
      </c>
      <c r="I61" s="34">
        <v>0.65116</v>
      </c>
      <c r="J61" s="34">
        <v>-0.30254</v>
      </c>
      <c r="M61" s="10">
        <f t="shared" si="5"/>
        <v>0.3349872656</v>
      </c>
      <c r="N61" s="11">
        <f t="shared" si="6"/>
        <v>0.3166343737</v>
      </c>
      <c r="O61" s="11">
        <f t="shared" si="7"/>
        <v>0.3037783023</v>
      </c>
      <c r="Q61" s="5">
        <f t="shared" ref="Q61:S61" si="133">LOG10(B61)</f>
        <v>2.581534183</v>
      </c>
      <c r="R61" s="5">
        <f t="shared" si="133"/>
        <v>1.897627091</v>
      </c>
      <c r="S61" s="5">
        <f t="shared" si="133"/>
        <v>1.851258349</v>
      </c>
      <c r="U61" s="5">
        <f t="shared" ref="U61:W61" si="134">Q61^2</f>
        <v>6.664318739</v>
      </c>
      <c r="V61" s="5">
        <f t="shared" si="134"/>
        <v>3.600988578</v>
      </c>
      <c r="W61" s="5">
        <f t="shared" si="134"/>
        <v>3.427157474</v>
      </c>
      <c r="X61" s="12">
        <f t="shared" si="10"/>
        <v>0.9296046631</v>
      </c>
      <c r="Y61" s="13">
        <f t="shared" si="11"/>
        <v>0.773406227</v>
      </c>
      <c r="Z61" s="13">
        <f t="shared" si="12"/>
        <v>0.910038826</v>
      </c>
    </row>
    <row r="62" ht="12.75" customHeight="1">
      <c r="A62" s="1">
        <v>61.0</v>
      </c>
      <c r="B62" s="7">
        <v>483.0162074296604</v>
      </c>
      <c r="C62" s="8">
        <v>49.0</v>
      </c>
      <c r="D62" s="8">
        <v>60.0</v>
      </c>
      <c r="E62" s="1">
        <v>24.0</v>
      </c>
      <c r="H62" s="34">
        <v>2.36963</v>
      </c>
      <c r="I62" s="34">
        <v>0.80412</v>
      </c>
      <c r="J62" s="34">
        <v>-0.111796</v>
      </c>
      <c r="M62" s="10">
        <f t="shared" si="5"/>
        <v>0.4374147859</v>
      </c>
      <c r="N62" s="11">
        <f t="shared" si="6"/>
        <v>0.1092033624</v>
      </c>
      <c r="O62" s="11">
        <f t="shared" si="7"/>
        <v>0.2306712039</v>
      </c>
      <c r="Q62" s="5">
        <f t="shared" ref="Q62:S62" si="135">LOG10(B62)</f>
        <v>2.683961704</v>
      </c>
      <c r="R62" s="5">
        <f t="shared" si="135"/>
        <v>1.69019608</v>
      </c>
      <c r="S62" s="5">
        <f t="shared" si="135"/>
        <v>1.77815125</v>
      </c>
      <c r="U62" s="5">
        <f t="shared" ref="U62:W62" si="136">Q62^2</f>
        <v>7.203650426</v>
      </c>
      <c r="V62" s="5">
        <f t="shared" si="136"/>
        <v>2.856762789</v>
      </c>
      <c r="W62" s="5">
        <f t="shared" si="136"/>
        <v>3.161821869</v>
      </c>
      <c r="X62" s="12">
        <f t="shared" si="10"/>
        <v>1.213845619</v>
      </c>
      <c r="Y62" s="13">
        <f t="shared" si="11"/>
        <v>0.2667384451</v>
      </c>
      <c r="Z62" s="13">
        <f t="shared" si="12"/>
        <v>0.691029445</v>
      </c>
    </row>
    <row r="63" ht="12.75" customHeight="1">
      <c r="A63" s="1">
        <v>62.0</v>
      </c>
      <c r="B63" s="7">
        <v>465.17305987753423</v>
      </c>
      <c r="C63" s="8">
        <v>43.0</v>
      </c>
      <c r="D63" s="8">
        <v>90.0</v>
      </c>
      <c r="E63" s="1">
        <v>105.0</v>
      </c>
      <c r="H63" s="34">
        <v>3.00873</v>
      </c>
      <c r="I63" s="34">
        <v>0.32232</v>
      </c>
      <c r="J63" s="34">
        <v>-0.634022</v>
      </c>
      <c r="M63" s="10">
        <f t="shared" si="5"/>
        <v>0.4210676373</v>
      </c>
      <c r="N63" s="11">
        <f t="shared" si="6"/>
        <v>0.05247573797</v>
      </c>
      <c r="O63" s="11">
        <f t="shared" si="7"/>
        <v>0.406762463</v>
      </c>
      <c r="Q63" s="5">
        <f t="shared" ref="Q63:S63" si="137">LOG10(B63)</f>
        <v>2.667614555</v>
      </c>
      <c r="R63" s="5">
        <f t="shared" si="137"/>
        <v>1.633468456</v>
      </c>
      <c r="S63" s="5">
        <f t="shared" si="137"/>
        <v>1.954242509</v>
      </c>
      <c r="U63" s="5">
        <f t="shared" ref="U63:W63" si="138">Q63^2</f>
        <v>7.116167414</v>
      </c>
      <c r="V63" s="5">
        <f t="shared" si="138"/>
        <v>2.668219195</v>
      </c>
      <c r="W63" s="5">
        <f t="shared" si="138"/>
        <v>3.819063786</v>
      </c>
      <c r="X63" s="12">
        <f t="shared" si="10"/>
        <v>1.168481549</v>
      </c>
      <c r="Y63" s="13">
        <f t="shared" si="11"/>
        <v>0.1281764265</v>
      </c>
      <c r="Z63" s="13">
        <f t="shared" si="12"/>
        <v>1.218551923</v>
      </c>
    </row>
    <row r="64" ht="12.75" customHeight="1">
      <c r="A64" s="1">
        <v>63.0</v>
      </c>
      <c r="B64" s="7">
        <v>483.6491430169047</v>
      </c>
      <c r="C64" s="8">
        <v>79.0</v>
      </c>
      <c r="D64" s="8">
        <v>70.0</v>
      </c>
      <c r="E64" s="1">
        <v>63.0</v>
      </c>
      <c r="H64" s="34">
        <v>2.58816</v>
      </c>
      <c r="I64" s="34">
        <v>0.68913</v>
      </c>
      <c r="J64" s="34">
        <v>-0.012999</v>
      </c>
      <c r="M64" s="10">
        <f t="shared" si="5"/>
        <v>0.4379835049</v>
      </c>
      <c r="N64" s="11">
        <f t="shared" si="6"/>
        <v>0.3166343737</v>
      </c>
      <c r="O64" s="11">
        <f t="shared" si="7"/>
        <v>0.2976179936</v>
      </c>
      <c r="Q64" s="5">
        <f t="shared" ref="Q64:S64" si="139">LOG10(B64)</f>
        <v>2.684530423</v>
      </c>
      <c r="R64" s="5">
        <f t="shared" si="139"/>
        <v>1.897627091</v>
      </c>
      <c r="S64" s="5">
        <f t="shared" si="139"/>
        <v>1.84509804</v>
      </c>
      <c r="U64" s="5">
        <f t="shared" ref="U64:W64" si="140">Q64^2</f>
        <v>7.20670359</v>
      </c>
      <c r="V64" s="5">
        <f t="shared" si="140"/>
        <v>3.600988578</v>
      </c>
      <c r="W64" s="5">
        <f t="shared" si="140"/>
        <v>3.404386777</v>
      </c>
      <c r="X64" s="12">
        <f t="shared" si="10"/>
        <v>1.215423839</v>
      </c>
      <c r="Y64" s="13">
        <f t="shared" si="11"/>
        <v>0.773406227</v>
      </c>
      <c r="Z64" s="13">
        <f t="shared" si="12"/>
        <v>0.8915841831</v>
      </c>
    </row>
    <row r="65" ht="12.75" customHeight="1">
      <c r="A65" s="1">
        <v>64.0</v>
      </c>
      <c r="B65" s="7">
        <v>494.7456901531979</v>
      </c>
      <c r="C65" s="8">
        <v>65.0</v>
      </c>
      <c r="D65" s="8">
        <v>74.0</v>
      </c>
      <c r="E65" s="1">
        <v>160.0</v>
      </c>
      <c r="H65" s="34">
        <v>2.73609</v>
      </c>
      <c r="I65" s="34">
        <v>0.36737</v>
      </c>
      <c r="J65" s="34">
        <v>0.006983</v>
      </c>
      <c r="M65" s="10">
        <f t="shared" si="5"/>
        <v>0.447835102</v>
      </c>
      <c r="N65" s="11">
        <f t="shared" si="6"/>
        <v>0.231920639</v>
      </c>
      <c r="O65" s="11">
        <f t="shared" si="7"/>
        <v>0.3217516733</v>
      </c>
      <c r="Q65" s="5">
        <f t="shared" ref="Q65:S65" si="141">LOG10(B65)</f>
        <v>2.69438202</v>
      </c>
      <c r="R65" s="5">
        <f t="shared" si="141"/>
        <v>1.812913357</v>
      </c>
      <c r="S65" s="5">
        <f t="shared" si="141"/>
        <v>1.86923172</v>
      </c>
      <c r="U65" s="5">
        <f t="shared" ref="U65:W65" si="142">Q65^2</f>
        <v>7.259694468</v>
      </c>
      <c r="V65" s="5">
        <f t="shared" si="142"/>
        <v>3.286654839</v>
      </c>
      <c r="W65" s="5">
        <f t="shared" si="142"/>
        <v>3.494027222</v>
      </c>
      <c r="X65" s="12">
        <f t="shared" si="10"/>
        <v>1.242762462</v>
      </c>
      <c r="Y65" s="13">
        <f t="shared" si="11"/>
        <v>0.5664857682</v>
      </c>
      <c r="Z65" s="13">
        <f t="shared" si="12"/>
        <v>0.963882255</v>
      </c>
    </row>
    <row r="66" ht="12.75" customHeight="1">
      <c r="A66" s="1">
        <v>65.0</v>
      </c>
      <c r="B66" s="7">
        <v>432.38592375228734</v>
      </c>
      <c r="C66" s="8">
        <v>76.0</v>
      </c>
      <c r="D66" s="8">
        <v>81.0</v>
      </c>
      <c r="E66" s="1">
        <v>7.0</v>
      </c>
      <c r="H66" s="34">
        <v>2.45529</v>
      </c>
      <c r="I66" s="34">
        <v>0.16967</v>
      </c>
      <c r="J66" s="34">
        <v>-0.092155</v>
      </c>
      <c r="M66" s="10">
        <f t="shared" si="5"/>
        <v>0.3893246295</v>
      </c>
      <c r="N66" s="11">
        <f t="shared" si="6"/>
        <v>0.2998208747</v>
      </c>
      <c r="O66" s="11">
        <f t="shared" si="7"/>
        <v>0.3610049724</v>
      </c>
      <c r="Q66" s="5">
        <f t="shared" ref="Q66:S66" si="143">LOG10(B66)</f>
        <v>2.635871547</v>
      </c>
      <c r="R66" s="5">
        <f t="shared" si="143"/>
        <v>1.880813592</v>
      </c>
      <c r="S66" s="5">
        <f t="shared" si="143"/>
        <v>1.908485019</v>
      </c>
      <c r="U66" s="5">
        <f t="shared" ref="U66:W66" si="144">Q66^2</f>
        <v>6.947818813</v>
      </c>
      <c r="V66" s="5">
        <f t="shared" si="144"/>
        <v>3.537459769</v>
      </c>
      <c r="W66" s="5">
        <f t="shared" si="144"/>
        <v>3.642315067</v>
      </c>
      <c r="X66" s="12">
        <f t="shared" si="10"/>
        <v>1.080393281</v>
      </c>
      <c r="Y66" s="13">
        <f t="shared" si="11"/>
        <v>0.7323378342</v>
      </c>
      <c r="Z66" s="13">
        <f t="shared" si="12"/>
        <v>1.081474677</v>
      </c>
    </row>
    <row r="67" ht="12.75" customHeight="1">
      <c r="A67" s="1">
        <v>66.0</v>
      </c>
      <c r="B67" s="7">
        <v>495.66592254061806</v>
      </c>
      <c r="C67" s="8">
        <v>65.0</v>
      </c>
      <c r="D67" s="8">
        <v>78.0</v>
      </c>
      <c r="E67" s="1">
        <v>161.0</v>
      </c>
      <c r="H67" s="34">
        <v>2.42056</v>
      </c>
      <c r="I67" s="34">
        <v>0.58355</v>
      </c>
      <c r="J67" s="34">
        <v>-0.035524</v>
      </c>
      <c r="M67" s="10">
        <f t="shared" si="5"/>
        <v>0.4486421441</v>
      </c>
      <c r="N67" s="11">
        <f t="shared" si="6"/>
        <v>0.231920639</v>
      </c>
      <c r="O67" s="11">
        <f t="shared" si="7"/>
        <v>0.3446145562</v>
      </c>
      <c r="Q67" s="5">
        <f t="shared" ref="Q67:S67" si="145">LOG10(B67)</f>
        <v>2.695189062</v>
      </c>
      <c r="R67" s="5">
        <f t="shared" si="145"/>
        <v>1.812913357</v>
      </c>
      <c r="S67" s="5">
        <f t="shared" si="145"/>
        <v>1.892094603</v>
      </c>
      <c r="U67" s="5">
        <f t="shared" ref="U67:W67" si="146">Q67^2</f>
        <v>7.264044079</v>
      </c>
      <c r="V67" s="5">
        <f t="shared" si="146"/>
        <v>3.286654839</v>
      </c>
      <c r="W67" s="5">
        <f t="shared" si="146"/>
        <v>3.580021986</v>
      </c>
      <c r="X67" s="12">
        <f t="shared" si="10"/>
        <v>1.245002041</v>
      </c>
      <c r="Y67" s="13">
        <f t="shared" si="11"/>
        <v>0.5664857682</v>
      </c>
      <c r="Z67" s="13">
        <f t="shared" si="12"/>
        <v>1.032373359</v>
      </c>
    </row>
    <row r="68" ht="12.75" customHeight="1">
      <c r="A68" s="1">
        <v>67.0</v>
      </c>
      <c r="B68" s="7">
        <v>391.6838472621456</v>
      </c>
      <c r="C68" s="8">
        <v>54.0</v>
      </c>
      <c r="D68" s="8">
        <v>52.0</v>
      </c>
      <c r="E68" s="1">
        <v>107.0</v>
      </c>
      <c r="H68" s="34">
        <v>2.72662</v>
      </c>
      <c r="I68" s="34">
        <v>0.38385</v>
      </c>
      <c r="J68" s="34">
        <v>-0.414513</v>
      </c>
      <c r="M68" s="10">
        <f t="shared" si="5"/>
        <v>0.3463887443</v>
      </c>
      <c r="N68" s="11">
        <f t="shared" si="6"/>
        <v>0.1514010422</v>
      </c>
      <c r="O68" s="11">
        <f t="shared" si="7"/>
        <v>0.1685232972</v>
      </c>
      <c r="Q68" s="5">
        <f t="shared" ref="Q68:S68" si="147">LOG10(B68)</f>
        <v>2.592935662</v>
      </c>
      <c r="R68" s="5">
        <f t="shared" si="147"/>
        <v>1.73239376</v>
      </c>
      <c r="S68" s="5">
        <f t="shared" si="147"/>
        <v>1.716003344</v>
      </c>
      <c r="U68" s="5">
        <f t="shared" ref="U68:W68" si="148">Q68^2</f>
        <v>6.723315347</v>
      </c>
      <c r="V68" s="5">
        <f t="shared" si="148"/>
        <v>3.001188139</v>
      </c>
      <c r="W68" s="5">
        <f t="shared" si="148"/>
        <v>2.944667475</v>
      </c>
      <c r="X68" s="12">
        <f t="shared" si="10"/>
        <v>0.961244277</v>
      </c>
      <c r="Y68" s="13">
        <f t="shared" si="11"/>
        <v>0.3698098456</v>
      </c>
      <c r="Z68" s="13">
        <f t="shared" si="12"/>
        <v>0.504850881</v>
      </c>
    </row>
    <row r="69" ht="12.75" customHeight="1">
      <c r="A69" s="1">
        <v>68.0</v>
      </c>
      <c r="B69" s="7">
        <v>386.93986484543535</v>
      </c>
      <c r="C69" s="8">
        <v>84.0</v>
      </c>
      <c r="D69" s="8">
        <v>86.0</v>
      </c>
      <c r="E69" s="1">
        <v>162.0</v>
      </c>
      <c r="H69" s="34">
        <v>2.84805</v>
      </c>
      <c r="I69" s="34">
        <v>-0.47466</v>
      </c>
      <c r="J69" s="34">
        <v>0.032939</v>
      </c>
      <c r="M69" s="10">
        <f t="shared" si="5"/>
        <v>0.341096558</v>
      </c>
      <c r="N69" s="11">
        <f t="shared" si="6"/>
        <v>0.3432865685</v>
      </c>
      <c r="O69" s="11">
        <f t="shared" si="7"/>
        <v>0.3870184048</v>
      </c>
      <c r="Q69" s="5">
        <f t="shared" ref="Q69:S69" si="149">LOG10(B69)</f>
        <v>2.587643476</v>
      </c>
      <c r="R69" s="5">
        <f t="shared" si="149"/>
        <v>1.924279286</v>
      </c>
      <c r="S69" s="5">
        <f t="shared" si="149"/>
        <v>1.934498451</v>
      </c>
      <c r="U69" s="5">
        <f t="shared" ref="U69:W69" si="150">Q69^2</f>
        <v>6.695898757</v>
      </c>
      <c r="V69" s="5">
        <f t="shared" si="150"/>
        <v>3.702850771</v>
      </c>
      <c r="W69" s="5">
        <f t="shared" si="150"/>
        <v>3.742284258</v>
      </c>
      <c r="X69" s="12">
        <f t="shared" si="10"/>
        <v>0.9465582229</v>
      </c>
      <c r="Y69" s="13">
        <f t="shared" si="11"/>
        <v>0.838506466</v>
      </c>
      <c r="Z69" s="13">
        <f t="shared" si="12"/>
        <v>1.159403987</v>
      </c>
    </row>
    <row r="70" ht="12.75" customHeight="1">
      <c r="A70" s="1">
        <v>69.0</v>
      </c>
      <c r="B70" s="7">
        <v>462.7690932774133</v>
      </c>
      <c r="C70" s="8">
        <v>80.0</v>
      </c>
      <c r="D70" s="8">
        <v>89.0</v>
      </c>
      <c r="E70" s="1">
        <v>126.0</v>
      </c>
      <c r="H70" s="34">
        <v>2.62124</v>
      </c>
      <c r="I70" s="34">
        <v>0.21601</v>
      </c>
      <c r="J70" s="34">
        <v>-0.467856</v>
      </c>
      <c r="M70" s="10">
        <f t="shared" si="5"/>
        <v>0.4188174286</v>
      </c>
      <c r="N70" s="11">
        <f t="shared" si="6"/>
        <v>0.3220972694</v>
      </c>
      <c r="O70" s="11">
        <f t="shared" si="7"/>
        <v>0.4019099602</v>
      </c>
      <c r="Q70" s="5">
        <f t="shared" ref="Q70:S70" si="151">LOG10(B70)</f>
        <v>2.665364346</v>
      </c>
      <c r="R70" s="5">
        <f t="shared" si="151"/>
        <v>1.903089987</v>
      </c>
      <c r="S70" s="5">
        <f t="shared" si="151"/>
        <v>1.949390007</v>
      </c>
      <c r="U70" s="5">
        <f t="shared" ref="U70:W70" si="152">Q70^2</f>
        <v>7.104167098</v>
      </c>
      <c r="V70" s="5">
        <f t="shared" si="152"/>
        <v>3.621751499</v>
      </c>
      <c r="W70" s="5">
        <f t="shared" si="152"/>
        <v>3.800121398</v>
      </c>
      <c r="X70" s="12">
        <f t="shared" si="10"/>
        <v>1.162237119</v>
      </c>
      <c r="Y70" s="13">
        <f t="shared" si="11"/>
        <v>0.7867498116</v>
      </c>
      <c r="Z70" s="13">
        <f t="shared" si="12"/>
        <v>1.204015118</v>
      </c>
    </row>
    <row r="71" ht="12.75" customHeight="1">
      <c r="A71" s="1">
        <v>70.0</v>
      </c>
      <c r="B71" s="7">
        <v>412.55123045472465</v>
      </c>
      <c r="C71" s="8">
        <v>49.0</v>
      </c>
      <c r="D71" s="8">
        <v>84.0</v>
      </c>
      <c r="E71" s="1">
        <v>146.0</v>
      </c>
      <c r="H71" s="34">
        <v>2.85269</v>
      </c>
      <c r="I71" s="34">
        <v>-0.4882</v>
      </c>
      <c r="J71" s="34">
        <v>-0.808622</v>
      </c>
      <c r="M71" s="10">
        <f t="shared" si="5"/>
        <v>0.3689309691</v>
      </c>
      <c r="N71" s="11">
        <f t="shared" si="6"/>
        <v>0.1092033624</v>
      </c>
      <c r="O71" s="11">
        <f t="shared" si="7"/>
        <v>0.3767992396</v>
      </c>
      <c r="Q71" s="5">
        <f t="shared" ref="Q71:S71" si="153">LOG10(B71)</f>
        <v>2.615477887</v>
      </c>
      <c r="R71" s="5">
        <f t="shared" si="153"/>
        <v>1.69019608</v>
      </c>
      <c r="S71" s="5">
        <f t="shared" si="153"/>
        <v>1.924279286</v>
      </c>
      <c r="U71" s="5">
        <f t="shared" ref="U71:W71" si="154">Q71^2</f>
        <v>6.840724576</v>
      </c>
      <c r="V71" s="5">
        <f t="shared" si="154"/>
        <v>2.856762789</v>
      </c>
      <c r="W71" s="5">
        <f t="shared" si="154"/>
        <v>3.702850771</v>
      </c>
      <c r="X71" s="12">
        <f t="shared" si="10"/>
        <v>1.02379996</v>
      </c>
      <c r="Y71" s="13">
        <f t="shared" si="11"/>
        <v>0.2667384451</v>
      </c>
      <c r="Z71" s="13">
        <f t="shared" si="12"/>
        <v>1.128790092</v>
      </c>
    </row>
    <row r="72" ht="12.75" customHeight="1">
      <c r="A72" s="1">
        <v>71.0</v>
      </c>
      <c r="B72" s="7">
        <v>380.94855911401794</v>
      </c>
      <c r="C72" s="8">
        <v>71.0</v>
      </c>
      <c r="D72" s="8">
        <v>80.0</v>
      </c>
      <c r="E72" s="1">
        <v>8.0</v>
      </c>
      <c r="H72" s="34">
        <v>1.9018</v>
      </c>
      <c r="I72" s="34">
        <v>0.68999</v>
      </c>
      <c r="J72" s="34">
        <v>0.115037</v>
      </c>
      <c r="M72" s="10">
        <f t="shared" si="5"/>
        <v>0.3343194176</v>
      </c>
      <c r="N72" s="11">
        <f t="shared" si="6"/>
        <v>0.2702656311</v>
      </c>
      <c r="O72" s="11">
        <f t="shared" si="7"/>
        <v>0.3556099405</v>
      </c>
      <c r="Q72" s="5">
        <f t="shared" ref="Q72:S72" si="155">LOG10(B72)</f>
        <v>2.580866335</v>
      </c>
      <c r="R72" s="5">
        <f t="shared" si="155"/>
        <v>1.851258349</v>
      </c>
      <c r="S72" s="5">
        <f t="shared" si="155"/>
        <v>1.903089987</v>
      </c>
      <c r="U72" s="5">
        <f t="shared" ref="U72:W72" si="156">Q72^2</f>
        <v>6.66087104</v>
      </c>
      <c r="V72" s="5">
        <f t="shared" si="156"/>
        <v>3.427157474</v>
      </c>
      <c r="W72" s="5">
        <f t="shared" si="156"/>
        <v>3.621751499</v>
      </c>
      <c r="X72" s="12">
        <f t="shared" si="10"/>
        <v>0.9277513549</v>
      </c>
      <c r="Y72" s="13">
        <f t="shared" si="11"/>
        <v>0.6601466531</v>
      </c>
      <c r="Z72" s="13">
        <f t="shared" si="12"/>
        <v>1.065312599</v>
      </c>
    </row>
    <row r="73" ht="12.75" customHeight="1">
      <c r="A73" s="1">
        <v>72.0</v>
      </c>
      <c r="B73" s="7">
        <v>443.3392178166299</v>
      </c>
      <c r="C73" s="8">
        <v>78.0</v>
      </c>
      <c r="D73" s="8">
        <v>56.0</v>
      </c>
      <c r="E73" s="1">
        <v>108.0</v>
      </c>
      <c r="H73" s="34">
        <v>2.45734</v>
      </c>
      <c r="I73" s="34">
        <v>0.41618</v>
      </c>
      <c r="J73" s="34">
        <v>0.066825</v>
      </c>
      <c r="M73" s="10">
        <f t="shared" si="5"/>
        <v>0.4001892331</v>
      </c>
      <c r="N73" s="11">
        <f t="shared" si="6"/>
        <v>0.3111018851</v>
      </c>
      <c r="O73" s="11">
        <f t="shared" si="7"/>
        <v>0.2007079806</v>
      </c>
      <c r="Q73" s="5">
        <f t="shared" ref="Q73:S73" si="157">LOG10(B73)</f>
        <v>2.646736151</v>
      </c>
      <c r="R73" s="5">
        <f t="shared" si="157"/>
        <v>1.892094603</v>
      </c>
      <c r="S73" s="5">
        <f t="shared" si="157"/>
        <v>1.748188027</v>
      </c>
      <c r="U73" s="5">
        <f t="shared" ref="U73:W73" si="158">Q73^2</f>
        <v>7.005212252</v>
      </c>
      <c r="V73" s="5">
        <f t="shared" si="158"/>
        <v>3.580021986</v>
      </c>
      <c r="W73" s="5">
        <f t="shared" si="158"/>
        <v>3.056161378</v>
      </c>
      <c r="X73" s="12">
        <f t="shared" si="10"/>
        <v>1.110543043</v>
      </c>
      <c r="Y73" s="13">
        <f t="shared" si="11"/>
        <v>0.7598926559</v>
      </c>
      <c r="Z73" s="13">
        <f t="shared" si="12"/>
        <v>0.601267614</v>
      </c>
    </row>
    <row r="74" ht="12.75" customHeight="1">
      <c r="A74" s="1">
        <v>73.0</v>
      </c>
      <c r="B74" s="7">
        <v>473.63293940140886</v>
      </c>
      <c r="C74" s="8">
        <v>78.0</v>
      </c>
      <c r="D74" s="8">
        <v>80.0</v>
      </c>
      <c r="E74" s="1">
        <v>86.0</v>
      </c>
      <c r="H74" s="34">
        <v>3.11736</v>
      </c>
      <c r="I74" s="34">
        <v>-0.36084</v>
      </c>
      <c r="J74" s="34">
        <v>-0.492853</v>
      </c>
      <c r="M74" s="10">
        <f t="shared" si="5"/>
        <v>0.4288949807</v>
      </c>
      <c r="N74" s="11">
        <f t="shared" si="6"/>
        <v>0.3111018851</v>
      </c>
      <c r="O74" s="11">
        <f t="shared" si="7"/>
        <v>0.3556099405</v>
      </c>
      <c r="Q74" s="5">
        <f t="shared" ref="Q74:S74" si="159">LOG10(B74)</f>
        <v>2.675441898</v>
      </c>
      <c r="R74" s="5">
        <f t="shared" si="159"/>
        <v>1.892094603</v>
      </c>
      <c r="S74" s="5">
        <f t="shared" si="159"/>
        <v>1.903089987</v>
      </c>
      <c r="U74" s="5">
        <f t="shared" ref="U74:W74" si="160">Q74^2</f>
        <v>7.157989351</v>
      </c>
      <c r="V74" s="5">
        <f t="shared" si="160"/>
        <v>3.580021986</v>
      </c>
      <c r="W74" s="5">
        <f t="shared" si="160"/>
        <v>3.621751499</v>
      </c>
      <c r="X74" s="12">
        <f t="shared" si="10"/>
        <v>1.190202778</v>
      </c>
      <c r="Y74" s="13">
        <f t="shared" si="11"/>
        <v>0.7598926559</v>
      </c>
      <c r="Z74" s="13">
        <f t="shared" si="12"/>
        <v>1.065312599</v>
      </c>
    </row>
    <row r="75" ht="12.75" customHeight="1">
      <c r="A75" s="1">
        <v>74.0</v>
      </c>
      <c r="B75" s="7">
        <v>472.388968834058</v>
      </c>
      <c r="C75" s="8">
        <v>61.0</v>
      </c>
      <c r="D75" s="8">
        <v>66.0</v>
      </c>
      <c r="E75" s="1">
        <v>42.0</v>
      </c>
      <c r="H75" s="34">
        <v>1.97285</v>
      </c>
      <c r="I75" s="34">
        <v>0.66946</v>
      </c>
      <c r="J75" s="34">
        <v>0.180815</v>
      </c>
      <c r="M75" s="10">
        <f t="shared" si="5"/>
        <v>0.4277528298</v>
      </c>
      <c r="N75" s="11">
        <f t="shared" si="6"/>
        <v>0.2043371174</v>
      </c>
      <c r="O75" s="11">
        <f t="shared" si="7"/>
        <v>0.2720638891</v>
      </c>
      <c r="Q75" s="5">
        <f t="shared" ref="Q75:S75" si="161">LOG10(B75)</f>
        <v>2.674299747</v>
      </c>
      <c r="R75" s="5">
        <f t="shared" si="161"/>
        <v>1.785329835</v>
      </c>
      <c r="S75" s="5">
        <f t="shared" si="161"/>
        <v>1.819543936</v>
      </c>
      <c r="U75" s="5">
        <f t="shared" ref="U75:W75" si="162">Q75^2</f>
        <v>7.151879139</v>
      </c>
      <c r="V75" s="5">
        <f t="shared" si="162"/>
        <v>3.18740262</v>
      </c>
      <c r="W75" s="5">
        <f t="shared" si="162"/>
        <v>3.310740133</v>
      </c>
      <c r="X75" s="12">
        <f t="shared" si="10"/>
        <v>1.187033258</v>
      </c>
      <c r="Y75" s="13">
        <f t="shared" si="11"/>
        <v>0.4991106846</v>
      </c>
      <c r="Z75" s="13">
        <f t="shared" si="12"/>
        <v>0.8150308971</v>
      </c>
    </row>
    <row r="76" ht="12.75" customHeight="1">
      <c r="A76" s="1">
        <v>75.0</v>
      </c>
      <c r="B76" s="7">
        <v>367.8071191144061</v>
      </c>
      <c r="C76" s="8">
        <v>75.0</v>
      </c>
      <c r="D76" s="8">
        <v>50.0</v>
      </c>
      <c r="E76" s="1">
        <v>25.0</v>
      </c>
      <c r="H76" s="34">
        <v>2.7028</v>
      </c>
      <c r="I76" s="34">
        <v>0.39842</v>
      </c>
      <c r="J76" s="34">
        <v>0.400259</v>
      </c>
      <c r="M76" s="10">
        <f t="shared" si="5"/>
        <v>0.3190732133</v>
      </c>
      <c r="N76" s="11">
        <f t="shared" si="6"/>
        <v>0.2940685458</v>
      </c>
      <c r="O76" s="11">
        <f t="shared" si="7"/>
        <v>0.1514899579</v>
      </c>
      <c r="Q76" s="5">
        <f t="shared" ref="Q76:S76" si="163">LOG10(B76)</f>
        <v>2.565620131</v>
      </c>
      <c r="R76" s="5">
        <f t="shared" si="163"/>
        <v>1.875061263</v>
      </c>
      <c r="S76" s="5">
        <f t="shared" si="163"/>
        <v>1.698970004</v>
      </c>
      <c r="U76" s="5">
        <f t="shared" ref="U76:W76" si="164">Q76^2</f>
        <v>6.582406657</v>
      </c>
      <c r="V76" s="5">
        <f t="shared" si="164"/>
        <v>3.515854741</v>
      </c>
      <c r="W76" s="5">
        <f t="shared" si="164"/>
        <v>2.886499076</v>
      </c>
      <c r="X76" s="12">
        <f t="shared" si="10"/>
        <v>0.8854424554</v>
      </c>
      <c r="Y76" s="13">
        <f t="shared" si="11"/>
        <v>0.7182872846</v>
      </c>
      <c r="Z76" s="13">
        <f t="shared" si="12"/>
        <v>0.4538235364</v>
      </c>
    </row>
    <row r="77" ht="12.75" customHeight="1">
      <c r="A77" s="1">
        <v>76.0</v>
      </c>
      <c r="B77" s="7">
        <v>455.71518312890544</v>
      </c>
      <c r="C77" s="8">
        <v>45.0</v>
      </c>
      <c r="D77" s="8">
        <v>61.0</v>
      </c>
      <c r="E77" s="1">
        <v>64.0</v>
      </c>
      <c r="H77" s="34">
        <v>2.68796</v>
      </c>
      <c r="I77" s="34">
        <v>0.41589</v>
      </c>
      <c r="J77" s="34">
        <v>0.412847</v>
      </c>
      <c r="M77" s="10">
        <f t="shared" si="5"/>
        <v>0.4121465806</v>
      </c>
      <c r="N77" s="11">
        <f t="shared" si="6"/>
        <v>0.07221979617</v>
      </c>
      <c r="O77" s="11">
        <f t="shared" si="7"/>
        <v>0.2378497886</v>
      </c>
      <c r="Q77" s="5">
        <f t="shared" ref="Q77:S77" si="165">LOG10(B77)</f>
        <v>2.658693498</v>
      </c>
      <c r="R77" s="5">
        <f t="shared" si="165"/>
        <v>1.653212514</v>
      </c>
      <c r="S77" s="5">
        <f t="shared" si="165"/>
        <v>1.785329835</v>
      </c>
      <c r="U77" s="5">
        <f t="shared" ref="U77:W77" si="166">Q77^2</f>
        <v>7.068651118</v>
      </c>
      <c r="V77" s="5">
        <f t="shared" si="166"/>
        <v>2.733111616</v>
      </c>
      <c r="W77" s="5">
        <f t="shared" si="166"/>
        <v>3.18740262</v>
      </c>
      <c r="X77" s="12">
        <f t="shared" si="10"/>
        <v>1.143725217</v>
      </c>
      <c r="Y77" s="13">
        <f t="shared" si="11"/>
        <v>0.1764029578</v>
      </c>
      <c r="Z77" s="13">
        <f t="shared" si="12"/>
        <v>0.7125345712</v>
      </c>
    </row>
    <row r="78" ht="12.75" customHeight="1">
      <c r="A78" s="1">
        <v>77.0</v>
      </c>
      <c r="B78" s="7">
        <v>507.45003134435547</v>
      </c>
      <c r="C78" s="8">
        <v>84.0</v>
      </c>
      <c r="D78" s="8">
        <v>91.0</v>
      </c>
      <c r="E78" s="1">
        <v>163.0</v>
      </c>
      <c r="H78" s="34">
        <v>2.30823</v>
      </c>
      <c r="I78" s="34">
        <v>-0.14506</v>
      </c>
      <c r="J78" s="34">
        <v>-0.368634</v>
      </c>
      <c r="M78" s="10">
        <f t="shared" si="5"/>
        <v>0.458846366</v>
      </c>
      <c r="N78" s="11">
        <f t="shared" si="6"/>
        <v>0.3432865685</v>
      </c>
      <c r="O78" s="11">
        <f t="shared" si="7"/>
        <v>0.4115613459</v>
      </c>
      <c r="Q78" s="5">
        <f t="shared" ref="Q78:S78" si="167">LOG10(B78)</f>
        <v>2.705393284</v>
      </c>
      <c r="R78" s="5">
        <f t="shared" si="167"/>
        <v>1.924279286</v>
      </c>
      <c r="S78" s="5">
        <f t="shared" si="167"/>
        <v>1.959041392</v>
      </c>
      <c r="U78" s="5">
        <f t="shared" ref="U78:W78" si="168">Q78^2</f>
        <v>7.319152819</v>
      </c>
      <c r="V78" s="5">
        <f t="shared" si="168"/>
        <v>3.702850771</v>
      </c>
      <c r="W78" s="5">
        <f t="shared" si="168"/>
        <v>3.837843177</v>
      </c>
      <c r="X78" s="12">
        <f t="shared" si="10"/>
        <v>1.273319213</v>
      </c>
      <c r="Y78" s="13">
        <f t="shared" si="11"/>
        <v>0.838506466</v>
      </c>
      <c r="Z78" s="13">
        <f t="shared" si="12"/>
        <v>1.232928097</v>
      </c>
    </row>
    <row r="79" ht="12.75" customHeight="1">
      <c r="A79" s="1">
        <v>78.0</v>
      </c>
      <c r="B79" s="7">
        <v>379.9888559006515</v>
      </c>
      <c r="C79" s="8">
        <v>83.0</v>
      </c>
      <c r="D79" s="8">
        <v>64.0</v>
      </c>
      <c r="E79" s="1">
        <v>177.0</v>
      </c>
      <c r="H79" s="34">
        <v>2.12158</v>
      </c>
      <c r="I79" s="34">
        <v>0.33882</v>
      </c>
      <c r="J79" s="34">
        <v>0.317106</v>
      </c>
      <c r="M79" s="10">
        <f t="shared" si="5"/>
        <v>0.3332239424</v>
      </c>
      <c r="N79" s="11">
        <f t="shared" si="6"/>
        <v>0.3380853748</v>
      </c>
      <c r="O79" s="11">
        <f t="shared" si="7"/>
        <v>0.2586999275</v>
      </c>
      <c r="Q79" s="5">
        <f t="shared" ref="Q79:S79" si="169">LOG10(B79)</f>
        <v>2.57977086</v>
      </c>
      <c r="R79" s="5">
        <f t="shared" si="169"/>
        <v>1.919078092</v>
      </c>
      <c r="S79" s="5">
        <f t="shared" si="169"/>
        <v>1.806179974</v>
      </c>
      <c r="U79" s="5">
        <f t="shared" ref="U79:W79" si="170">Q79^2</f>
        <v>6.65521769</v>
      </c>
      <c r="V79" s="5">
        <f t="shared" si="170"/>
        <v>3.682860725</v>
      </c>
      <c r="W79" s="5">
        <f t="shared" si="170"/>
        <v>3.262286098</v>
      </c>
      <c r="X79" s="12">
        <f t="shared" si="10"/>
        <v>0.9247113622</v>
      </c>
      <c r="Y79" s="13">
        <f t="shared" si="11"/>
        <v>0.8258021107</v>
      </c>
      <c r="Z79" s="13">
        <f t="shared" si="12"/>
        <v>0.7749960303</v>
      </c>
    </row>
    <row r="80" ht="12.75" customHeight="1">
      <c r="A80" s="1">
        <v>79.0</v>
      </c>
      <c r="B80" s="7">
        <v>385.8596678751577</v>
      </c>
      <c r="C80" s="8">
        <v>42.0</v>
      </c>
      <c r="D80" s="8">
        <v>78.0</v>
      </c>
      <c r="E80" s="1">
        <v>43.0</v>
      </c>
      <c r="H80" s="34">
        <v>3.00198</v>
      </c>
      <c r="I80" s="34">
        <v>0.35811</v>
      </c>
      <c r="J80" s="34">
        <v>0.388096</v>
      </c>
      <c r="M80" s="10">
        <f t="shared" si="5"/>
        <v>0.3398824685</v>
      </c>
      <c r="N80" s="11">
        <f t="shared" si="6"/>
        <v>0.04225657279</v>
      </c>
      <c r="O80" s="11">
        <f t="shared" si="7"/>
        <v>0.3446145562</v>
      </c>
      <c r="Q80" s="5">
        <f t="shared" ref="Q80:S80" si="171">LOG10(B80)</f>
        <v>2.586429386</v>
      </c>
      <c r="R80" s="5">
        <f t="shared" si="171"/>
        <v>1.62324929</v>
      </c>
      <c r="S80" s="5">
        <f t="shared" si="171"/>
        <v>1.892094603</v>
      </c>
      <c r="U80" s="5">
        <f t="shared" ref="U80:W80" si="172">Q80^2</f>
        <v>6.68961697</v>
      </c>
      <c r="V80" s="5">
        <f t="shared" si="172"/>
        <v>2.634938259</v>
      </c>
      <c r="W80" s="5">
        <f t="shared" si="172"/>
        <v>3.580021986</v>
      </c>
      <c r="X80" s="12">
        <f t="shared" si="10"/>
        <v>0.9431890703</v>
      </c>
      <c r="Y80" s="13">
        <f t="shared" si="11"/>
        <v>0.1032152516</v>
      </c>
      <c r="Z80" s="13">
        <f t="shared" si="12"/>
        <v>1.032373359</v>
      </c>
    </row>
    <row r="81" ht="12.75" customHeight="1">
      <c r="A81" s="1">
        <v>80.0</v>
      </c>
      <c r="B81" s="7">
        <v>380.2285227904273</v>
      </c>
      <c r="C81" s="8">
        <v>57.0</v>
      </c>
      <c r="D81" s="8">
        <v>52.0</v>
      </c>
      <c r="E81" s="1">
        <v>127.0</v>
      </c>
      <c r="H81" s="34">
        <v>2.29899</v>
      </c>
      <c r="I81" s="34">
        <v>0.08199</v>
      </c>
      <c r="J81" s="34">
        <v>0.319344</v>
      </c>
      <c r="M81" s="10">
        <f t="shared" si="5"/>
        <v>0.3334977746</v>
      </c>
      <c r="N81" s="11">
        <f t="shared" si="6"/>
        <v>0.1748821381</v>
      </c>
      <c r="O81" s="11">
        <f t="shared" si="7"/>
        <v>0.1685232972</v>
      </c>
      <c r="Q81" s="5">
        <f t="shared" ref="Q81:S81" si="173">LOG10(B81)</f>
        <v>2.580044692</v>
      </c>
      <c r="R81" s="5">
        <f t="shared" si="173"/>
        <v>1.755874856</v>
      </c>
      <c r="S81" s="5">
        <f t="shared" si="173"/>
        <v>1.716003344</v>
      </c>
      <c r="U81" s="5">
        <f t="shared" ref="U81:W81" si="174">Q81^2</f>
        <v>6.656630614</v>
      </c>
      <c r="V81" s="5">
        <f t="shared" si="174"/>
        <v>3.083096509</v>
      </c>
      <c r="W81" s="5">
        <f t="shared" si="174"/>
        <v>2.944667475</v>
      </c>
      <c r="X81" s="12">
        <f t="shared" si="10"/>
        <v>0.9254712589</v>
      </c>
      <c r="Y81" s="13">
        <f t="shared" si="11"/>
        <v>0.4271644073</v>
      </c>
      <c r="Z81" s="13">
        <f t="shared" si="12"/>
        <v>0.504850881</v>
      </c>
    </row>
    <row r="82" ht="12.75" customHeight="1">
      <c r="A82" s="1">
        <v>81.0</v>
      </c>
      <c r="B82" s="7">
        <v>395.56908048240973</v>
      </c>
      <c r="C82" s="8">
        <v>84.0</v>
      </c>
      <c r="D82" s="8">
        <v>83.0</v>
      </c>
      <c r="E82" s="1">
        <v>109.0</v>
      </c>
      <c r="H82" s="34">
        <v>2.72324</v>
      </c>
      <c r="I82" s="34">
        <v>0.32471</v>
      </c>
      <c r="J82" s="34">
        <v>-0.53768</v>
      </c>
      <c r="M82" s="10">
        <f t="shared" si="5"/>
        <v>0.3506754201</v>
      </c>
      <c r="N82" s="11">
        <f t="shared" si="6"/>
        <v>0.3432865685</v>
      </c>
      <c r="O82" s="11">
        <f t="shared" si="7"/>
        <v>0.3715980459</v>
      </c>
      <c r="Q82" s="5">
        <f t="shared" ref="Q82:S82" si="175">LOG10(B82)</f>
        <v>2.597222338</v>
      </c>
      <c r="R82" s="5">
        <f t="shared" si="175"/>
        <v>1.924279286</v>
      </c>
      <c r="S82" s="5">
        <f t="shared" si="175"/>
        <v>1.919078092</v>
      </c>
      <c r="U82" s="5">
        <f t="shared" ref="U82:W82" si="176">Q82^2</f>
        <v>6.745563872</v>
      </c>
      <c r="V82" s="5">
        <f t="shared" si="176"/>
        <v>3.702850771</v>
      </c>
      <c r="W82" s="5">
        <f t="shared" si="176"/>
        <v>3.682860725</v>
      </c>
      <c r="X82" s="12">
        <f t="shared" si="10"/>
        <v>0.9731399943</v>
      </c>
      <c r="Y82" s="13">
        <f t="shared" si="11"/>
        <v>0.838506466</v>
      </c>
      <c r="Z82" s="13">
        <f t="shared" si="12"/>
        <v>1.113208702</v>
      </c>
    </row>
    <row r="83" ht="12.75" customHeight="1">
      <c r="A83" s="1">
        <v>82.0</v>
      </c>
      <c r="B83" s="7">
        <v>397.53512066513974</v>
      </c>
      <c r="C83" s="8">
        <v>76.0</v>
      </c>
      <c r="D83" s="8">
        <v>83.0</v>
      </c>
      <c r="E83" s="1">
        <v>9.0</v>
      </c>
      <c r="H83" s="34">
        <v>2.74696</v>
      </c>
      <c r="I83" s="34">
        <v>0.07521</v>
      </c>
      <c r="J83" s="34">
        <v>-0.178768</v>
      </c>
      <c r="M83" s="10">
        <f t="shared" si="5"/>
        <v>0.3528285852</v>
      </c>
      <c r="N83" s="11">
        <f t="shared" si="6"/>
        <v>0.2998208747</v>
      </c>
      <c r="O83" s="11">
        <f t="shared" si="7"/>
        <v>0.3715980459</v>
      </c>
      <c r="Q83" s="5">
        <f t="shared" ref="Q83:S83" si="177">LOG10(B83)</f>
        <v>2.599375503</v>
      </c>
      <c r="R83" s="5">
        <f t="shared" si="177"/>
        <v>1.880813592</v>
      </c>
      <c r="S83" s="5">
        <f t="shared" si="177"/>
        <v>1.919078092</v>
      </c>
      <c r="U83" s="5">
        <f t="shared" ref="U83:W83" si="178">Q83^2</f>
        <v>6.756753005</v>
      </c>
      <c r="V83" s="5">
        <f t="shared" si="178"/>
        <v>3.537459769</v>
      </c>
      <c r="W83" s="5">
        <f t="shared" si="178"/>
        <v>3.682860725</v>
      </c>
      <c r="X83" s="12">
        <f t="shared" si="10"/>
        <v>0.979115124</v>
      </c>
      <c r="Y83" s="13">
        <f t="shared" si="11"/>
        <v>0.7323378342</v>
      </c>
      <c r="Z83" s="13">
        <f t="shared" si="12"/>
        <v>1.113208702</v>
      </c>
    </row>
    <row r="84" ht="12.75" customHeight="1">
      <c r="A84" s="1">
        <v>83.0</v>
      </c>
      <c r="B84" s="7">
        <v>445.17280596450144</v>
      </c>
      <c r="C84" s="8">
        <v>43.0</v>
      </c>
      <c r="D84" s="8">
        <v>86.0</v>
      </c>
      <c r="E84" s="1">
        <v>164.0</v>
      </c>
      <c r="H84" s="34">
        <v>2.56412</v>
      </c>
      <c r="I84" s="34">
        <v>0.2245</v>
      </c>
      <c r="J84" s="34">
        <v>-0.53675</v>
      </c>
      <c r="M84" s="10">
        <f t="shared" si="5"/>
        <v>0.4019817093</v>
      </c>
      <c r="N84" s="11">
        <f t="shared" si="6"/>
        <v>0.05247573797</v>
      </c>
      <c r="O84" s="11">
        <f t="shared" si="7"/>
        <v>0.3870184048</v>
      </c>
      <c r="Q84" s="5">
        <f t="shared" ref="Q84:S84" si="179">LOG10(B84)</f>
        <v>2.648528627</v>
      </c>
      <c r="R84" s="5">
        <f t="shared" si="179"/>
        <v>1.633468456</v>
      </c>
      <c r="S84" s="5">
        <f t="shared" si="179"/>
        <v>1.934498451</v>
      </c>
      <c r="U84" s="5">
        <f t="shared" ref="U84:W84" si="180">Q84^2</f>
        <v>7.014703888</v>
      </c>
      <c r="V84" s="5">
        <f t="shared" si="180"/>
        <v>2.668219195</v>
      </c>
      <c r="W84" s="5">
        <f t="shared" si="180"/>
        <v>3.742284258</v>
      </c>
      <c r="X84" s="12">
        <f t="shared" si="10"/>
        <v>1.115517244</v>
      </c>
      <c r="Y84" s="13">
        <f t="shared" si="11"/>
        <v>0.1281764265</v>
      </c>
      <c r="Z84" s="13">
        <f t="shared" si="12"/>
        <v>1.159403987</v>
      </c>
    </row>
    <row r="85" ht="12.75" customHeight="1">
      <c r="A85" s="1">
        <v>84.0</v>
      </c>
      <c r="B85" s="7">
        <v>431.09190215261515</v>
      </c>
      <c r="C85" s="8">
        <v>68.0</v>
      </c>
      <c r="D85" s="8">
        <v>64.0</v>
      </c>
      <c r="E85" s="1">
        <v>147.0</v>
      </c>
      <c r="H85" s="34">
        <v>3.1984</v>
      </c>
      <c r="I85" s="34">
        <v>-0.23467</v>
      </c>
      <c r="J85" s="34">
        <v>-0.940602</v>
      </c>
      <c r="M85" s="10">
        <f t="shared" si="5"/>
        <v>0.3880229473</v>
      </c>
      <c r="N85" s="11">
        <f t="shared" si="6"/>
        <v>0.2515161951</v>
      </c>
      <c r="O85" s="11">
        <f t="shared" si="7"/>
        <v>0.2586999275</v>
      </c>
      <c r="Q85" s="5">
        <f t="shared" ref="Q85:S85" si="181">LOG10(B85)</f>
        <v>2.634569865</v>
      </c>
      <c r="R85" s="5">
        <f t="shared" si="181"/>
        <v>1.832508913</v>
      </c>
      <c r="S85" s="5">
        <f t="shared" si="181"/>
        <v>1.806179974</v>
      </c>
      <c r="U85" s="5">
        <f t="shared" ref="U85:W85" si="182">Q85^2</f>
        <v>6.940958373</v>
      </c>
      <c r="V85" s="5">
        <f t="shared" si="182"/>
        <v>3.358088915</v>
      </c>
      <c r="W85" s="5">
        <f t="shared" si="182"/>
        <v>3.262286098</v>
      </c>
      <c r="X85" s="12">
        <f t="shared" si="10"/>
        <v>1.076781055</v>
      </c>
      <c r="Y85" s="13">
        <f t="shared" si="11"/>
        <v>0.6143495705</v>
      </c>
      <c r="Z85" s="13">
        <f t="shared" si="12"/>
        <v>0.7749960303</v>
      </c>
    </row>
    <row r="86" ht="12.75" customHeight="1">
      <c r="A86" s="1">
        <v>85.0</v>
      </c>
      <c r="B86" s="7">
        <v>470.55069787515924</v>
      </c>
      <c r="C86" s="8">
        <v>63.0</v>
      </c>
      <c r="D86" s="8">
        <v>56.0</v>
      </c>
      <c r="E86" s="1">
        <v>44.0</v>
      </c>
      <c r="H86" s="34">
        <v>3.14631</v>
      </c>
      <c r="I86" s="34">
        <v>-0.55519</v>
      </c>
      <c r="J86" s="34">
        <v>-0.200258</v>
      </c>
      <c r="M86" s="10">
        <f t="shared" si="5"/>
        <v>0.4260595042</v>
      </c>
      <c r="N86" s="11">
        <f t="shared" si="6"/>
        <v>0.2183478318</v>
      </c>
      <c r="O86" s="11">
        <f t="shared" si="7"/>
        <v>0.2007079806</v>
      </c>
      <c r="Q86" s="5">
        <f t="shared" ref="Q86:S86" si="183">LOG10(B86)</f>
        <v>2.672606422</v>
      </c>
      <c r="R86" s="5">
        <f t="shared" si="183"/>
        <v>1.799340549</v>
      </c>
      <c r="S86" s="5">
        <f t="shared" si="183"/>
        <v>1.748188027</v>
      </c>
      <c r="U86" s="5">
        <f t="shared" ref="U86:W86" si="184">Q86^2</f>
        <v>7.142825086</v>
      </c>
      <c r="V86" s="5">
        <f t="shared" si="184"/>
        <v>3.237626413</v>
      </c>
      <c r="W86" s="5">
        <f t="shared" si="184"/>
        <v>3.056161378</v>
      </c>
      <c r="X86" s="12">
        <f t="shared" si="10"/>
        <v>1.182334203</v>
      </c>
      <c r="Y86" s="13">
        <f t="shared" si="11"/>
        <v>0.5333330391</v>
      </c>
      <c r="Z86" s="13">
        <f t="shared" si="12"/>
        <v>0.601267614</v>
      </c>
    </row>
    <row r="87" ht="12.75" customHeight="1">
      <c r="A87" s="1">
        <v>86.0</v>
      </c>
      <c r="B87" s="7">
        <v>493.3049362818239</v>
      </c>
      <c r="C87" s="8">
        <v>84.0</v>
      </c>
      <c r="D87" s="8">
        <v>68.0</v>
      </c>
      <c r="E87" s="1">
        <v>178.0</v>
      </c>
      <c r="H87" s="34">
        <v>2.10682</v>
      </c>
      <c r="I87" s="34">
        <v>1.0504</v>
      </c>
      <c r="J87" s="34">
        <v>-0.014973</v>
      </c>
      <c r="M87" s="10">
        <f t="shared" si="5"/>
        <v>0.4465685436</v>
      </c>
      <c r="N87" s="11">
        <f t="shared" si="6"/>
        <v>0.3432865685</v>
      </c>
      <c r="O87" s="11">
        <f t="shared" si="7"/>
        <v>0.2850288663</v>
      </c>
      <c r="Q87" s="5">
        <f t="shared" ref="Q87:S87" si="185">LOG10(B87)</f>
        <v>2.693115461</v>
      </c>
      <c r="R87" s="5">
        <f t="shared" si="185"/>
        <v>1.924279286</v>
      </c>
      <c r="S87" s="5">
        <f t="shared" si="185"/>
        <v>1.832508913</v>
      </c>
      <c r="U87" s="5">
        <f t="shared" ref="U87:W87" si="186">Q87^2</f>
        <v>7.252870888</v>
      </c>
      <c r="V87" s="5">
        <f t="shared" si="186"/>
        <v>3.702850771</v>
      </c>
      <c r="W87" s="5">
        <f t="shared" si="186"/>
        <v>3.358088915</v>
      </c>
      <c r="X87" s="12">
        <f t="shared" si="10"/>
        <v>1.239247706</v>
      </c>
      <c r="Y87" s="13">
        <f t="shared" si="11"/>
        <v>0.838506466</v>
      </c>
      <c r="Z87" s="13">
        <f t="shared" si="12"/>
        <v>0.8538705131</v>
      </c>
    </row>
    <row r="88" ht="12.75" customHeight="1">
      <c r="A88" s="1">
        <v>87.0</v>
      </c>
      <c r="B88" s="7">
        <v>448.7720690890885</v>
      </c>
      <c r="C88" s="8">
        <v>64.0</v>
      </c>
      <c r="D88" s="8">
        <v>72.0</v>
      </c>
      <c r="E88" s="1">
        <v>65.0</v>
      </c>
      <c r="H88" s="34">
        <v>2.80444</v>
      </c>
      <c r="I88" s="34">
        <v>0.0613</v>
      </c>
      <c r="J88" s="34">
        <v>0.517033</v>
      </c>
      <c r="M88" s="10">
        <f t="shared" si="5"/>
        <v>0.4054789016</v>
      </c>
      <c r="N88" s="11">
        <f t="shared" si="6"/>
        <v>0.2251872564</v>
      </c>
      <c r="O88" s="11">
        <f t="shared" si="7"/>
        <v>0.30985245</v>
      </c>
      <c r="Q88" s="5">
        <f t="shared" ref="Q88:S88" si="187">LOG10(B88)</f>
        <v>2.652025819</v>
      </c>
      <c r="R88" s="5">
        <f t="shared" si="187"/>
        <v>1.806179974</v>
      </c>
      <c r="S88" s="5">
        <f t="shared" si="187"/>
        <v>1.857332496</v>
      </c>
      <c r="U88" s="5">
        <f t="shared" ref="U88:W88" si="188">Q88^2</f>
        <v>7.033240946</v>
      </c>
      <c r="V88" s="5">
        <f t="shared" si="188"/>
        <v>3.262286098</v>
      </c>
      <c r="W88" s="5">
        <f t="shared" si="188"/>
        <v>3.449684002</v>
      </c>
      <c r="X88" s="12">
        <f t="shared" si="10"/>
        <v>1.12522211</v>
      </c>
      <c r="Y88" s="13">
        <f t="shared" si="11"/>
        <v>0.5500389118</v>
      </c>
      <c r="Z88" s="13">
        <f t="shared" si="12"/>
        <v>0.9282353536</v>
      </c>
    </row>
    <row r="89" ht="12.75" customHeight="1">
      <c r="A89" s="1">
        <v>88.0</v>
      </c>
      <c r="B89" s="7">
        <v>400.99843549592595</v>
      </c>
      <c r="C89" s="8">
        <v>47.0</v>
      </c>
      <c r="D89" s="8">
        <v>53.0</v>
      </c>
      <c r="E89" s="1">
        <v>148.0</v>
      </c>
      <c r="H89" s="34">
        <v>2.25316</v>
      </c>
      <c r="I89" s="34">
        <v>0.49627</v>
      </c>
      <c r="J89" s="34">
        <v>0.557105</v>
      </c>
      <c r="M89" s="10">
        <f t="shared" si="5"/>
        <v>0.3565957605</v>
      </c>
      <c r="N89" s="11">
        <f t="shared" si="6"/>
        <v>0.09110514033</v>
      </c>
      <c r="O89" s="11">
        <f t="shared" si="7"/>
        <v>0.1767958231</v>
      </c>
      <c r="Q89" s="5">
        <f t="shared" ref="Q89:S89" si="189">LOG10(B89)</f>
        <v>2.603142678</v>
      </c>
      <c r="R89" s="5">
        <f t="shared" si="189"/>
        <v>1.672097858</v>
      </c>
      <c r="S89" s="5">
        <f t="shared" si="189"/>
        <v>1.72427587</v>
      </c>
      <c r="U89" s="5">
        <f t="shared" ref="U89:W89" si="190">Q89^2</f>
        <v>6.776351803</v>
      </c>
      <c r="V89" s="5">
        <f t="shared" si="190"/>
        <v>2.795911247</v>
      </c>
      <c r="W89" s="5">
        <f t="shared" si="190"/>
        <v>2.973127274</v>
      </c>
      <c r="X89" s="12">
        <f t="shared" si="10"/>
        <v>0.9895692042</v>
      </c>
      <c r="Y89" s="13">
        <f t="shared" si="11"/>
        <v>0.2225320076</v>
      </c>
      <c r="Z89" s="13">
        <f t="shared" si="12"/>
        <v>0.5296331639</v>
      </c>
    </row>
    <row r="90" ht="12.75" customHeight="1">
      <c r="A90" s="1">
        <v>89.0</v>
      </c>
      <c r="B90" s="7">
        <v>459.1679878108182</v>
      </c>
      <c r="C90" s="8">
        <v>74.0</v>
      </c>
      <c r="D90" s="8">
        <v>57.0</v>
      </c>
      <c r="E90" s="1">
        <v>26.0</v>
      </c>
      <c r="H90" s="34">
        <v>2.79711</v>
      </c>
      <c r="I90" s="34">
        <v>0.98494</v>
      </c>
      <c r="J90" s="34">
        <v>0.371107</v>
      </c>
      <c r="M90" s="10">
        <f t="shared" si="5"/>
        <v>0.4154246847</v>
      </c>
      <c r="N90" s="11">
        <f t="shared" si="6"/>
        <v>0.2882390021</v>
      </c>
      <c r="O90" s="11">
        <f t="shared" si="7"/>
        <v>0.2083948092</v>
      </c>
      <c r="Q90" s="5">
        <f t="shared" ref="Q90:S90" si="191">LOG10(B90)</f>
        <v>2.661971602</v>
      </c>
      <c r="R90" s="5">
        <f t="shared" si="191"/>
        <v>1.86923172</v>
      </c>
      <c r="S90" s="5">
        <f t="shared" si="191"/>
        <v>1.755874856</v>
      </c>
      <c r="U90" s="5">
        <f t="shared" ref="U90:W90" si="192">Q90^2</f>
        <v>7.086092812</v>
      </c>
      <c r="V90" s="5">
        <f t="shared" si="192"/>
        <v>3.494027222</v>
      </c>
      <c r="W90" s="5">
        <f t="shared" si="192"/>
        <v>3.083096509</v>
      </c>
      <c r="X90" s="12">
        <f t="shared" si="10"/>
        <v>1.152822103</v>
      </c>
      <c r="Y90" s="13">
        <f t="shared" si="11"/>
        <v>0.7040481314</v>
      </c>
      <c r="Z90" s="13">
        <f t="shared" si="12"/>
        <v>0.6242953039</v>
      </c>
    </row>
    <row r="91" ht="12.75" customHeight="1">
      <c r="A91" s="1">
        <v>90.0</v>
      </c>
      <c r="B91" s="7">
        <v>502.39326688271376</v>
      </c>
      <c r="C91" s="8">
        <v>64.0</v>
      </c>
      <c r="D91" s="8">
        <v>90.0</v>
      </c>
      <c r="E91" s="1">
        <v>87.0</v>
      </c>
      <c r="H91" s="34">
        <v>3.45041</v>
      </c>
      <c r="I91" s="34">
        <v>-0.24479</v>
      </c>
      <c r="J91" s="34">
        <v>-0.582073</v>
      </c>
      <c r="M91" s="10">
        <f t="shared" si="5"/>
        <v>0.4544968927</v>
      </c>
      <c r="N91" s="11">
        <f t="shared" si="6"/>
        <v>0.2251872564</v>
      </c>
      <c r="O91" s="11">
        <f t="shared" si="7"/>
        <v>0.406762463</v>
      </c>
      <c r="Q91" s="5">
        <f t="shared" ref="Q91:S91" si="193">LOG10(B91)</f>
        <v>2.70104381</v>
      </c>
      <c r="R91" s="5">
        <f t="shared" si="193"/>
        <v>1.806179974</v>
      </c>
      <c r="S91" s="5">
        <f t="shared" si="193"/>
        <v>1.954242509</v>
      </c>
      <c r="U91" s="5">
        <f t="shared" ref="U91:W91" si="194">Q91^2</f>
        <v>7.295637665</v>
      </c>
      <c r="V91" s="5">
        <f t="shared" si="194"/>
        <v>3.262286098</v>
      </c>
      <c r="W91" s="5">
        <f t="shared" si="194"/>
        <v>3.819063786</v>
      </c>
      <c r="X91" s="12">
        <f t="shared" si="10"/>
        <v>1.26124923</v>
      </c>
      <c r="Y91" s="13">
        <f t="shared" si="11"/>
        <v>0.5500389118</v>
      </c>
      <c r="Z91" s="13">
        <f t="shared" si="12"/>
        <v>1.218551923</v>
      </c>
    </row>
    <row r="92" ht="12.75" customHeight="1">
      <c r="A92" s="1">
        <v>91.0</v>
      </c>
      <c r="B92" s="7">
        <v>458.4326042441619</v>
      </c>
      <c r="C92" s="8">
        <v>66.0</v>
      </c>
      <c r="D92" s="8">
        <v>83.0</v>
      </c>
      <c r="E92" s="1">
        <v>10.0</v>
      </c>
      <c r="H92" s="34">
        <v>2.53106</v>
      </c>
      <c r="I92" s="34">
        <v>0.07938</v>
      </c>
      <c r="J92" s="34">
        <v>0.142273</v>
      </c>
      <c r="M92" s="10">
        <f t="shared" si="5"/>
        <v>0.4147285799</v>
      </c>
      <c r="N92" s="11">
        <f t="shared" si="6"/>
        <v>0.2385512179</v>
      </c>
      <c r="O92" s="11">
        <f t="shared" si="7"/>
        <v>0.3715980459</v>
      </c>
      <c r="Q92" s="5">
        <f t="shared" ref="Q92:S92" si="195">LOG10(B92)</f>
        <v>2.661275498</v>
      </c>
      <c r="R92" s="5">
        <f t="shared" si="195"/>
        <v>1.819543936</v>
      </c>
      <c r="S92" s="5">
        <f t="shared" si="195"/>
        <v>1.919078092</v>
      </c>
      <c r="U92" s="5">
        <f t="shared" ref="U92:W92" si="196">Q92^2</f>
        <v>7.082387274</v>
      </c>
      <c r="V92" s="5">
        <f t="shared" si="196"/>
        <v>3.310740133</v>
      </c>
      <c r="W92" s="5">
        <f t="shared" si="196"/>
        <v>3.682860725</v>
      </c>
      <c r="X92" s="12">
        <f t="shared" si="10"/>
        <v>1.150890381</v>
      </c>
      <c r="Y92" s="13">
        <f t="shared" si="11"/>
        <v>0.5826815177</v>
      </c>
      <c r="Z92" s="13">
        <f t="shared" si="12"/>
        <v>1.113208702</v>
      </c>
    </row>
    <row r="93" ht="12.75" customHeight="1">
      <c r="A93" s="1">
        <v>92.0</v>
      </c>
      <c r="B93" s="7">
        <v>373.26571293431994</v>
      </c>
      <c r="C93" s="8">
        <v>56.0</v>
      </c>
      <c r="D93" s="8">
        <v>68.0</v>
      </c>
      <c r="E93" s="1">
        <v>165.0</v>
      </c>
      <c r="H93" s="34">
        <v>2.7357</v>
      </c>
      <c r="I93" s="34">
        <v>0.08456</v>
      </c>
      <c r="J93" s="34">
        <v>0.159316</v>
      </c>
      <c r="M93" s="10">
        <f t="shared" si="5"/>
        <v>0.3254711811</v>
      </c>
      <c r="N93" s="11">
        <f t="shared" si="6"/>
        <v>0.1671953094</v>
      </c>
      <c r="O93" s="11">
        <f t="shared" si="7"/>
        <v>0.2850288663</v>
      </c>
      <c r="Q93" s="5">
        <f t="shared" ref="Q93:S93" si="197">LOG10(B93)</f>
        <v>2.572018099</v>
      </c>
      <c r="R93" s="5">
        <f t="shared" si="197"/>
        <v>1.748188027</v>
      </c>
      <c r="S93" s="5">
        <f t="shared" si="197"/>
        <v>1.832508913</v>
      </c>
      <c r="U93" s="5">
        <f t="shared" ref="U93:W93" si="198">Q93^2</f>
        <v>6.6152771</v>
      </c>
      <c r="V93" s="5">
        <f t="shared" si="198"/>
        <v>3.056161378</v>
      </c>
      <c r="W93" s="5">
        <f t="shared" si="198"/>
        <v>3.358088915</v>
      </c>
      <c r="X93" s="12">
        <f t="shared" si="10"/>
        <v>0.9031971024</v>
      </c>
      <c r="Y93" s="13">
        <f t="shared" si="11"/>
        <v>0.4083886785</v>
      </c>
      <c r="Z93" s="13">
        <f t="shared" si="12"/>
        <v>0.8538705131</v>
      </c>
    </row>
    <row r="94" ht="12.75" customHeight="1">
      <c r="A94" s="1">
        <v>93.0</v>
      </c>
      <c r="B94" s="7">
        <v>369.73237366677324</v>
      </c>
      <c r="C94" s="8">
        <v>79.0</v>
      </c>
      <c r="D94" s="8">
        <v>51.0</v>
      </c>
      <c r="E94" s="1">
        <v>110.0</v>
      </c>
      <c r="H94" s="34">
        <v>2.05262</v>
      </c>
      <c r="I94" s="34">
        <v>0.27773</v>
      </c>
      <c r="J94" s="34">
        <v>0.091477</v>
      </c>
      <c r="M94" s="10">
        <f t="shared" si="5"/>
        <v>0.3213405613</v>
      </c>
      <c r="N94" s="11">
        <f t="shared" si="6"/>
        <v>0.3166343737</v>
      </c>
      <c r="O94" s="11">
        <f t="shared" si="7"/>
        <v>0.1600901296</v>
      </c>
      <c r="Q94" s="5">
        <f t="shared" ref="Q94:S94" si="199">LOG10(B94)</f>
        <v>2.567887479</v>
      </c>
      <c r="R94" s="5">
        <f t="shared" si="199"/>
        <v>1.897627091</v>
      </c>
      <c r="S94" s="5">
        <f t="shared" si="199"/>
        <v>1.707570176</v>
      </c>
      <c r="U94" s="5">
        <f t="shared" ref="U94:W94" si="200">Q94^2</f>
        <v>6.594046105</v>
      </c>
      <c r="V94" s="5">
        <f t="shared" si="200"/>
        <v>3.600988578</v>
      </c>
      <c r="W94" s="5">
        <f t="shared" si="200"/>
        <v>2.915795906</v>
      </c>
      <c r="X94" s="12">
        <f t="shared" si="10"/>
        <v>0.8917344475</v>
      </c>
      <c r="Y94" s="13">
        <f t="shared" si="11"/>
        <v>0.773406227</v>
      </c>
      <c r="Z94" s="13">
        <f t="shared" si="12"/>
        <v>0.4795873588</v>
      </c>
    </row>
    <row r="95" ht="12.75" customHeight="1">
      <c r="A95" s="1">
        <v>94.0</v>
      </c>
      <c r="B95" s="7">
        <v>408.8721185543601</v>
      </c>
      <c r="C95" s="8">
        <v>82.0</v>
      </c>
      <c r="D95" s="8">
        <v>80.0</v>
      </c>
      <c r="E95" s="1">
        <v>66.0</v>
      </c>
      <c r="H95" s="34">
        <v>2.84679</v>
      </c>
      <c r="I95" s="34">
        <v>0.55555</v>
      </c>
      <c r="J95" s="34">
        <v>0.108956</v>
      </c>
      <c r="M95" s="10">
        <f t="shared" si="5"/>
        <v>0.3650405789</v>
      </c>
      <c r="N95" s="11">
        <f t="shared" si="6"/>
        <v>0.3328211348</v>
      </c>
      <c r="O95" s="11">
        <f t="shared" si="7"/>
        <v>0.3556099405</v>
      </c>
      <c r="Q95" s="5">
        <f t="shared" ref="Q95:S95" si="201">LOG10(B95)</f>
        <v>2.611587497</v>
      </c>
      <c r="R95" s="5">
        <f t="shared" si="201"/>
        <v>1.913813852</v>
      </c>
      <c r="S95" s="5">
        <f t="shared" si="201"/>
        <v>1.903089987</v>
      </c>
      <c r="U95" s="5">
        <f t="shared" ref="U95:W95" si="202">Q95^2</f>
        <v>6.820389252</v>
      </c>
      <c r="V95" s="5">
        <f t="shared" si="202"/>
        <v>3.662683462</v>
      </c>
      <c r="W95" s="5">
        <f t="shared" si="202"/>
        <v>3.621751499</v>
      </c>
      <c r="X95" s="12">
        <f t="shared" si="10"/>
        <v>1.013003953</v>
      </c>
      <c r="Y95" s="13">
        <f t="shared" si="11"/>
        <v>0.8129437595</v>
      </c>
      <c r="Z95" s="13">
        <f t="shared" si="12"/>
        <v>1.065312599</v>
      </c>
    </row>
    <row r="96" ht="12.75" customHeight="1">
      <c r="A96" s="1">
        <v>95.0</v>
      </c>
      <c r="B96" s="7">
        <v>387.69811104032726</v>
      </c>
      <c r="C96" s="8">
        <v>45.0</v>
      </c>
      <c r="D96" s="8">
        <v>83.0</v>
      </c>
      <c r="E96" s="1">
        <v>128.0</v>
      </c>
      <c r="H96" s="34">
        <v>2.33493</v>
      </c>
      <c r="I96" s="34">
        <v>0.65668</v>
      </c>
      <c r="J96" s="34">
        <v>0.699466</v>
      </c>
      <c r="M96" s="10">
        <f t="shared" si="5"/>
        <v>0.3419467674</v>
      </c>
      <c r="N96" s="11">
        <f t="shared" si="6"/>
        <v>0.07221979617</v>
      </c>
      <c r="O96" s="11">
        <f t="shared" si="7"/>
        <v>0.3715980459</v>
      </c>
      <c r="Q96" s="5">
        <f t="shared" ref="Q96:S96" si="203">LOG10(B96)</f>
        <v>2.588493685</v>
      </c>
      <c r="R96" s="5">
        <f t="shared" si="203"/>
        <v>1.653212514</v>
      </c>
      <c r="S96" s="5">
        <f t="shared" si="203"/>
        <v>1.919078092</v>
      </c>
      <c r="U96" s="5">
        <f t="shared" ref="U96:W96" si="204">Q96^2</f>
        <v>6.700299557</v>
      </c>
      <c r="V96" s="5">
        <f t="shared" si="204"/>
        <v>2.733111616</v>
      </c>
      <c r="W96" s="5">
        <f t="shared" si="204"/>
        <v>3.682860725</v>
      </c>
      <c r="X96" s="12">
        <f t="shared" si="10"/>
        <v>0.9489175921</v>
      </c>
      <c r="Y96" s="13">
        <f t="shared" si="11"/>
        <v>0.1764029578</v>
      </c>
      <c r="Z96" s="13">
        <f t="shared" si="12"/>
        <v>1.113208702</v>
      </c>
    </row>
    <row r="97" ht="12.75" customHeight="1">
      <c r="A97" s="1">
        <v>96.0</v>
      </c>
      <c r="B97" s="7">
        <v>376.1830859549096</v>
      </c>
      <c r="C97" s="8">
        <v>55.0</v>
      </c>
      <c r="D97" s="8">
        <v>71.0</v>
      </c>
      <c r="E97" s="1">
        <v>186.0</v>
      </c>
      <c r="H97" s="34">
        <v>2.24586</v>
      </c>
      <c r="I97" s="34">
        <v>0.65793</v>
      </c>
      <c r="J97" s="34">
        <v>-0.149542</v>
      </c>
      <c r="M97" s="10">
        <f t="shared" si="5"/>
        <v>0.3288523471</v>
      </c>
      <c r="N97" s="11">
        <f t="shared" si="6"/>
        <v>0.1593699719</v>
      </c>
      <c r="O97" s="11">
        <f t="shared" si="7"/>
        <v>0.3037783023</v>
      </c>
      <c r="Q97" s="5">
        <f t="shared" ref="Q97:S97" si="205">LOG10(B97)</f>
        <v>2.575399265</v>
      </c>
      <c r="R97" s="5">
        <f t="shared" si="205"/>
        <v>1.740362689</v>
      </c>
      <c r="S97" s="5">
        <f t="shared" si="205"/>
        <v>1.851258349</v>
      </c>
      <c r="U97" s="5">
        <f t="shared" ref="U97:W97" si="206">Q97^2</f>
        <v>6.632681373</v>
      </c>
      <c r="V97" s="5">
        <f t="shared" si="206"/>
        <v>3.028862291</v>
      </c>
      <c r="W97" s="5">
        <f t="shared" si="206"/>
        <v>3.427157474</v>
      </c>
      <c r="X97" s="12">
        <f t="shared" si="10"/>
        <v>0.9125799895</v>
      </c>
      <c r="Y97" s="13">
        <f t="shared" si="11"/>
        <v>0.38927463</v>
      </c>
      <c r="Z97" s="13">
        <f t="shared" si="12"/>
        <v>0.910038826</v>
      </c>
    </row>
    <row r="98" ht="12.75" customHeight="1">
      <c r="A98" s="1">
        <v>97.0</v>
      </c>
      <c r="B98" s="7">
        <v>498.19802219463185</v>
      </c>
      <c r="C98" s="8">
        <v>53.0</v>
      </c>
      <c r="D98" s="8">
        <v>86.0</v>
      </c>
      <c r="E98" s="1">
        <v>187.0</v>
      </c>
      <c r="H98" s="34">
        <v>1.96436</v>
      </c>
      <c r="I98" s="34">
        <v>0.40121</v>
      </c>
      <c r="J98" s="34">
        <v>-0.066742</v>
      </c>
      <c r="M98" s="10">
        <f t="shared" si="5"/>
        <v>0.4508550814</v>
      </c>
      <c r="N98" s="11">
        <f t="shared" si="6"/>
        <v>0.143283152</v>
      </c>
      <c r="O98" s="11">
        <f t="shared" si="7"/>
        <v>0.3870184048</v>
      </c>
      <c r="Q98" s="5">
        <f t="shared" ref="Q98:S98" si="207">LOG10(B98)</f>
        <v>2.697401999</v>
      </c>
      <c r="R98" s="5">
        <f t="shared" si="207"/>
        <v>1.72427587</v>
      </c>
      <c r="S98" s="5">
        <f t="shared" si="207"/>
        <v>1.934498451</v>
      </c>
      <c r="U98" s="5">
        <f t="shared" ref="U98:W98" si="208">Q98^2</f>
        <v>7.275977545</v>
      </c>
      <c r="V98" s="5">
        <f t="shared" si="208"/>
        <v>2.973127274</v>
      </c>
      <c r="W98" s="5">
        <f t="shared" si="208"/>
        <v>3.742284258</v>
      </c>
      <c r="X98" s="12">
        <f t="shared" si="10"/>
        <v>1.251143041</v>
      </c>
      <c r="Y98" s="13">
        <f t="shared" si="11"/>
        <v>0.3499812124</v>
      </c>
      <c r="Z98" s="13">
        <f t="shared" si="12"/>
        <v>1.159403987</v>
      </c>
    </row>
    <row r="99" ht="12.75" customHeight="1">
      <c r="A99" s="1">
        <v>98.0</v>
      </c>
      <c r="B99" s="7">
        <v>387.1960273605901</v>
      </c>
      <c r="C99" s="8">
        <v>79.0</v>
      </c>
      <c r="D99" s="8">
        <v>87.0</v>
      </c>
      <c r="E99" s="1">
        <v>45.0</v>
      </c>
      <c r="H99" s="34">
        <v>2.68994</v>
      </c>
      <c r="I99" s="34">
        <v>0.14234</v>
      </c>
      <c r="J99" s="34">
        <v>-0.130416</v>
      </c>
      <c r="M99" s="10">
        <f t="shared" si="5"/>
        <v>0.3413839751</v>
      </c>
      <c r="N99" s="11">
        <f t="shared" si="6"/>
        <v>0.3166343737</v>
      </c>
      <c r="O99" s="11">
        <f t="shared" si="7"/>
        <v>0.3920392062</v>
      </c>
      <c r="Q99" s="5">
        <f t="shared" ref="Q99:S99" si="209">LOG10(B99)</f>
        <v>2.587930893</v>
      </c>
      <c r="R99" s="5">
        <f t="shared" si="209"/>
        <v>1.897627091</v>
      </c>
      <c r="S99" s="5">
        <f t="shared" si="209"/>
        <v>1.939519253</v>
      </c>
      <c r="U99" s="5">
        <f t="shared" ref="U99:W99" si="210">Q99^2</f>
        <v>6.697386306</v>
      </c>
      <c r="V99" s="5">
        <f t="shared" si="210"/>
        <v>3.600988578</v>
      </c>
      <c r="W99" s="5">
        <f t="shared" si="210"/>
        <v>3.761734931</v>
      </c>
      <c r="X99" s="12">
        <f t="shared" si="10"/>
        <v>0.9473558184</v>
      </c>
      <c r="Y99" s="13">
        <f t="shared" si="11"/>
        <v>0.773406227</v>
      </c>
      <c r="Z99" s="13">
        <f t="shared" si="12"/>
        <v>1.174444969</v>
      </c>
    </row>
    <row r="100" ht="12.75" customHeight="1">
      <c r="A100" s="1">
        <v>99.0</v>
      </c>
      <c r="B100" s="7">
        <v>440.48556777408135</v>
      </c>
      <c r="C100" s="8">
        <v>45.0</v>
      </c>
      <c r="D100" s="8">
        <v>91.0</v>
      </c>
      <c r="E100" s="1">
        <v>129.0</v>
      </c>
      <c r="H100" s="34">
        <v>2.7527</v>
      </c>
      <c r="I100" s="34">
        <v>0.66632</v>
      </c>
      <c r="J100" s="34">
        <v>0.188743</v>
      </c>
      <c r="M100" s="10">
        <f t="shared" si="5"/>
        <v>0.3973847659</v>
      </c>
      <c r="N100" s="11">
        <f t="shared" si="6"/>
        <v>0.07221979617</v>
      </c>
      <c r="O100" s="11">
        <f t="shared" si="7"/>
        <v>0.4115613459</v>
      </c>
      <c r="Q100" s="5">
        <f t="shared" ref="Q100:S100" si="211">LOG10(B100)</f>
        <v>2.643931684</v>
      </c>
      <c r="R100" s="5">
        <f t="shared" si="211"/>
        <v>1.653212514</v>
      </c>
      <c r="S100" s="5">
        <f t="shared" si="211"/>
        <v>1.959041392</v>
      </c>
      <c r="U100" s="5">
        <f t="shared" ref="U100:W100" si="212">Q100^2</f>
        <v>6.990374748</v>
      </c>
      <c r="V100" s="5">
        <f t="shared" si="212"/>
        <v>2.733111616</v>
      </c>
      <c r="W100" s="5">
        <f t="shared" si="212"/>
        <v>3.837843177</v>
      </c>
      <c r="X100" s="12">
        <f t="shared" si="10"/>
        <v>1.102760521</v>
      </c>
      <c r="Y100" s="13">
        <f t="shared" si="11"/>
        <v>0.1764029578</v>
      </c>
      <c r="Z100" s="13">
        <f t="shared" si="12"/>
        <v>1.232928097</v>
      </c>
    </row>
    <row r="101" ht="12.75" customHeight="1">
      <c r="A101" s="1">
        <v>100.0</v>
      </c>
      <c r="B101" s="7">
        <v>415.8355423395991</v>
      </c>
      <c r="C101" s="8">
        <v>40.0</v>
      </c>
      <c r="D101" s="8">
        <v>65.0</v>
      </c>
      <c r="E101" s="1">
        <v>88.0</v>
      </c>
      <c r="H101" s="34">
        <v>2.3934</v>
      </c>
      <c r="I101" s="34">
        <v>0.57261</v>
      </c>
      <c r="J101" s="34">
        <v>0.283129</v>
      </c>
      <c r="M101" s="10">
        <f t="shared" si="5"/>
        <v>0.372374689</v>
      </c>
      <c r="N101" s="11">
        <f t="shared" si="6"/>
        <v>0.02106727372</v>
      </c>
      <c r="O101" s="11">
        <f t="shared" si="7"/>
        <v>0.2654333102</v>
      </c>
      <c r="Q101" s="5">
        <f t="shared" ref="Q101:S101" si="213">LOG10(B101)</f>
        <v>2.618921607</v>
      </c>
      <c r="R101" s="5">
        <f t="shared" si="213"/>
        <v>1.602059991</v>
      </c>
      <c r="S101" s="5">
        <f t="shared" si="213"/>
        <v>1.812913357</v>
      </c>
      <c r="U101" s="5">
        <f t="shared" ref="U101:W101" si="214">Q101^2</f>
        <v>6.858750382</v>
      </c>
      <c r="V101" s="5">
        <f t="shared" si="214"/>
        <v>2.566596216</v>
      </c>
      <c r="W101" s="5">
        <f t="shared" si="214"/>
        <v>3.286654839</v>
      </c>
      <c r="X101" s="12">
        <f t="shared" si="10"/>
        <v>1.033356437</v>
      </c>
      <c r="Y101" s="13">
        <f t="shared" si="11"/>
        <v>0.05145859716</v>
      </c>
      <c r="Z101" s="13">
        <f t="shared" si="12"/>
        <v>0.79516745</v>
      </c>
    </row>
    <row r="102" ht="12.75" customHeight="1">
      <c r="A102" s="1">
        <v>101.0</v>
      </c>
      <c r="B102" s="7">
        <v>463.5404346978612</v>
      </c>
      <c r="C102" s="8">
        <v>67.0</v>
      </c>
      <c r="D102" s="8">
        <v>72.0</v>
      </c>
      <c r="E102" s="1">
        <v>111.0</v>
      </c>
      <c r="H102" s="34">
        <v>2.35828</v>
      </c>
      <c r="I102" s="34">
        <v>0.35798</v>
      </c>
      <c r="J102" s="34">
        <v>0.138087</v>
      </c>
      <c r="M102" s="10">
        <f t="shared" si="5"/>
        <v>0.419540706</v>
      </c>
      <c r="N102" s="11">
        <f t="shared" si="6"/>
        <v>0.2450820851</v>
      </c>
      <c r="O102" s="11">
        <f t="shared" si="7"/>
        <v>0.30985245</v>
      </c>
      <c r="Q102" s="5">
        <f t="shared" ref="Q102:S102" si="215">LOG10(B102)</f>
        <v>2.666087624</v>
      </c>
      <c r="R102" s="5">
        <f t="shared" si="215"/>
        <v>1.826074803</v>
      </c>
      <c r="S102" s="5">
        <f t="shared" si="215"/>
        <v>1.857332496</v>
      </c>
      <c r="U102" s="5">
        <f t="shared" ref="U102:W102" si="216">Q102^2</f>
        <v>7.108023217</v>
      </c>
      <c r="V102" s="5">
        <f t="shared" si="216"/>
        <v>3.334549185</v>
      </c>
      <c r="W102" s="5">
        <f t="shared" si="216"/>
        <v>3.449684002</v>
      </c>
      <c r="X102" s="12">
        <f t="shared" si="10"/>
        <v>1.164244247</v>
      </c>
      <c r="Y102" s="13">
        <f t="shared" si="11"/>
        <v>0.5986337129</v>
      </c>
      <c r="Z102" s="13">
        <f t="shared" si="12"/>
        <v>0.9282353536</v>
      </c>
    </row>
    <row r="103" ht="12.75" customHeight="1">
      <c r="A103" s="1">
        <v>102.0</v>
      </c>
      <c r="B103" s="7">
        <v>458.88469121665753</v>
      </c>
      <c r="C103" s="8">
        <v>45.0</v>
      </c>
      <c r="D103" s="8">
        <v>56.0</v>
      </c>
      <c r="E103" s="1">
        <v>27.0</v>
      </c>
      <c r="H103" s="34">
        <v>-1.54625</v>
      </c>
      <c r="I103" s="34">
        <v>0.46837</v>
      </c>
      <c r="J103" s="34">
        <v>-0.045</v>
      </c>
      <c r="M103" s="10">
        <f t="shared" si="5"/>
        <v>0.4151566518</v>
      </c>
      <c r="N103" s="11">
        <f t="shared" si="6"/>
        <v>0.07221979617</v>
      </c>
      <c r="O103" s="11">
        <f t="shared" si="7"/>
        <v>0.2007079806</v>
      </c>
      <c r="Q103" s="5">
        <f t="shared" ref="Q103:S103" si="217">LOG10(B103)</f>
        <v>2.66170357</v>
      </c>
      <c r="R103" s="5">
        <f t="shared" si="217"/>
        <v>1.653212514</v>
      </c>
      <c r="S103" s="5">
        <f t="shared" si="217"/>
        <v>1.748188027</v>
      </c>
      <c r="U103" s="5">
        <f t="shared" ref="U103:W103" si="218">Q103^2</f>
        <v>7.084665892</v>
      </c>
      <c r="V103" s="5">
        <f t="shared" si="218"/>
        <v>2.733111616</v>
      </c>
      <c r="W103" s="5">
        <f t="shared" si="218"/>
        <v>3.056161378</v>
      </c>
      <c r="X103" s="12">
        <f t="shared" si="10"/>
        <v>1.1520783</v>
      </c>
      <c r="Y103" s="13">
        <f t="shared" si="11"/>
        <v>0.1764029578</v>
      </c>
      <c r="Z103" s="13">
        <f t="shared" si="12"/>
        <v>0.601267614</v>
      </c>
    </row>
    <row r="104" ht="12.75" customHeight="1">
      <c r="A104" s="1">
        <v>103.0</v>
      </c>
      <c r="B104" s="7">
        <v>380.9233106613159</v>
      </c>
      <c r="C104" s="8">
        <v>52.0</v>
      </c>
      <c r="D104" s="8">
        <v>82.0</v>
      </c>
      <c r="E104" s="1">
        <v>46.0</v>
      </c>
      <c r="H104" s="34">
        <v>-1.19374</v>
      </c>
      <c r="I104" s="34">
        <v>0.27425</v>
      </c>
      <c r="J104" s="34">
        <v>0.14357</v>
      </c>
      <c r="M104" s="10">
        <f t="shared" si="5"/>
        <v>0.3342906325</v>
      </c>
      <c r="N104" s="11">
        <f t="shared" si="6"/>
        <v>0.135010626</v>
      </c>
      <c r="O104" s="11">
        <f t="shared" si="7"/>
        <v>0.3663338059</v>
      </c>
      <c r="Q104" s="5">
        <f t="shared" ref="Q104:S104" si="219">LOG10(B104)</f>
        <v>2.58083755</v>
      </c>
      <c r="R104" s="5">
        <f t="shared" si="219"/>
        <v>1.716003344</v>
      </c>
      <c r="S104" s="5">
        <f t="shared" si="219"/>
        <v>1.913813852</v>
      </c>
      <c r="U104" s="5">
        <f t="shared" ref="U104:W104" si="220">Q104^2</f>
        <v>6.66072246</v>
      </c>
      <c r="V104" s="5">
        <f t="shared" si="220"/>
        <v>2.944667475</v>
      </c>
      <c r="W104" s="5">
        <f t="shared" si="220"/>
        <v>3.662683462</v>
      </c>
      <c r="X104" s="12">
        <f t="shared" si="10"/>
        <v>0.9276714751</v>
      </c>
      <c r="Y104" s="13">
        <f t="shared" si="11"/>
        <v>0.3297748683</v>
      </c>
      <c r="Z104" s="13">
        <f t="shared" si="12"/>
        <v>1.097438442</v>
      </c>
    </row>
    <row r="105" ht="12.75" customHeight="1">
      <c r="A105" s="1">
        <v>104.0</v>
      </c>
      <c r="B105" s="7">
        <v>488.56426638083093</v>
      </c>
      <c r="C105" s="8">
        <v>45.0</v>
      </c>
      <c r="D105" s="8">
        <v>73.0</v>
      </c>
      <c r="E105" s="1">
        <v>11.0</v>
      </c>
      <c r="H105" s="34">
        <v>-1.2947</v>
      </c>
      <c r="I105" s="34">
        <v>0.68243</v>
      </c>
      <c r="J105" s="34">
        <v>-0.305191</v>
      </c>
      <c r="M105" s="10">
        <f t="shared" si="5"/>
        <v>0.4423747818</v>
      </c>
      <c r="N105" s="11">
        <f t="shared" si="6"/>
        <v>0.07221979617</v>
      </c>
      <c r="O105" s="11">
        <f t="shared" si="7"/>
        <v>0.3158428137</v>
      </c>
      <c r="Q105" s="5">
        <f t="shared" ref="Q105:S105" si="221">LOG10(B105)</f>
        <v>2.688921699</v>
      </c>
      <c r="R105" s="5">
        <f t="shared" si="221"/>
        <v>1.653212514</v>
      </c>
      <c r="S105" s="5">
        <f t="shared" si="221"/>
        <v>1.86332286</v>
      </c>
      <c r="U105" s="5">
        <f t="shared" ref="U105:W105" si="222">Q105^2</f>
        <v>7.230299906</v>
      </c>
      <c r="V105" s="5">
        <f t="shared" si="222"/>
        <v>2.733111616</v>
      </c>
      <c r="W105" s="5">
        <f t="shared" si="222"/>
        <v>3.471972081</v>
      </c>
      <c r="X105" s="12">
        <f t="shared" si="10"/>
        <v>1.227609829</v>
      </c>
      <c r="Y105" s="13">
        <f t="shared" si="11"/>
        <v>0.1764029578</v>
      </c>
      <c r="Z105" s="13">
        <f t="shared" si="12"/>
        <v>0.9461808865</v>
      </c>
    </row>
    <row r="106" ht="12.75" customHeight="1">
      <c r="A106" s="1">
        <v>105.0</v>
      </c>
      <c r="B106" s="7">
        <v>407.2301552257253</v>
      </c>
      <c r="C106" s="8">
        <v>57.0</v>
      </c>
      <c r="D106" s="8">
        <v>82.0</v>
      </c>
      <c r="E106" s="1">
        <v>179.0</v>
      </c>
      <c r="H106" s="34">
        <v>-1.67287</v>
      </c>
      <c r="I106" s="34">
        <v>0.23236</v>
      </c>
      <c r="J106" s="34">
        <v>0.240841</v>
      </c>
      <c r="M106" s="10">
        <f t="shared" si="5"/>
        <v>0.3632930122</v>
      </c>
      <c r="N106" s="11">
        <f t="shared" si="6"/>
        <v>0.1748821381</v>
      </c>
      <c r="O106" s="11">
        <f t="shared" si="7"/>
        <v>0.3663338059</v>
      </c>
      <c r="Q106" s="5">
        <f t="shared" ref="Q106:S106" si="223">LOG10(B106)</f>
        <v>2.60983993</v>
      </c>
      <c r="R106" s="5">
        <f t="shared" si="223"/>
        <v>1.755874856</v>
      </c>
      <c r="S106" s="5">
        <f t="shared" si="223"/>
        <v>1.913813852</v>
      </c>
      <c r="U106" s="5">
        <f t="shared" ref="U106:W106" si="224">Q106^2</f>
        <v>6.811264459</v>
      </c>
      <c r="V106" s="5">
        <f t="shared" si="224"/>
        <v>3.083096509</v>
      </c>
      <c r="W106" s="5">
        <f t="shared" si="224"/>
        <v>3.662683462</v>
      </c>
      <c r="X106" s="12">
        <f t="shared" si="10"/>
        <v>1.008154377</v>
      </c>
      <c r="Y106" s="13">
        <f t="shared" si="11"/>
        <v>0.4271644073</v>
      </c>
      <c r="Z106" s="13">
        <f t="shared" si="12"/>
        <v>1.097438442</v>
      </c>
    </row>
    <row r="107" ht="12.75" customHeight="1">
      <c r="A107" s="1">
        <v>106.0</v>
      </c>
      <c r="B107" s="7">
        <v>453.26746448311343</v>
      </c>
      <c r="C107" s="8">
        <v>69.0</v>
      </c>
      <c r="D107" s="8">
        <v>64.0</v>
      </c>
      <c r="E107" s="1">
        <v>166.0</v>
      </c>
      <c r="H107" s="34">
        <v>-1.30743</v>
      </c>
      <c r="I107" s="34">
        <v>0.58545</v>
      </c>
      <c r="J107" s="34">
        <v>-0.196796</v>
      </c>
      <c r="M107" s="10">
        <f t="shared" si="5"/>
        <v>0.4098076289</v>
      </c>
      <c r="N107" s="11">
        <f t="shared" si="6"/>
        <v>0.2578563731</v>
      </c>
      <c r="O107" s="11">
        <f t="shared" si="7"/>
        <v>0.2586999275</v>
      </c>
      <c r="Q107" s="5">
        <f t="shared" ref="Q107:S107" si="225">LOG10(B107)</f>
        <v>2.656354547</v>
      </c>
      <c r="R107" s="5">
        <f t="shared" si="225"/>
        <v>1.838849091</v>
      </c>
      <c r="S107" s="5">
        <f t="shared" si="225"/>
        <v>1.806179974</v>
      </c>
      <c r="U107" s="5">
        <f t="shared" ref="U107:W107" si="226">Q107^2</f>
        <v>7.056219477</v>
      </c>
      <c r="V107" s="5">
        <f t="shared" si="226"/>
        <v>3.381365979</v>
      </c>
      <c r="W107" s="5">
        <f t="shared" si="226"/>
        <v>3.262286098</v>
      </c>
      <c r="X107" s="12">
        <f t="shared" si="10"/>
        <v>1.137234522</v>
      </c>
      <c r="Y107" s="13">
        <f t="shared" si="11"/>
        <v>0.6298359914</v>
      </c>
      <c r="Z107" s="13">
        <f t="shared" si="12"/>
        <v>0.7749960303</v>
      </c>
    </row>
    <row r="108" ht="12.75" customHeight="1">
      <c r="A108" s="1">
        <v>107.0</v>
      </c>
      <c r="B108" s="7">
        <v>473.1929592593679</v>
      </c>
      <c r="C108" s="8">
        <v>56.0</v>
      </c>
      <c r="D108" s="8">
        <v>62.0</v>
      </c>
      <c r="E108" s="1">
        <v>67.0</v>
      </c>
      <c r="H108" s="34">
        <v>-1.18795</v>
      </c>
      <c r="I108" s="34">
        <v>0.37382</v>
      </c>
      <c r="J108" s="34">
        <v>-0.043389</v>
      </c>
      <c r="M108" s="10">
        <f t="shared" si="5"/>
        <v>0.4284913564</v>
      </c>
      <c r="N108" s="11">
        <f t="shared" si="6"/>
        <v>0.1671953094</v>
      </c>
      <c r="O108" s="11">
        <f t="shared" si="7"/>
        <v>0.244911643</v>
      </c>
      <c r="Q108" s="5">
        <f t="shared" ref="Q108:S108" si="227">LOG10(B108)</f>
        <v>2.675038274</v>
      </c>
      <c r="R108" s="5">
        <f t="shared" si="227"/>
        <v>1.748188027</v>
      </c>
      <c r="S108" s="5">
        <f t="shared" si="227"/>
        <v>1.792391689</v>
      </c>
      <c r="U108" s="5">
        <f t="shared" ref="U108:W108" si="228">Q108^2</f>
        <v>7.155829768</v>
      </c>
      <c r="V108" s="5">
        <f t="shared" si="228"/>
        <v>3.056161378</v>
      </c>
      <c r="W108" s="5">
        <f t="shared" si="228"/>
        <v>3.212667969</v>
      </c>
      <c r="X108" s="12">
        <f t="shared" si="10"/>
        <v>1.189082702</v>
      </c>
      <c r="Y108" s="13">
        <f t="shared" si="11"/>
        <v>0.4083886785</v>
      </c>
      <c r="Z108" s="13">
        <f t="shared" si="12"/>
        <v>0.733690005</v>
      </c>
    </row>
    <row r="109" ht="12.75" customHeight="1">
      <c r="A109" s="1">
        <v>108.0</v>
      </c>
      <c r="B109" s="7">
        <v>488.4197236914199</v>
      </c>
      <c r="C109" s="8">
        <v>52.0</v>
      </c>
      <c r="D109" s="8">
        <v>74.0</v>
      </c>
      <c r="E109" s="1">
        <v>149.0</v>
      </c>
      <c r="H109" s="34">
        <v>-1.03728</v>
      </c>
      <c r="I109" s="34">
        <v>0.54791</v>
      </c>
      <c r="J109" s="34">
        <v>-0.119747</v>
      </c>
      <c r="M109" s="10">
        <f t="shared" si="5"/>
        <v>0.4422462759</v>
      </c>
      <c r="N109" s="11">
        <f t="shared" si="6"/>
        <v>0.135010626</v>
      </c>
      <c r="O109" s="11">
        <f t="shared" si="7"/>
        <v>0.3217516733</v>
      </c>
      <c r="Q109" s="5">
        <f t="shared" ref="Q109:S109" si="229">LOG10(B109)</f>
        <v>2.688793194</v>
      </c>
      <c r="R109" s="5">
        <f t="shared" si="229"/>
        <v>1.716003344</v>
      </c>
      <c r="S109" s="5">
        <f t="shared" si="229"/>
        <v>1.86923172</v>
      </c>
      <c r="U109" s="5">
        <f t="shared" ref="U109:W109" si="230">Q109^2</f>
        <v>7.229608838</v>
      </c>
      <c r="V109" s="5">
        <f t="shared" si="230"/>
        <v>2.944667475</v>
      </c>
      <c r="W109" s="5">
        <f t="shared" si="230"/>
        <v>3.494027222</v>
      </c>
      <c r="X109" s="12">
        <f t="shared" si="10"/>
        <v>1.22725322</v>
      </c>
      <c r="Y109" s="13">
        <f t="shared" si="11"/>
        <v>0.3297748683</v>
      </c>
      <c r="Z109" s="13">
        <f t="shared" si="12"/>
        <v>0.963882255</v>
      </c>
    </row>
    <row r="110" ht="12.75" customHeight="1">
      <c r="A110" s="1">
        <v>109.0</v>
      </c>
      <c r="B110" s="7">
        <v>479.5043088137188</v>
      </c>
      <c r="C110" s="8">
        <v>80.0</v>
      </c>
      <c r="D110" s="8">
        <v>85.0</v>
      </c>
      <c r="E110" s="1">
        <v>130.0</v>
      </c>
      <c r="H110" s="34">
        <v>-1.2912</v>
      </c>
      <c r="I110" s="34">
        <v>0.29987</v>
      </c>
      <c r="J110" s="34">
        <v>-0.093346</v>
      </c>
      <c r="M110" s="10">
        <f t="shared" si="5"/>
        <v>0.4342455964</v>
      </c>
      <c r="N110" s="11">
        <f t="shared" si="6"/>
        <v>0.3220972694</v>
      </c>
      <c r="O110" s="11">
        <f t="shared" si="7"/>
        <v>0.3819388793</v>
      </c>
      <c r="Q110" s="5">
        <f t="shared" ref="Q110:S110" si="231">LOG10(B110)</f>
        <v>2.680792514</v>
      </c>
      <c r="R110" s="5">
        <f t="shared" si="231"/>
        <v>1.903089987</v>
      </c>
      <c r="S110" s="5">
        <f t="shared" si="231"/>
        <v>1.929418926</v>
      </c>
      <c r="U110" s="5">
        <f t="shared" ref="U110:W110" si="232">Q110^2</f>
        <v>7.186648504</v>
      </c>
      <c r="V110" s="5">
        <f t="shared" si="232"/>
        <v>3.621751499</v>
      </c>
      <c r="W110" s="5">
        <f t="shared" si="232"/>
        <v>3.722657391</v>
      </c>
      <c r="X110" s="12">
        <f t="shared" si="10"/>
        <v>1.205050976</v>
      </c>
      <c r="Y110" s="13">
        <f t="shared" si="11"/>
        <v>0.7867498116</v>
      </c>
      <c r="Z110" s="13">
        <f t="shared" si="12"/>
        <v>1.144187082</v>
      </c>
    </row>
    <row r="111" ht="12.75" customHeight="1">
      <c r="A111" s="1">
        <v>110.0</v>
      </c>
      <c r="B111" s="7">
        <v>456.84238807427636</v>
      </c>
      <c r="C111" s="8">
        <v>54.0</v>
      </c>
      <c r="D111" s="8">
        <v>81.0</v>
      </c>
      <c r="E111" s="1">
        <v>89.0</v>
      </c>
      <c r="H111" s="34">
        <v>-1.18519</v>
      </c>
      <c r="I111" s="34">
        <v>0.49696</v>
      </c>
      <c r="J111" s="34">
        <v>0.15328</v>
      </c>
      <c r="M111" s="10">
        <f t="shared" si="5"/>
        <v>0.4132194754</v>
      </c>
      <c r="N111" s="11">
        <f t="shared" si="6"/>
        <v>0.1514010422</v>
      </c>
      <c r="O111" s="11">
        <f t="shared" si="7"/>
        <v>0.3610049724</v>
      </c>
      <c r="Q111" s="5">
        <f t="shared" ref="Q111:S111" si="233">LOG10(B111)</f>
        <v>2.659766393</v>
      </c>
      <c r="R111" s="5">
        <f t="shared" si="233"/>
        <v>1.73239376</v>
      </c>
      <c r="S111" s="5">
        <f t="shared" si="233"/>
        <v>1.908485019</v>
      </c>
      <c r="U111" s="5">
        <f t="shared" ref="U111:W111" si="234">Q111^2</f>
        <v>7.074357266</v>
      </c>
      <c r="V111" s="5">
        <f t="shared" si="234"/>
        <v>3.001188139</v>
      </c>
      <c r="W111" s="5">
        <f t="shared" si="234"/>
        <v>3.642315067</v>
      </c>
      <c r="X111" s="12">
        <f t="shared" si="10"/>
        <v>1.146702549</v>
      </c>
      <c r="Y111" s="13">
        <f t="shared" si="11"/>
        <v>0.3698098456</v>
      </c>
      <c r="Z111" s="13">
        <f t="shared" si="12"/>
        <v>1.081474677</v>
      </c>
    </row>
    <row r="112" ht="12.75" customHeight="1">
      <c r="A112" s="1">
        <v>111.0</v>
      </c>
      <c r="B112" s="7">
        <v>428.799206107642</v>
      </c>
      <c r="C112" s="8">
        <v>58.0</v>
      </c>
      <c r="D112" s="8">
        <v>53.0</v>
      </c>
      <c r="E112" s="1">
        <v>28.0</v>
      </c>
      <c r="H112" s="34">
        <v>-1.51008</v>
      </c>
      <c r="I112" s="34">
        <v>0.09998</v>
      </c>
      <c r="J112" s="34">
        <v>0.012103</v>
      </c>
      <c r="M112" s="10">
        <f t="shared" si="5"/>
        <v>0.385707055</v>
      </c>
      <c r="N112" s="11">
        <f t="shared" si="6"/>
        <v>0.182435276</v>
      </c>
      <c r="O112" s="11">
        <f t="shared" si="7"/>
        <v>0.1767958231</v>
      </c>
      <c r="Q112" s="5">
        <f t="shared" ref="Q112:S112" si="235">LOG10(B112)</f>
        <v>2.632253973</v>
      </c>
      <c r="R112" s="5">
        <f t="shared" si="235"/>
        <v>1.763427994</v>
      </c>
      <c r="S112" s="5">
        <f t="shared" si="235"/>
        <v>1.72427587</v>
      </c>
      <c r="U112" s="5">
        <f t="shared" ref="U112:W112" si="236">Q112^2</f>
        <v>6.928760976</v>
      </c>
      <c r="V112" s="5">
        <f t="shared" si="236"/>
        <v>3.109678288</v>
      </c>
      <c r="W112" s="5">
        <f t="shared" si="236"/>
        <v>2.973127274</v>
      </c>
      <c r="X112" s="12">
        <f t="shared" si="10"/>
        <v>1.07035435</v>
      </c>
      <c r="Y112" s="13">
        <f t="shared" si="11"/>
        <v>0.4456135852</v>
      </c>
      <c r="Z112" s="13">
        <f t="shared" si="12"/>
        <v>0.5296331639</v>
      </c>
    </row>
    <row r="113" ht="12.75" customHeight="1">
      <c r="A113" s="1">
        <v>112.0</v>
      </c>
      <c r="B113" s="7">
        <v>431.9660536963652</v>
      </c>
      <c r="C113" s="8">
        <v>52.0</v>
      </c>
      <c r="D113" s="8">
        <v>51.0</v>
      </c>
      <c r="E113" s="1">
        <v>131.0</v>
      </c>
      <c r="H113" s="34">
        <v>-1.25598</v>
      </c>
      <c r="I113" s="34">
        <v>0.65307</v>
      </c>
      <c r="J113" s="34">
        <v>0.134557</v>
      </c>
      <c r="M113" s="10">
        <f t="shared" si="5"/>
        <v>0.3889027012</v>
      </c>
      <c r="N113" s="11">
        <f t="shared" si="6"/>
        <v>0.135010626</v>
      </c>
      <c r="O113" s="11">
        <f t="shared" si="7"/>
        <v>0.1600901296</v>
      </c>
      <c r="Q113" s="5">
        <f t="shared" ref="Q113:S113" si="237">LOG10(B113)</f>
        <v>2.635449619</v>
      </c>
      <c r="R113" s="5">
        <f t="shared" si="237"/>
        <v>1.716003344</v>
      </c>
      <c r="S113" s="5">
        <f t="shared" si="237"/>
        <v>1.707570176</v>
      </c>
      <c r="U113" s="5">
        <f t="shared" ref="U113:W113" si="238">Q113^2</f>
        <v>6.945594694</v>
      </c>
      <c r="V113" s="5">
        <f t="shared" si="238"/>
        <v>2.944667475</v>
      </c>
      <c r="W113" s="5">
        <f t="shared" si="238"/>
        <v>2.915795906</v>
      </c>
      <c r="X113" s="12">
        <f t="shared" si="10"/>
        <v>1.079222411</v>
      </c>
      <c r="Y113" s="13">
        <f t="shared" si="11"/>
        <v>0.3297748683</v>
      </c>
      <c r="Z113" s="13">
        <f t="shared" si="12"/>
        <v>0.4795873588</v>
      </c>
    </row>
    <row r="114" ht="12.75" customHeight="1">
      <c r="A114" s="1">
        <v>113.0</v>
      </c>
      <c r="B114" s="7">
        <v>453.745306473343</v>
      </c>
      <c r="C114" s="8">
        <v>63.0</v>
      </c>
      <c r="D114" s="8">
        <v>88.0</v>
      </c>
      <c r="E114" s="1">
        <v>132.0</v>
      </c>
      <c r="H114" s="34">
        <v>-1.47212</v>
      </c>
      <c r="I114" s="34">
        <v>0.75607</v>
      </c>
      <c r="J114" s="34">
        <v>-0.357594</v>
      </c>
      <c r="M114" s="10">
        <f t="shared" si="5"/>
        <v>0.4102652281</v>
      </c>
      <c r="N114" s="11">
        <f t="shared" si="6"/>
        <v>0.2183478318</v>
      </c>
      <c r="O114" s="11">
        <f t="shared" si="7"/>
        <v>0.3970026257</v>
      </c>
      <c r="Q114" s="5">
        <f t="shared" ref="Q114:S114" si="239">LOG10(B114)</f>
        <v>2.656812146</v>
      </c>
      <c r="R114" s="5">
        <f t="shared" si="239"/>
        <v>1.799340549</v>
      </c>
      <c r="S114" s="5">
        <f t="shared" si="239"/>
        <v>1.944482672</v>
      </c>
      <c r="U114" s="5">
        <f t="shared" ref="U114:W114" si="240">Q114^2</f>
        <v>7.058650778</v>
      </c>
      <c r="V114" s="5">
        <f t="shared" si="240"/>
        <v>3.237626413</v>
      </c>
      <c r="W114" s="5">
        <f t="shared" si="240"/>
        <v>3.781012862</v>
      </c>
      <c r="X114" s="12">
        <f t="shared" si="10"/>
        <v>1.13850438</v>
      </c>
      <c r="Y114" s="13">
        <f t="shared" si="11"/>
        <v>0.5333330391</v>
      </c>
      <c r="Z114" s="13">
        <f t="shared" si="12"/>
        <v>1.189314051</v>
      </c>
    </row>
    <row r="115" ht="12.75" customHeight="1">
      <c r="A115" s="1">
        <v>114.0</v>
      </c>
      <c r="B115" s="7">
        <v>432.3604654335688</v>
      </c>
      <c r="C115" s="8">
        <v>50.0</v>
      </c>
      <c r="D115" s="8">
        <v>79.0</v>
      </c>
      <c r="E115" s="1">
        <v>47.0</v>
      </c>
      <c r="H115" s="34">
        <v>-1.66112</v>
      </c>
      <c r="I115" s="34">
        <v>0.28987</v>
      </c>
      <c r="J115" s="34">
        <v>0.1643</v>
      </c>
      <c r="M115" s="10">
        <f t="shared" si="5"/>
        <v>0.389299058</v>
      </c>
      <c r="N115" s="11">
        <f t="shared" si="6"/>
        <v>0.1179772867</v>
      </c>
      <c r="O115" s="11">
        <f t="shared" si="7"/>
        <v>0.3501470448</v>
      </c>
      <c r="Q115" s="5">
        <f t="shared" ref="Q115:S115" si="241">LOG10(B115)</f>
        <v>2.635845976</v>
      </c>
      <c r="R115" s="5">
        <f t="shared" si="241"/>
        <v>1.698970004</v>
      </c>
      <c r="S115" s="5">
        <f t="shared" si="241"/>
        <v>1.897627091</v>
      </c>
      <c r="U115" s="5">
        <f t="shared" ref="U115:W115" si="242">Q115^2</f>
        <v>6.947684008</v>
      </c>
      <c r="V115" s="5">
        <f t="shared" si="242"/>
        <v>2.886499076</v>
      </c>
      <c r="W115" s="5">
        <f t="shared" si="242"/>
        <v>3.600988578</v>
      </c>
      <c r="X115" s="12">
        <f t="shared" si="10"/>
        <v>1.080322319</v>
      </c>
      <c r="Y115" s="13">
        <f t="shared" si="11"/>
        <v>0.288169497</v>
      </c>
      <c r="Z115" s="13">
        <f t="shared" si="12"/>
        <v>1.04894722</v>
      </c>
    </row>
    <row r="116" ht="12.75" customHeight="1">
      <c r="A116" s="1">
        <v>115.0</v>
      </c>
      <c r="B116" s="7">
        <v>470.5251877050046</v>
      </c>
      <c r="C116" s="8">
        <v>41.0</v>
      </c>
      <c r="D116" s="8">
        <v>88.0</v>
      </c>
      <c r="E116" s="1">
        <v>68.0</v>
      </c>
      <c r="H116" s="34">
        <v>-1.60486</v>
      </c>
      <c r="I116" s="34">
        <v>0.46582</v>
      </c>
      <c r="J116" s="34">
        <v>0.043184</v>
      </c>
      <c r="M116" s="10">
        <f t="shared" si="5"/>
        <v>0.426035959</v>
      </c>
      <c r="N116" s="11">
        <f t="shared" si="6"/>
        <v>0.03179113911</v>
      </c>
      <c r="O116" s="11">
        <f t="shared" si="7"/>
        <v>0.3970026257</v>
      </c>
      <c r="Q116" s="5">
        <f t="shared" ref="Q116:S116" si="243">LOG10(B116)</f>
        <v>2.672582877</v>
      </c>
      <c r="R116" s="5">
        <f t="shared" si="243"/>
        <v>1.612783857</v>
      </c>
      <c r="S116" s="5">
        <f t="shared" si="243"/>
        <v>1.944482672</v>
      </c>
      <c r="U116" s="5">
        <f t="shared" ref="U116:W116" si="244">Q116^2</f>
        <v>7.142699232</v>
      </c>
      <c r="V116" s="5">
        <f t="shared" si="244"/>
        <v>2.601071768</v>
      </c>
      <c r="W116" s="5">
        <f t="shared" si="244"/>
        <v>3.781012862</v>
      </c>
      <c r="X116" s="12">
        <f t="shared" si="10"/>
        <v>1.182268864</v>
      </c>
      <c r="Y116" s="13">
        <f t="shared" si="11"/>
        <v>0.07765254501</v>
      </c>
      <c r="Z116" s="13">
        <f t="shared" si="12"/>
        <v>1.189314051</v>
      </c>
    </row>
    <row r="117" ht="12.75" customHeight="1">
      <c r="A117" s="1">
        <v>116.0</v>
      </c>
      <c r="B117" s="7">
        <v>431.18419096520904</v>
      </c>
      <c r="C117" s="8">
        <v>55.0</v>
      </c>
      <c r="D117" s="8">
        <v>84.0</v>
      </c>
      <c r="E117" s="1">
        <v>29.0</v>
      </c>
      <c r="H117" s="34">
        <v>-1.67648</v>
      </c>
      <c r="I117" s="34">
        <v>0.24111</v>
      </c>
      <c r="J117" s="34">
        <v>-0.066708</v>
      </c>
      <c r="M117" s="10">
        <f t="shared" si="5"/>
        <v>0.3881159117</v>
      </c>
      <c r="N117" s="11">
        <f t="shared" si="6"/>
        <v>0.1593699719</v>
      </c>
      <c r="O117" s="11">
        <f t="shared" si="7"/>
        <v>0.3767992396</v>
      </c>
      <c r="Q117" s="5">
        <f t="shared" ref="Q117:S117" si="245">LOG10(B117)</f>
        <v>2.634662829</v>
      </c>
      <c r="R117" s="5">
        <f t="shared" si="245"/>
        <v>1.740362689</v>
      </c>
      <c r="S117" s="5">
        <f t="shared" si="245"/>
        <v>1.924279286</v>
      </c>
      <c r="U117" s="5">
        <f t="shared" ref="U117:W117" si="246">Q117^2</f>
        <v>6.941448225</v>
      </c>
      <c r="V117" s="5">
        <f t="shared" si="246"/>
        <v>3.028862291</v>
      </c>
      <c r="W117" s="5">
        <f t="shared" si="246"/>
        <v>3.702850771</v>
      </c>
      <c r="X117" s="12">
        <f t="shared" si="10"/>
        <v>1.077039035</v>
      </c>
      <c r="Y117" s="13">
        <f t="shared" si="11"/>
        <v>0.38927463</v>
      </c>
      <c r="Z117" s="13">
        <f t="shared" si="12"/>
        <v>1.128790092</v>
      </c>
    </row>
    <row r="118" ht="12.75" customHeight="1">
      <c r="A118" s="1">
        <v>117.0</v>
      </c>
      <c r="B118" s="7">
        <v>413.02267219888495</v>
      </c>
      <c r="C118" s="8">
        <v>84.0</v>
      </c>
      <c r="D118" s="8">
        <v>80.0</v>
      </c>
      <c r="E118" s="1">
        <v>112.0</v>
      </c>
      <c r="H118" s="34">
        <v>-1.64758</v>
      </c>
      <c r="I118" s="34">
        <v>0.47127</v>
      </c>
      <c r="J118" s="34">
        <v>-0.01012</v>
      </c>
      <c r="M118" s="10">
        <f t="shared" si="5"/>
        <v>0.3694269745</v>
      </c>
      <c r="N118" s="11">
        <f t="shared" si="6"/>
        <v>0.3432865685</v>
      </c>
      <c r="O118" s="11">
        <f t="shared" si="7"/>
        <v>0.3556099405</v>
      </c>
      <c r="Q118" s="5">
        <f t="shared" ref="Q118:S118" si="247">LOG10(B118)</f>
        <v>2.615973892</v>
      </c>
      <c r="R118" s="5">
        <f t="shared" si="247"/>
        <v>1.924279286</v>
      </c>
      <c r="S118" s="5">
        <f t="shared" si="247"/>
        <v>1.903089987</v>
      </c>
      <c r="U118" s="5">
        <f t="shared" ref="U118:W118" si="248">Q118^2</f>
        <v>6.843319405</v>
      </c>
      <c r="V118" s="5">
        <f t="shared" si="248"/>
        <v>3.702850771</v>
      </c>
      <c r="W118" s="5">
        <f t="shared" si="248"/>
        <v>3.621751499</v>
      </c>
      <c r="X118" s="12">
        <f t="shared" si="10"/>
        <v>1.025176398</v>
      </c>
      <c r="Y118" s="13">
        <f t="shared" si="11"/>
        <v>0.838506466</v>
      </c>
      <c r="Z118" s="13">
        <f t="shared" si="12"/>
        <v>1.065312599</v>
      </c>
    </row>
    <row r="119" ht="12.75" customHeight="1">
      <c r="A119" s="1">
        <v>118.0</v>
      </c>
      <c r="B119" s="7">
        <v>506.3264406184726</v>
      </c>
      <c r="C119" s="8">
        <v>54.0</v>
      </c>
      <c r="D119" s="8">
        <v>79.0</v>
      </c>
      <c r="E119" s="1">
        <v>188.0</v>
      </c>
      <c r="H119" s="34">
        <v>-1.0575</v>
      </c>
      <c r="I119" s="34">
        <v>0.39708</v>
      </c>
      <c r="J119" s="34">
        <v>0.199112</v>
      </c>
      <c r="M119" s="10">
        <f t="shared" si="5"/>
        <v>0.4578836894</v>
      </c>
      <c r="N119" s="11">
        <f t="shared" si="6"/>
        <v>0.1514010422</v>
      </c>
      <c r="O119" s="11">
        <f t="shared" si="7"/>
        <v>0.3501470448</v>
      </c>
      <c r="Q119" s="5">
        <f t="shared" ref="Q119:S119" si="249">LOG10(B119)</f>
        <v>2.704430607</v>
      </c>
      <c r="R119" s="5">
        <f t="shared" si="249"/>
        <v>1.73239376</v>
      </c>
      <c r="S119" s="5">
        <f t="shared" si="249"/>
        <v>1.897627091</v>
      </c>
      <c r="U119" s="5">
        <f t="shared" ref="U119:W119" si="250">Q119^2</f>
        <v>7.313944908</v>
      </c>
      <c r="V119" s="5">
        <f t="shared" si="250"/>
        <v>3.001188139</v>
      </c>
      <c r="W119" s="5">
        <f t="shared" si="250"/>
        <v>3.600988578</v>
      </c>
      <c r="X119" s="12">
        <f t="shared" si="10"/>
        <v>1.270647742</v>
      </c>
      <c r="Y119" s="13">
        <f t="shared" si="11"/>
        <v>0.3698098456</v>
      </c>
      <c r="Z119" s="13">
        <f t="shared" si="12"/>
        <v>1.04894722</v>
      </c>
    </row>
    <row r="120" ht="12.75" customHeight="1">
      <c r="A120" s="1">
        <v>119.0</v>
      </c>
      <c r="B120" s="7">
        <v>435.68680684891234</v>
      </c>
      <c r="C120" s="8">
        <v>59.0</v>
      </c>
      <c r="D120" s="8">
        <v>67.0</v>
      </c>
      <c r="E120" s="1">
        <v>167.0</v>
      </c>
      <c r="H120" s="34">
        <v>-1.70696</v>
      </c>
      <c r="I120" s="34">
        <v>0.07744</v>
      </c>
      <c r="J120" s="34">
        <v>-0.153547</v>
      </c>
      <c r="M120" s="10">
        <f t="shared" si="5"/>
        <v>0.3926274915</v>
      </c>
      <c r="N120" s="11">
        <f t="shared" si="6"/>
        <v>0.189859294</v>
      </c>
      <c r="O120" s="11">
        <f t="shared" si="7"/>
        <v>0.2785947562</v>
      </c>
      <c r="Q120" s="5">
        <f t="shared" ref="Q120:S120" si="251">LOG10(B120)</f>
        <v>2.639174409</v>
      </c>
      <c r="R120" s="5">
        <f t="shared" si="251"/>
        <v>1.770852012</v>
      </c>
      <c r="S120" s="5">
        <f t="shared" si="251"/>
        <v>1.826074803</v>
      </c>
      <c r="U120" s="5">
        <f t="shared" ref="U120:W120" si="252">Q120^2</f>
        <v>6.965241562</v>
      </c>
      <c r="V120" s="5">
        <f t="shared" si="252"/>
        <v>3.135916847</v>
      </c>
      <c r="W120" s="5">
        <f t="shared" si="252"/>
        <v>3.334549185</v>
      </c>
      <c r="X120" s="12">
        <f t="shared" si="10"/>
        <v>1.089558871</v>
      </c>
      <c r="Y120" s="13">
        <f t="shared" si="11"/>
        <v>0.463747377</v>
      </c>
      <c r="Z120" s="13">
        <f t="shared" si="12"/>
        <v>0.8345956344</v>
      </c>
    </row>
    <row r="121" ht="12.75" customHeight="1">
      <c r="A121" s="1">
        <v>120.0</v>
      </c>
      <c r="B121" s="7">
        <v>453.8271167875513</v>
      </c>
      <c r="C121" s="8">
        <v>85.0</v>
      </c>
      <c r="D121" s="8">
        <v>87.0</v>
      </c>
      <c r="E121" s="1">
        <v>12.0</v>
      </c>
      <c r="H121" s="34">
        <v>-1.82746</v>
      </c>
      <c r="I121" s="34">
        <v>0.26251</v>
      </c>
      <c r="J121" s="34">
        <v>-0.104404</v>
      </c>
      <c r="M121" s="10">
        <f t="shared" si="5"/>
        <v>0.4103435243</v>
      </c>
      <c r="N121" s="11">
        <f t="shared" si="6"/>
        <v>0.3484262081</v>
      </c>
      <c r="O121" s="11">
        <f t="shared" si="7"/>
        <v>0.3920392062</v>
      </c>
      <c r="Q121" s="5">
        <f t="shared" ref="Q121:S121" si="253">LOG10(B121)</f>
        <v>2.656890442</v>
      </c>
      <c r="R121" s="5">
        <f t="shared" si="253"/>
        <v>1.929418926</v>
      </c>
      <c r="S121" s="5">
        <f t="shared" si="253"/>
        <v>1.939519253</v>
      </c>
      <c r="U121" s="5">
        <f t="shared" ref="U121:W121" si="254">Q121^2</f>
        <v>7.059066821</v>
      </c>
      <c r="V121" s="5">
        <f t="shared" si="254"/>
        <v>3.722657391</v>
      </c>
      <c r="W121" s="5">
        <f t="shared" si="254"/>
        <v>3.761734931</v>
      </c>
      <c r="X121" s="12">
        <f t="shared" si="10"/>
        <v>1.138721656</v>
      </c>
      <c r="Y121" s="13">
        <f t="shared" si="11"/>
        <v>0.8510604704</v>
      </c>
      <c r="Z121" s="13">
        <f t="shared" si="12"/>
        <v>1.174444969</v>
      </c>
    </row>
    <row r="122" ht="12.75" customHeight="1">
      <c r="A122" s="1">
        <v>121.0</v>
      </c>
      <c r="B122" s="7">
        <v>439.8135277462099</v>
      </c>
      <c r="C122" s="8">
        <v>70.0</v>
      </c>
      <c r="D122" s="8">
        <v>65.0</v>
      </c>
      <c r="E122" s="1">
        <v>189.0</v>
      </c>
      <c r="H122" s="34">
        <v>-1.41305</v>
      </c>
      <c r="I122" s="34">
        <v>0.55143</v>
      </c>
      <c r="J122" s="34">
        <v>-0.304474</v>
      </c>
      <c r="M122" s="10">
        <f t="shared" si="5"/>
        <v>0.3967216656</v>
      </c>
      <c r="N122" s="11">
        <f t="shared" si="6"/>
        <v>0.2641053224</v>
      </c>
      <c r="O122" s="11">
        <f t="shared" si="7"/>
        <v>0.2654333102</v>
      </c>
      <c r="Q122" s="5">
        <f t="shared" ref="Q122:S122" si="255">LOG10(B122)</f>
        <v>2.643268583</v>
      </c>
      <c r="R122" s="5">
        <f t="shared" si="255"/>
        <v>1.84509804</v>
      </c>
      <c r="S122" s="5">
        <f t="shared" si="255"/>
        <v>1.812913357</v>
      </c>
      <c r="U122" s="5">
        <f t="shared" ref="U122:W122" si="256">Q122^2</f>
        <v>6.986868803</v>
      </c>
      <c r="V122" s="5">
        <f t="shared" si="256"/>
        <v>3.404386777</v>
      </c>
      <c r="W122" s="5">
        <f t="shared" si="256"/>
        <v>3.286654839</v>
      </c>
      <c r="X122" s="12">
        <f t="shared" si="10"/>
        <v>1.100920387</v>
      </c>
      <c r="Y122" s="13">
        <f t="shared" si="11"/>
        <v>0.6450995783</v>
      </c>
      <c r="Z122" s="13">
        <f t="shared" si="12"/>
        <v>0.79516745</v>
      </c>
    </row>
    <row r="123" ht="12.75" customHeight="1">
      <c r="A123" s="1">
        <v>122.0</v>
      </c>
      <c r="B123" s="7">
        <v>491.4754386904155</v>
      </c>
      <c r="C123" s="8">
        <v>63.0</v>
      </c>
      <c r="D123" s="8">
        <v>92.0</v>
      </c>
      <c r="E123" s="1">
        <v>180.0</v>
      </c>
      <c r="H123" s="34">
        <v>-1.53977</v>
      </c>
      <c r="I123" s="34">
        <v>0.19175</v>
      </c>
      <c r="J123" s="34">
        <v>-0.154149</v>
      </c>
      <c r="M123" s="10">
        <f t="shared" si="5"/>
        <v>0.4449549013</v>
      </c>
      <c r="N123" s="11">
        <f t="shared" si="6"/>
        <v>0.2183478318</v>
      </c>
      <c r="O123" s="11">
        <f t="shared" si="7"/>
        <v>0.4163077809</v>
      </c>
      <c r="Q123" s="5">
        <f t="shared" ref="Q123:S123" si="257">LOG10(B123)</f>
        <v>2.691501819</v>
      </c>
      <c r="R123" s="5">
        <f t="shared" si="257"/>
        <v>1.799340549</v>
      </c>
      <c r="S123" s="5">
        <f t="shared" si="257"/>
        <v>1.963787827</v>
      </c>
      <c r="U123" s="5">
        <f t="shared" ref="U123:W123" si="258">Q123^2</f>
        <v>7.244182042</v>
      </c>
      <c r="V123" s="5">
        <f t="shared" si="258"/>
        <v>3.237626413</v>
      </c>
      <c r="W123" s="5">
        <f t="shared" si="258"/>
        <v>3.856462631</v>
      </c>
      <c r="X123" s="12">
        <f t="shared" si="10"/>
        <v>1.234769777</v>
      </c>
      <c r="Y123" s="13">
        <f t="shared" si="11"/>
        <v>0.5333330391</v>
      </c>
      <c r="Z123" s="13">
        <f t="shared" si="12"/>
        <v>1.247147151</v>
      </c>
    </row>
    <row r="124" ht="12.75" customHeight="1">
      <c r="A124" s="1">
        <v>123.0</v>
      </c>
      <c r="B124" s="7">
        <v>453.0876115660536</v>
      </c>
      <c r="C124" s="8">
        <v>49.0</v>
      </c>
      <c r="D124" s="8">
        <v>61.0</v>
      </c>
      <c r="E124" s="1">
        <v>30.0</v>
      </c>
      <c r="H124" s="34">
        <v>-1.41836</v>
      </c>
      <c r="I124" s="34">
        <v>0.21303</v>
      </c>
      <c r="J124" s="34">
        <v>0.339316</v>
      </c>
      <c r="M124" s="10">
        <f t="shared" si="5"/>
        <v>0.4096352701</v>
      </c>
      <c r="N124" s="11">
        <f t="shared" si="6"/>
        <v>0.1092033624</v>
      </c>
      <c r="O124" s="11">
        <f t="shared" si="7"/>
        <v>0.2378497886</v>
      </c>
      <c r="Q124" s="5">
        <f t="shared" ref="Q124:S124" si="259">LOG10(B124)</f>
        <v>2.656182188</v>
      </c>
      <c r="R124" s="5">
        <f t="shared" si="259"/>
        <v>1.69019608</v>
      </c>
      <c r="S124" s="5">
        <f t="shared" si="259"/>
        <v>1.785329835</v>
      </c>
      <c r="U124" s="5">
        <f t="shared" ref="U124:W124" si="260">Q124^2</f>
        <v>7.055303815</v>
      </c>
      <c r="V124" s="5">
        <f t="shared" si="260"/>
        <v>2.856762789</v>
      </c>
      <c r="W124" s="5">
        <f t="shared" si="260"/>
        <v>3.18740262</v>
      </c>
      <c r="X124" s="12">
        <f t="shared" si="10"/>
        <v>1.136756218</v>
      </c>
      <c r="Y124" s="13">
        <f t="shared" si="11"/>
        <v>0.2667384451</v>
      </c>
      <c r="Z124" s="13">
        <f t="shared" si="12"/>
        <v>0.7125345712</v>
      </c>
    </row>
    <row r="125" ht="12.75" customHeight="1">
      <c r="A125" s="1">
        <v>124.0</v>
      </c>
      <c r="B125" s="7">
        <v>370.9516773423282</v>
      </c>
      <c r="C125" s="8">
        <v>49.0</v>
      </c>
      <c r="D125" s="8">
        <v>84.0</v>
      </c>
      <c r="E125" s="1">
        <v>69.0</v>
      </c>
      <c r="H125" s="34">
        <v>-1.7444</v>
      </c>
      <c r="I125" s="34">
        <v>0.2931</v>
      </c>
      <c r="J125" s="34">
        <v>0.009204</v>
      </c>
      <c r="M125" s="10">
        <f t="shared" si="5"/>
        <v>0.3227704215</v>
      </c>
      <c r="N125" s="11">
        <f t="shared" si="6"/>
        <v>0.1092033624</v>
      </c>
      <c r="O125" s="11">
        <f t="shared" si="7"/>
        <v>0.3767992396</v>
      </c>
      <c r="Q125" s="5">
        <f t="shared" ref="Q125:S125" si="261">LOG10(B125)</f>
        <v>2.569317339</v>
      </c>
      <c r="R125" s="5">
        <f t="shared" si="261"/>
        <v>1.69019608</v>
      </c>
      <c r="S125" s="5">
        <f t="shared" si="261"/>
        <v>1.924279286</v>
      </c>
      <c r="U125" s="5">
        <f t="shared" ref="U125:W125" si="262">Q125^2</f>
        <v>6.601391589</v>
      </c>
      <c r="V125" s="5">
        <f t="shared" si="262"/>
        <v>2.856762789</v>
      </c>
      <c r="W125" s="5">
        <f t="shared" si="262"/>
        <v>3.702850771</v>
      </c>
      <c r="X125" s="12">
        <f t="shared" si="10"/>
        <v>0.8957023736</v>
      </c>
      <c r="Y125" s="13">
        <f t="shared" si="11"/>
        <v>0.2667384451</v>
      </c>
      <c r="Z125" s="13">
        <f t="shared" si="12"/>
        <v>1.128790092</v>
      </c>
    </row>
    <row r="126" ht="12.75" customHeight="1">
      <c r="A126" s="1">
        <v>125.0</v>
      </c>
      <c r="B126" s="7">
        <v>438.31546178804865</v>
      </c>
      <c r="C126" s="8">
        <v>70.0</v>
      </c>
      <c r="D126" s="8">
        <v>83.0</v>
      </c>
      <c r="E126" s="1">
        <v>133.0</v>
      </c>
      <c r="H126" s="34">
        <v>-1.44554</v>
      </c>
      <c r="I126" s="34">
        <v>0.46995</v>
      </c>
      <c r="J126" s="34">
        <v>0.109522</v>
      </c>
      <c r="M126" s="10">
        <f t="shared" si="5"/>
        <v>0.3952398732</v>
      </c>
      <c r="N126" s="11">
        <f t="shared" si="6"/>
        <v>0.2641053224</v>
      </c>
      <c r="O126" s="11">
        <f t="shared" si="7"/>
        <v>0.3715980459</v>
      </c>
      <c r="Q126" s="5">
        <f t="shared" ref="Q126:S126" si="263">LOG10(B126)</f>
        <v>2.641786791</v>
      </c>
      <c r="R126" s="5">
        <f t="shared" si="263"/>
        <v>1.84509804</v>
      </c>
      <c r="S126" s="5">
        <f t="shared" si="263"/>
        <v>1.919078092</v>
      </c>
      <c r="U126" s="5">
        <f t="shared" ref="U126:W126" si="264">Q126^2</f>
        <v>6.979037448</v>
      </c>
      <c r="V126" s="5">
        <f t="shared" si="264"/>
        <v>3.404386777</v>
      </c>
      <c r="W126" s="5">
        <f t="shared" si="264"/>
        <v>3.682860725</v>
      </c>
      <c r="X126" s="12">
        <f t="shared" si="10"/>
        <v>1.096808347</v>
      </c>
      <c r="Y126" s="13">
        <f t="shared" si="11"/>
        <v>0.6450995783</v>
      </c>
      <c r="Z126" s="13">
        <f t="shared" si="12"/>
        <v>1.113208702</v>
      </c>
    </row>
    <row r="127" ht="12.75" customHeight="1">
      <c r="A127" s="1">
        <v>126.0</v>
      </c>
      <c r="B127" s="7">
        <v>370.59291894749157</v>
      </c>
      <c r="C127" s="8">
        <v>60.0</v>
      </c>
      <c r="D127" s="8">
        <v>65.0</v>
      </c>
      <c r="E127" s="1">
        <v>134.0</v>
      </c>
      <c r="H127" s="34">
        <v>-1.17816</v>
      </c>
      <c r="I127" s="34">
        <v>0.08498</v>
      </c>
      <c r="J127" s="34">
        <v>0.332604</v>
      </c>
      <c r="M127" s="10">
        <f t="shared" si="5"/>
        <v>0.3223501992</v>
      </c>
      <c r="N127" s="11">
        <f t="shared" si="6"/>
        <v>0.1971585328</v>
      </c>
      <c r="O127" s="11">
        <f t="shared" si="7"/>
        <v>0.2654333102</v>
      </c>
      <c r="Q127" s="5">
        <f t="shared" ref="Q127:S127" si="265">LOG10(B127)</f>
        <v>2.568897117</v>
      </c>
      <c r="R127" s="5">
        <f t="shared" si="265"/>
        <v>1.77815125</v>
      </c>
      <c r="S127" s="5">
        <f t="shared" si="265"/>
        <v>1.812913357</v>
      </c>
      <c r="U127" s="5">
        <f t="shared" ref="U127:W127" si="266">Q127^2</f>
        <v>6.599232397</v>
      </c>
      <c r="V127" s="5">
        <f t="shared" si="266"/>
        <v>3.161821869</v>
      </c>
      <c r="W127" s="5">
        <f t="shared" si="266"/>
        <v>3.286654839</v>
      </c>
      <c r="X127" s="12">
        <f t="shared" si="10"/>
        <v>0.8945362378</v>
      </c>
      <c r="Y127" s="13">
        <f t="shared" si="11"/>
        <v>0.4815763847</v>
      </c>
      <c r="Z127" s="13">
        <f t="shared" si="12"/>
        <v>0.79516745</v>
      </c>
    </row>
    <row r="128" ht="12.75" customHeight="1">
      <c r="A128" s="1">
        <v>127.0</v>
      </c>
      <c r="B128" s="7">
        <v>455.4915092754504</v>
      </c>
      <c r="C128" s="8">
        <v>79.0</v>
      </c>
      <c r="D128" s="8">
        <v>63.0</v>
      </c>
      <c r="E128" s="1">
        <v>90.0</v>
      </c>
      <c r="H128" s="34">
        <v>-1.17877</v>
      </c>
      <c r="I128" s="34">
        <v>0.67448</v>
      </c>
      <c r="J128" s="34">
        <v>0.05018</v>
      </c>
      <c r="M128" s="10">
        <f t="shared" si="5"/>
        <v>0.4119333681</v>
      </c>
      <c r="N128" s="11">
        <f t="shared" si="6"/>
        <v>0.3166343737</v>
      </c>
      <c r="O128" s="11">
        <f t="shared" si="7"/>
        <v>0.251860503</v>
      </c>
      <c r="Q128" s="5">
        <f t="shared" ref="Q128:S128" si="267">LOG10(B128)</f>
        <v>2.658480286</v>
      </c>
      <c r="R128" s="5">
        <f t="shared" si="267"/>
        <v>1.897627091</v>
      </c>
      <c r="S128" s="5">
        <f t="shared" si="267"/>
        <v>1.799340549</v>
      </c>
      <c r="U128" s="5">
        <f t="shared" ref="U128:W128" si="268">Q128^2</f>
        <v>7.06751743</v>
      </c>
      <c r="V128" s="5">
        <f t="shared" si="268"/>
        <v>3.600988578</v>
      </c>
      <c r="W128" s="5">
        <f t="shared" si="268"/>
        <v>3.237626413</v>
      </c>
      <c r="X128" s="12">
        <f t="shared" si="10"/>
        <v>1.143133543</v>
      </c>
      <c r="Y128" s="13">
        <f t="shared" si="11"/>
        <v>0.773406227</v>
      </c>
      <c r="Z128" s="13">
        <f t="shared" si="12"/>
        <v>0.7545069373</v>
      </c>
    </row>
    <row r="129" ht="12.75" customHeight="1">
      <c r="A129" s="1">
        <v>128.0</v>
      </c>
      <c r="B129" s="7">
        <v>467.95367392328876</v>
      </c>
      <c r="C129" s="8">
        <v>57.0</v>
      </c>
      <c r="D129" s="8">
        <v>86.0</v>
      </c>
      <c r="E129" s="1">
        <v>70.0</v>
      </c>
      <c r="H129" s="34">
        <v>-1.93689</v>
      </c>
      <c r="I129" s="34">
        <v>0.3</v>
      </c>
      <c r="J129" s="34">
        <v>-0.054678</v>
      </c>
      <c r="M129" s="10">
        <f t="shared" si="5"/>
        <v>0.4236559436</v>
      </c>
      <c r="N129" s="11">
        <f t="shared" si="6"/>
        <v>0.1748821381</v>
      </c>
      <c r="O129" s="11">
        <f t="shared" si="7"/>
        <v>0.3870184048</v>
      </c>
      <c r="Q129" s="5">
        <f t="shared" ref="Q129:S129" si="269">LOG10(B129)</f>
        <v>2.670202861</v>
      </c>
      <c r="R129" s="5">
        <f t="shared" si="269"/>
        <v>1.755874856</v>
      </c>
      <c r="S129" s="5">
        <f t="shared" si="269"/>
        <v>1.934498451</v>
      </c>
      <c r="U129" s="5">
        <f t="shared" ref="U129:W129" si="270">Q129^2</f>
        <v>7.12998332</v>
      </c>
      <c r="V129" s="5">
        <f t="shared" si="270"/>
        <v>3.083096509</v>
      </c>
      <c r="W129" s="5">
        <f t="shared" si="270"/>
        <v>3.742284258</v>
      </c>
      <c r="X129" s="12">
        <f t="shared" si="10"/>
        <v>1.175664215</v>
      </c>
      <c r="Y129" s="13">
        <f t="shared" si="11"/>
        <v>0.4271644073</v>
      </c>
      <c r="Z129" s="13">
        <f t="shared" si="12"/>
        <v>1.159403987</v>
      </c>
    </row>
    <row r="130" ht="12.75" customHeight="1">
      <c r="A130" s="1">
        <v>129.0</v>
      </c>
      <c r="B130" s="7">
        <v>437.0945501308754</v>
      </c>
      <c r="C130" s="8">
        <v>80.0</v>
      </c>
      <c r="D130" s="8">
        <v>78.0</v>
      </c>
      <c r="E130" s="1">
        <v>48.0</v>
      </c>
      <c r="H130" s="34">
        <v>-1.45483</v>
      </c>
      <c r="I130" s="34">
        <v>0.05003</v>
      </c>
      <c r="J130" s="34">
        <v>0.136435</v>
      </c>
      <c r="M130" s="10">
        <f t="shared" si="5"/>
        <v>0.3940284739</v>
      </c>
      <c r="N130" s="11">
        <f t="shared" si="6"/>
        <v>0.3220972694</v>
      </c>
      <c r="O130" s="11">
        <f t="shared" si="7"/>
        <v>0.3446145562</v>
      </c>
      <c r="Q130" s="5">
        <f t="shared" ref="Q130:S130" si="271">LOG10(B130)</f>
        <v>2.640575392</v>
      </c>
      <c r="R130" s="5">
        <f t="shared" si="271"/>
        <v>1.903089987</v>
      </c>
      <c r="S130" s="5">
        <f t="shared" si="271"/>
        <v>1.892094603</v>
      </c>
      <c r="U130" s="5">
        <f t="shared" ref="U130:W130" si="272">Q130^2</f>
        <v>6.972638399</v>
      </c>
      <c r="V130" s="5">
        <f t="shared" si="272"/>
        <v>3.621751499</v>
      </c>
      <c r="W130" s="5">
        <f t="shared" si="272"/>
        <v>3.580021986</v>
      </c>
      <c r="X130" s="12">
        <f t="shared" si="10"/>
        <v>1.09344666</v>
      </c>
      <c r="Y130" s="13">
        <f t="shared" si="11"/>
        <v>0.7867498116</v>
      </c>
      <c r="Z130" s="13">
        <f t="shared" si="12"/>
        <v>1.032373359</v>
      </c>
    </row>
    <row r="131" ht="12.75" customHeight="1">
      <c r="A131" s="1">
        <v>130.0</v>
      </c>
      <c r="B131" s="7">
        <v>390.2633381994982</v>
      </c>
      <c r="C131" s="8">
        <v>64.0</v>
      </c>
      <c r="D131" s="8">
        <v>88.0</v>
      </c>
      <c r="E131" s="1">
        <v>113.0</v>
      </c>
      <c r="H131" s="34">
        <v>-1.21766</v>
      </c>
      <c r="I131" s="34">
        <v>0.6133</v>
      </c>
      <c r="J131" s="34">
        <v>-0.32746</v>
      </c>
      <c r="M131" s="10">
        <f t="shared" si="5"/>
        <v>0.3448108374</v>
      </c>
      <c r="N131" s="11">
        <f t="shared" si="6"/>
        <v>0.2251872564</v>
      </c>
      <c r="O131" s="11">
        <f t="shared" si="7"/>
        <v>0.3970026257</v>
      </c>
      <c r="Q131" s="5">
        <f t="shared" ref="Q131:S131" si="273">LOG10(B131)</f>
        <v>2.591357755</v>
      </c>
      <c r="R131" s="5">
        <f t="shared" si="273"/>
        <v>1.806179974</v>
      </c>
      <c r="S131" s="5">
        <f t="shared" si="273"/>
        <v>1.944482672</v>
      </c>
      <c r="U131" s="5">
        <f t="shared" ref="U131:W131" si="274">Q131^2</f>
        <v>6.715135015</v>
      </c>
      <c r="V131" s="5">
        <f t="shared" si="274"/>
        <v>3.262286098</v>
      </c>
      <c r="W131" s="5">
        <f t="shared" si="274"/>
        <v>3.781012862</v>
      </c>
      <c r="X131" s="12">
        <f t="shared" si="10"/>
        <v>0.9568655147</v>
      </c>
      <c r="Y131" s="13">
        <f t="shared" si="11"/>
        <v>0.5500389118</v>
      </c>
      <c r="Z131" s="13">
        <f t="shared" si="12"/>
        <v>1.189314051</v>
      </c>
    </row>
    <row r="132" ht="12.75" customHeight="1">
      <c r="A132" s="1">
        <v>131.0</v>
      </c>
      <c r="B132" s="1">
        <v>97.91473940067274</v>
      </c>
      <c r="C132" s="1">
        <v>79.0</v>
      </c>
      <c r="D132" s="1">
        <v>38.0</v>
      </c>
      <c r="E132" s="1">
        <v>114.0</v>
      </c>
      <c r="H132" s="34">
        <v>-1.06922</v>
      </c>
      <c r="I132" s="34">
        <v>0.33063</v>
      </c>
      <c r="J132" s="34">
        <v>0.203203</v>
      </c>
      <c r="M132" s="10">
        <f t="shared" si="5"/>
        <v>-0.2556988453</v>
      </c>
      <c r="N132" s="11">
        <f t="shared" si="6"/>
        <v>0.3166343737</v>
      </c>
      <c r="O132" s="11">
        <f t="shared" si="7"/>
        <v>0.03230355016</v>
      </c>
      <c r="Q132" s="5">
        <f t="shared" ref="Q132:S132" si="275">LOG10(B132)</f>
        <v>1.990848072</v>
      </c>
      <c r="R132" s="5">
        <f t="shared" si="275"/>
        <v>1.897627091</v>
      </c>
      <c r="S132" s="5">
        <f t="shared" si="275"/>
        <v>1.579783597</v>
      </c>
      <c r="U132" s="5">
        <f t="shared" ref="U132:W132" si="276">Q132^2</f>
        <v>3.963476047</v>
      </c>
      <c r="V132" s="5">
        <f t="shared" si="276"/>
        <v>3.600988578</v>
      </c>
      <c r="W132" s="5">
        <f t="shared" si="276"/>
        <v>2.495716212</v>
      </c>
      <c r="X132" s="12">
        <f t="shared" si="10"/>
        <v>-0.7095757461</v>
      </c>
      <c r="Y132" s="13">
        <f t="shared" si="11"/>
        <v>0.773406227</v>
      </c>
      <c r="Z132" s="13">
        <f t="shared" si="12"/>
        <v>0.09677282626</v>
      </c>
    </row>
    <row r="133" ht="12.75" customHeight="1">
      <c r="A133" s="1">
        <v>132.0</v>
      </c>
      <c r="B133" s="1">
        <v>136.5747938354855</v>
      </c>
      <c r="C133" s="1">
        <v>80.0</v>
      </c>
      <c r="D133" s="1">
        <v>35.0</v>
      </c>
      <c r="E133" s="1">
        <v>135.0</v>
      </c>
      <c r="H133" s="34">
        <v>-1.69409</v>
      </c>
      <c r="I133" s="34">
        <v>0.09253</v>
      </c>
      <c r="J133" s="34">
        <v>-0.104077</v>
      </c>
      <c r="M133" s="10">
        <f t="shared" si="5"/>
        <v>-0.1111763641</v>
      </c>
      <c r="N133" s="11">
        <f t="shared" si="6"/>
        <v>0.3220972694</v>
      </c>
      <c r="O133" s="11">
        <f t="shared" si="7"/>
        <v>-0.003412002102</v>
      </c>
      <c r="Q133" s="5">
        <f t="shared" ref="Q133:S133" si="277">LOG10(B133)</f>
        <v>2.135370554</v>
      </c>
      <c r="R133" s="5">
        <f t="shared" si="277"/>
        <v>1.903089987</v>
      </c>
      <c r="S133" s="5">
        <f t="shared" si="277"/>
        <v>1.544068044</v>
      </c>
      <c r="U133" s="5">
        <f t="shared" ref="U133:W133" si="278">Q133^2</f>
        <v>4.559807401</v>
      </c>
      <c r="V133" s="5">
        <f t="shared" si="278"/>
        <v>3.621751499</v>
      </c>
      <c r="W133" s="5">
        <f t="shared" si="278"/>
        <v>2.384146126</v>
      </c>
      <c r="X133" s="12">
        <f t="shared" si="10"/>
        <v>-0.3085193888</v>
      </c>
      <c r="Y133" s="13">
        <f t="shared" si="11"/>
        <v>0.7867498116</v>
      </c>
      <c r="Z133" s="13">
        <f t="shared" si="12"/>
        <v>-0.01022144888</v>
      </c>
    </row>
    <row r="134" ht="12.75" customHeight="1">
      <c r="A134" s="1">
        <v>133.0</v>
      </c>
      <c r="B134" s="1">
        <v>151.18026895567988</v>
      </c>
      <c r="C134" s="1">
        <v>76.0</v>
      </c>
      <c r="D134" s="1">
        <v>37.0</v>
      </c>
      <c r="E134" s="1">
        <v>31.0</v>
      </c>
      <c r="H134" s="34">
        <v>-1.63821</v>
      </c>
      <c r="I134" s="34">
        <v>0.17528</v>
      </c>
      <c r="J134" s="34">
        <v>-0.140642</v>
      </c>
      <c r="M134" s="10">
        <f t="shared" si="5"/>
        <v>-0.06705180403</v>
      </c>
      <c r="N134" s="11">
        <f t="shared" si="6"/>
        <v>0.2998208747</v>
      </c>
      <c r="O134" s="11">
        <f t="shared" si="7"/>
        <v>0.02072167761</v>
      </c>
      <c r="Q134" s="5">
        <f t="shared" ref="Q134:S134" si="279">LOG10(B134)</f>
        <v>2.179495114</v>
      </c>
      <c r="R134" s="5">
        <f t="shared" si="279"/>
        <v>1.880813592</v>
      </c>
      <c r="S134" s="5">
        <f t="shared" si="279"/>
        <v>1.568201724</v>
      </c>
      <c r="U134" s="5">
        <f t="shared" ref="U134:W134" si="280">Q134^2</f>
        <v>4.75019895</v>
      </c>
      <c r="V134" s="5">
        <f t="shared" si="280"/>
        <v>3.537459769</v>
      </c>
      <c r="W134" s="5">
        <f t="shared" si="280"/>
        <v>2.459256647</v>
      </c>
      <c r="X134" s="12">
        <f t="shared" si="10"/>
        <v>-0.1860717588</v>
      </c>
      <c r="Y134" s="13">
        <f t="shared" si="11"/>
        <v>0.7323378342</v>
      </c>
      <c r="Z134" s="13">
        <f t="shared" si="12"/>
        <v>0.06207662308</v>
      </c>
    </row>
    <row r="135" ht="12.75" customHeight="1">
      <c r="A135" s="1">
        <v>134.0</v>
      </c>
      <c r="B135" s="1">
        <v>100.51337048736171</v>
      </c>
      <c r="C135" s="1">
        <v>76.0</v>
      </c>
      <c r="D135" s="1">
        <v>31.0</v>
      </c>
      <c r="E135" s="1">
        <v>136.0</v>
      </c>
      <c r="H135" s="34">
        <v>-1.40627</v>
      </c>
      <c r="I135" s="34">
        <v>0.71726</v>
      </c>
      <c r="J135" s="34">
        <v>-0.336119</v>
      </c>
      <c r="M135" s="10">
        <f t="shared" si="5"/>
        <v>-0.2443230814</v>
      </c>
      <c r="N135" s="11">
        <f t="shared" si="6"/>
        <v>0.2998208747</v>
      </c>
      <c r="O135" s="11">
        <f t="shared" si="7"/>
        <v>-0.05611835262</v>
      </c>
      <c r="Q135" s="5">
        <f t="shared" ref="Q135:S135" si="281">LOG10(B135)</f>
        <v>2.002223836</v>
      </c>
      <c r="R135" s="5">
        <f t="shared" si="281"/>
        <v>1.880813592</v>
      </c>
      <c r="S135" s="5">
        <f t="shared" si="281"/>
        <v>1.491361694</v>
      </c>
      <c r="U135" s="5">
        <f t="shared" ref="U135:W135" si="282">Q135^2</f>
        <v>4.008900291</v>
      </c>
      <c r="V135" s="5">
        <f t="shared" si="282"/>
        <v>3.537459769</v>
      </c>
      <c r="W135" s="5">
        <f t="shared" si="282"/>
        <v>2.224159702</v>
      </c>
      <c r="X135" s="12">
        <f t="shared" si="10"/>
        <v>-0.6780074917</v>
      </c>
      <c r="Y135" s="13">
        <f t="shared" si="11"/>
        <v>0.7323378342</v>
      </c>
      <c r="Z135" s="13">
        <f t="shared" si="12"/>
        <v>-0.1681156269</v>
      </c>
    </row>
    <row r="136" ht="12.75" customHeight="1">
      <c r="A136" s="1">
        <v>135.0</v>
      </c>
      <c r="B136" s="1">
        <v>169.42313188918894</v>
      </c>
      <c r="C136" s="1">
        <v>75.0</v>
      </c>
      <c r="D136" s="1">
        <v>44.0</v>
      </c>
      <c r="E136" s="1">
        <v>92.0</v>
      </c>
      <c r="H136" s="34">
        <v>-1.42308</v>
      </c>
      <c r="I136" s="34">
        <v>0.30849</v>
      </c>
      <c r="J136" s="34">
        <v>0.131063</v>
      </c>
      <c r="M136" s="10">
        <f t="shared" si="5"/>
        <v>-0.01757421199</v>
      </c>
      <c r="N136" s="11">
        <f t="shared" si="6"/>
        <v>0.2940685458</v>
      </c>
      <c r="O136" s="11">
        <f t="shared" si="7"/>
        <v>0.09597263003</v>
      </c>
      <c r="Q136" s="5">
        <f t="shared" ref="Q136:S136" si="283">LOG10(B136)</f>
        <v>2.228972706</v>
      </c>
      <c r="R136" s="5">
        <f t="shared" si="283"/>
        <v>1.875061263</v>
      </c>
      <c r="S136" s="5">
        <f t="shared" si="283"/>
        <v>1.643452676</v>
      </c>
      <c r="U136" s="5">
        <f t="shared" ref="U136:W136" si="284">Q136^2</f>
        <v>4.968319323</v>
      </c>
      <c r="V136" s="5">
        <f t="shared" si="284"/>
        <v>3.515854741</v>
      </c>
      <c r="W136" s="5">
        <f t="shared" si="284"/>
        <v>2.7009367</v>
      </c>
      <c r="X136" s="12">
        <f t="shared" si="10"/>
        <v>-0.04876922526</v>
      </c>
      <c r="Y136" s="13">
        <f t="shared" si="11"/>
        <v>0.7182872846</v>
      </c>
      <c r="Z136" s="13">
        <f t="shared" si="12"/>
        <v>0.2875084195</v>
      </c>
    </row>
    <row r="137" ht="12.75" customHeight="1">
      <c r="A137" s="1">
        <v>136.0</v>
      </c>
      <c r="B137" s="1">
        <v>153.67842084600989</v>
      </c>
      <c r="C137" s="1">
        <v>65.0</v>
      </c>
      <c r="D137" s="1">
        <v>44.0</v>
      </c>
      <c r="E137" s="1">
        <v>150.0</v>
      </c>
      <c r="H137" s="34">
        <v>-1.33261</v>
      </c>
      <c r="I137" s="34">
        <v>0.42906</v>
      </c>
      <c r="J137" s="34">
        <v>0.2897</v>
      </c>
      <c r="M137" s="10">
        <f t="shared" si="5"/>
        <v>-0.05993402847</v>
      </c>
      <c r="N137" s="11">
        <f t="shared" si="6"/>
        <v>0.231920639</v>
      </c>
      <c r="O137" s="11">
        <f t="shared" si="7"/>
        <v>0.09597263003</v>
      </c>
      <c r="Q137" s="5">
        <f t="shared" ref="Q137:S137" si="285">LOG10(B137)</f>
        <v>2.186612889</v>
      </c>
      <c r="R137" s="5">
        <f t="shared" si="285"/>
        <v>1.812913357</v>
      </c>
      <c r="S137" s="5">
        <f t="shared" si="285"/>
        <v>1.643452676</v>
      </c>
      <c r="U137" s="5">
        <f t="shared" ref="U137:W137" si="286">Q137^2</f>
        <v>4.781275927</v>
      </c>
      <c r="V137" s="5">
        <f t="shared" si="286"/>
        <v>3.286654839</v>
      </c>
      <c r="W137" s="5">
        <f t="shared" si="286"/>
        <v>2.7009367</v>
      </c>
      <c r="X137" s="12">
        <f t="shared" si="10"/>
        <v>-0.1663196129</v>
      </c>
      <c r="Y137" s="13">
        <f t="shared" si="11"/>
        <v>0.5664857682</v>
      </c>
      <c r="Z137" s="13">
        <f t="shared" si="12"/>
        <v>0.2875084195</v>
      </c>
    </row>
    <row r="138" ht="12.75" customHeight="1">
      <c r="A138" s="1">
        <v>137.0</v>
      </c>
      <c r="B138" s="1">
        <v>119.15743706716322</v>
      </c>
      <c r="C138" s="1">
        <v>69.0</v>
      </c>
      <c r="D138" s="1">
        <v>33.0</v>
      </c>
      <c r="E138" s="1">
        <v>137.0</v>
      </c>
      <c r="H138" s="34">
        <v>-1.68816</v>
      </c>
      <c r="I138" s="34">
        <v>0.25531</v>
      </c>
      <c r="J138" s="34">
        <v>0.229893</v>
      </c>
      <c r="M138" s="10">
        <f t="shared" si="5"/>
        <v>-0.1704257642</v>
      </c>
      <c r="N138" s="11">
        <f t="shared" si="6"/>
        <v>0.2578563731</v>
      </c>
      <c r="O138" s="11">
        <f t="shared" si="7"/>
        <v>-0.02896610657</v>
      </c>
      <c r="Q138" s="5">
        <f t="shared" ref="Q138:S138" si="287">LOG10(B138)</f>
        <v>2.076121153</v>
      </c>
      <c r="R138" s="5">
        <f t="shared" si="287"/>
        <v>1.838849091</v>
      </c>
      <c r="S138" s="5">
        <f t="shared" si="287"/>
        <v>1.51851394</v>
      </c>
      <c r="U138" s="5">
        <f t="shared" ref="U138:W138" si="288">Q138^2</f>
        <v>4.310279044</v>
      </c>
      <c r="V138" s="5">
        <f t="shared" si="288"/>
        <v>3.381365979</v>
      </c>
      <c r="W138" s="5">
        <f t="shared" si="288"/>
        <v>2.305884586</v>
      </c>
      <c r="X138" s="12">
        <f t="shared" si="10"/>
        <v>-0.4729391274</v>
      </c>
      <c r="Y138" s="13">
        <f t="shared" si="11"/>
        <v>0.6298359914</v>
      </c>
      <c r="Z138" s="13">
        <f t="shared" si="12"/>
        <v>-0.08677473481</v>
      </c>
    </row>
    <row r="139" ht="12.75" customHeight="1">
      <c r="A139" s="1">
        <v>138.0</v>
      </c>
      <c r="B139" s="1">
        <v>143.69184650992148</v>
      </c>
      <c r="C139" s="1">
        <v>64.0</v>
      </c>
      <c r="D139" s="1">
        <v>44.0</v>
      </c>
      <c r="E139" s="1">
        <v>115.0</v>
      </c>
      <c r="H139" s="34">
        <v>-1.5074</v>
      </c>
      <c r="I139" s="34">
        <v>0.39743</v>
      </c>
      <c r="J139" s="34">
        <v>0.008813</v>
      </c>
      <c r="M139" s="10">
        <f t="shared" si="5"/>
        <v>-0.08911479195</v>
      </c>
      <c r="N139" s="11">
        <f t="shared" si="6"/>
        <v>0.2251872564</v>
      </c>
      <c r="O139" s="11">
        <f t="shared" si="7"/>
        <v>0.09597263003</v>
      </c>
      <c r="Q139" s="5">
        <f t="shared" ref="Q139:S139" si="289">LOG10(B139)</f>
        <v>2.157432126</v>
      </c>
      <c r="R139" s="5">
        <f t="shared" si="289"/>
        <v>1.806179974</v>
      </c>
      <c r="S139" s="5">
        <f t="shared" si="289"/>
        <v>1.643452676</v>
      </c>
      <c r="U139" s="5">
        <f t="shared" ref="U139:W139" si="290">Q139^2</f>
        <v>4.654513377</v>
      </c>
      <c r="V139" s="5">
        <f t="shared" si="290"/>
        <v>3.262286098</v>
      </c>
      <c r="W139" s="5">
        <f t="shared" si="290"/>
        <v>2.7009367</v>
      </c>
      <c r="X139" s="12">
        <f t="shared" si="10"/>
        <v>-0.2472975383</v>
      </c>
      <c r="Y139" s="13">
        <f t="shared" si="11"/>
        <v>0.5500389118</v>
      </c>
      <c r="Z139" s="13">
        <f t="shared" si="12"/>
        <v>0.2875084195</v>
      </c>
    </row>
    <row r="140" ht="12.75" customHeight="1">
      <c r="A140" s="1">
        <v>139.0</v>
      </c>
      <c r="B140" s="1">
        <v>110.18561223683967</v>
      </c>
      <c r="C140" s="1">
        <v>66.0</v>
      </c>
      <c r="D140" s="1">
        <v>38.0</v>
      </c>
      <c r="E140" s="1">
        <v>32.0</v>
      </c>
      <c r="H140" s="34">
        <v>-1.00635</v>
      </c>
      <c r="I140" s="34">
        <v>0.52669</v>
      </c>
      <c r="J140" s="34">
        <v>0.138354</v>
      </c>
      <c r="M140" s="10">
        <f t="shared" si="5"/>
        <v>-0.2044220285</v>
      </c>
      <c r="N140" s="11">
        <f t="shared" si="6"/>
        <v>0.2385512179</v>
      </c>
      <c r="O140" s="11">
        <f t="shared" si="7"/>
        <v>0.03230355016</v>
      </c>
      <c r="Q140" s="5">
        <f t="shared" ref="Q140:S140" si="291">LOG10(B140)</f>
        <v>2.042124889</v>
      </c>
      <c r="R140" s="5">
        <f t="shared" si="291"/>
        <v>1.819543936</v>
      </c>
      <c r="S140" s="5">
        <f t="shared" si="291"/>
        <v>1.579783597</v>
      </c>
      <c r="U140" s="5">
        <f t="shared" ref="U140:W140" si="292">Q140^2</f>
        <v>4.170274063</v>
      </c>
      <c r="V140" s="5">
        <f t="shared" si="292"/>
        <v>3.310740133</v>
      </c>
      <c r="W140" s="5">
        <f t="shared" si="292"/>
        <v>2.495716212</v>
      </c>
      <c r="X140" s="12">
        <f t="shared" si="10"/>
        <v>-0.5672802834</v>
      </c>
      <c r="Y140" s="13">
        <f t="shared" si="11"/>
        <v>0.5826815177</v>
      </c>
      <c r="Z140" s="13">
        <f t="shared" si="12"/>
        <v>0.09677282626</v>
      </c>
    </row>
    <row r="141" ht="12.75" customHeight="1">
      <c r="A141" s="1">
        <v>140.0</v>
      </c>
      <c r="B141" s="1">
        <v>156.49693776418962</v>
      </c>
      <c r="C141" s="1">
        <v>74.0</v>
      </c>
      <c r="D141" s="1">
        <v>33.0</v>
      </c>
      <c r="E141" s="1">
        <v>49.0</v>
      </c>
      <c r="H141" s="34">
        <v>-1.42511</v>
      </c>
      <c r="I141" s="34">
        <v>0.28404</v>
      </c>
      <c r="J141" s="34">
        <v>0.320633</v>
      </c>
      <c r="M141" s="10">
        <f t="shared" si="5"/>
        <v>-0.05204107371</v>
      </c>
      <c r="N141" s="11">
        <f t="shared" si="6"/>
        <v>0.2882390021</v>
      </c>
      <c r="O141" s="11">
        <f t="shared" si="7"/>
        <v>-0.02896610657</v>
      </c>
      <c r="Q141" s="5">
        <f t="shared" ref="Q141:S141" si="293">LOG10(B141)</f>
        <v>2.194505844</v>
      </c>
      <c r="R141" s="5">
        <f t="shared" si="293"/>
        <v>1.86923172</v>
      </c>
      <c r="S141" s="5">
        <f t="shared" si="293"/>
        <v>1.51851394</v>
      </c>
      <c r="U141" s="5">
        <f t="shared" ref="U141:W141" si="294">Q141^2</f>
        <v>4.815855899</v>
      </c>
      <c r="V141" s="5">
        <f t="shared" si="294"/>
        <v>3.494027222</v>
      </c>
      <c r="W141" s="5">
        <f t="shared" si="294"/>
        <v>2.305884586</v>
      </c>
      <c r="X141" s="12">
        <f t="shared" si="10"/>
        <v>-0.14441631</v>
      </c>
      <c r="Y141" s="13">
        <f t="shared" si="11"/>
        <v>0.7040481314</v>
      </c>
      <c r="Z141" s="13">
        <f t="shared" si="12"/>
        <v>-0.08677473481</v>
      </c>
    </row>
    <row r="142" ht="12.75" customHeight="1">
      <c r="A142" s="1">
        <v>141.0</v>
      </c>
      <c r="B142" s="1">
        <v>127.5356629930873</v>
      </c>
      <c r="C142" s="1">
        <v>62.0</v>
      </c>
      <c r="D142" s="1">
        <v>31.0</v>
      </c>
      <c r="E142" s="1">
        <v>71.0</v>
      </c>
      <c r="H142" s="34">
        <v>-1.76029</v>
      </c>
      <c r="I142" s="34">
        <v>0.5051</v>
      </c>
      <c r="J142" s="34">
        <v>-0.156234</v>
      </c>
      <c r="M142" s="10">
        <f t="shared" si="5"/>
        <v>-0.1409152735</v>
      </c>
      <c r="N142" s="11">
        <f t="shared" si="6"/>
        <v>0.2113989719</v>
      </c>
      <c r="O142" s="11">
        <f t="shared" si="7"/>
        <v>-0.05611835262</v>
      </c>
      <c r="Q142" s="5">
        <f t="shared" ref="Q142:S142" si="295">LOG10(B142)</f>
        <v>2.105631644</v>
      </c>
      <c r="R142" s="5">
        <f t="shared" si="295"/>
        <v>1.792391689</v>
      </c>
      <c r="S142" s="5">
        <f t="shared" si="295"/>
        <v>1.491361694</v>
      </c>
      <c r="U142" s="5">
        <f t="shared" ref="U142:W142" si="296">Q142^2</f>
        <v>4.433684621</v>
      </c>
      <c r="V142" s="5">
        <f t="shared" si="296"/>
        <v>3.212667969</v>
      </c>
      <c r="W142" s="5">
        <f t="shared" si="296"/>
        <v>2.224159702</v>
      </c>
      <c r="X142" s="12">
        <f t="shared" si="10"/>
        <v>-0.3910461942</v>
      </c>
      <c r="Y142" s="13">
        <f t="shared" si="11"/>
        <v>0.5163598612</v>
      </c>
      <c r="Z142" s="13">
        <f t="shared" si="12"/>
        <v>-0.1681156269</v>
      </c>
    </row>
    <row r="143" ht="12.75" customHeight="1">
      <c r="A143" s="1">
        <v>142.0</v>
      </c>
      <c r="B143" s="1">
        <v>164.08985433493103</v>
      </c>
      <c r="C143" s="1">
        <v>79.0</v>
      </c>
      <c r="D143" s="1">
        <v>40.0</v>
      </c>
      <c r="E143" s="1">
        <v>91.0</v>
      </c>
      <c r="H143" s="34">
        <v>-1.65214</v>
      </c>
      <c r="I143" s="34">
        <v>0.40106</v>
      </c>
      <c r="J143" s="34">
        <v>-0.113575</v>
      </c>
      <c r="M143" s="10">
        <f t="shared" si="5"/>
        <v>-0.03146518818</v>
      </c>
      <c r="N143" s="11">
        <f t="shared" si="6"/>
        <v>0.3166343737</v>
      </c>
      <c r="O143" s="11">
        <f t="shared" si="7"/>
        <v>0.05457994488</v>
      </c>
      <c r="Q143" s="5">
        <f t="shared" ref="Q143:S143" si="297">LOG10(B143)</f>
        <v>2.215081729</v>
      </c>
      <c r="R143" s="5">
        <f t="shared" si="297"/>
        <v>1.897627091</v>
      </c>
      <c r="S143" s="5">
        <f t="shared" si="297"/>
        <v>1.602059991</v>
      </c>
      <c r="U143" s="5">
        <f t="shared" ref="U143:W143" si="298">Q143^2</f>
        <v>4.906587068</v>
      </c>
      <c r="V143" s="5">
        <f t="shared" si="298"/>
        <v>3.600988578</v>
      </c>
      <c r="W143" s="5">
        <f t="shared" si="298"/>
        <v>2.566596216</v>
      </c>
      <c r="X143" s="12">
        <f t="shared" si="10"/>
        <v>-0.08731730624</v>
      </c>
      <c r="Y143" s="13">
        <f t="shared" si="11"/>
        <v>0.773406227</v>
      </c>
      <c r="Z143" s="13">
        <f t="shared" si="12"/>
        <v>0.1635069674</v>
      </c>
    </row>
    <row r="144" ht="12.75" customHeight="1">
      <c r="A144" s="1">
        <v>143.0</v>
      </c>
      <c r="B144" s="1">
        <v>164.3706006840369</v>
      </c>
      <c r="C144" s="1">
        <v>69.0</v>
      </c>
      <c r="D144" s="1">
        <v>34.0</v>
      </c>
      <c r="E144" s="1">
        <v>151.0</v>
      </c>
      <c r="H144" s="34">
        <v>-1.25732</v>
      </c>
      <c r="I144" s="34">
        <v>0.34987</v>
      </c>
      <c r="J144" s="34">
        <v>-0.091608</v>
      </c>
      <c r="M144" s="10">
        <f t="shared" si="5"/>
        <v>-0.0307227754</v>
      </c>
      <c r="N144" s="11">
        <f t="shared" si="6"/>
        <v>0.2578563731</v>
      </c>
      <c r="O144" s="11">
        <f t="shared" si="7"/>
        <v>-0.01600112941</v>
      </c>
      <c r="Q144" s="5">
        <f t="shared" ref="Q144:S144" si="299">LOG10(B144)</f>
        <v>2.215824142</v>
      </c>
      <c r="R144" s="5">
        <f t="shared" si="299"/>
        <v>1.838849091</v>
      </c>
      <c r="S144" s="5">
        <f t="shared" si="299"/>
        <v>1.531478917</v>
      </c>
      <c r="U144" s="5">
        <f t="shared" ref="U144:W144" si="300">Q144^2</f>
        <v>4.909876629</v>
      </c>
      <c r="V144" s="5">
        <f t="shared" si="300"/>
        <v>3.381365979</v>
      </c>
      <c r="W144" s="5">
        <f t="shared" si="300"/>
        <v>2.345427673</v>
      </c>
      <c r="X144" s="12">
        <f t="shared" si="10"/>
        <v>-0.08525707753</v>
      </c>
      <c r="Y144" s="13">
        <f t="shared" si="11"/>
        <v>0.6298359914</v>
      </c>
      <c r="Z144" s="13">
        <f t="shared" si="12"/>
        <v>-0.04793511885</v>
      </c>
    </row>
    <row r="145" ht="12.75" customHeight="1">
      <c r="A145" s="1">
        <v>144.0</v>
      </c>
      <c r="B145" s="1">
        <v>145.4427615452666</v>
      </c>
      <c r="C145" s="1">
        <v>77.0</v>
      </c>
      <c r="D145" s="1">
        <v>35.0</v>
      </c>
      <c r="E145" s="1">
        <v>169.0</v>
      </c>
      <c r="H145" s="34">
        <v>-1.22809</v>
      </c>
      <c r="I145" s="34">
        <v>0.04978</v>
      </c>
      <c r="J145" s="34">
        <v>0.335652</v>
      </c>
      <c r="M145" s="10">
        <f t="shared" si="5"/>
        <v>-0.08385480569</v>
      </c>
      <c r="N145" s="11">
        <f t="shared" si="6"/>
        <v>0.3054980076</v>
      </c>
      <c r="O145" s="11">
        <f t="shared" si="7"/>
        <v>-0.003412002102</v>
      </c>
      <c r="Q145" s="5">
        <f t="shared" ref="Q145:S145" si="301">LOG10(B145)</f>
        <v>2.162692112</v>
      </c>
      <c r="R145" s="5">
        <f t="shared" si="301"/>
        <v>1.886490725</v>
      </c>
      <c r="S145" s="5">
        <f t="shared" si="301"/>
        <v>1.544068044</v>
      </c>
      <c r="U145" s="5">
        <f t="shared" ref="U145:W145" si="302">Q145^2</f>
        <v>4.677237171</v>
      </c>
      <c r="V145" s="5">
        <f t="shared" si="302"/>
        <v>3.558847256</v>
      </c>
      <c r="W145" s="5">
        <f t="shared" si="302"/>
        <v>2.384146126</v>
      </c>
      <c r="X145" s="12">
        <f t="shared" si="10"/>
        <v>-0.2327008409</v>
      </c>
      <c r="Y145" s="13">
        <f t="shared" si="11"/>
        <v>0.7462047113</v>
      </c>
      <c r="Z145" s="13">
        <f t="shared" si="12"/>
        <v>-0.01022144888</v>
      </c>
    </row>
    <row r="146" ht="12.75" customHeight="1">
      <c r="A146" s="1">
        <v>145.0</v>
      </c>
      <c r="B146" s="1">
        <v>164.2388796054241</v>
      </c>
      <c r="C146" s="1">
        <v>78.0</v>
      </c>
      <c r="D146" s="1">
        <v>41.0</v>
      </c>
      <c r="E146" s="1">
        <v>168.0</v>
      </c>
      <c r="H146" s="34">
        <v>-1.67345</v>
      </c>
      <c r="I146" s="34">
        <v>0.13535</v>
      </c>
      <c r="J146" s="34">
        <v>-0.056361</v>
      </c>
      <c r="M146" s="10">
        <f t="shared" si="5"/>
        <v>-0.03107094393</v>
      </c>
      <c r="N146" s="11">
        <f t="shared" si="6"/>
        <v>0.3111018851</v>
      </c>
      <c r="O146" s="11">
        <f t="shared" si="7"/>
        <v>0.06530381027</v>
      </c>
      <c r="Q146" s="5">
        <f t="shared" ref="Q146:S146" si="303">LOG10(B146)</f>
        <v>2.215475974</v>
      </c>
      <c r="R146" s="5">
        <f t="shared" si="303"/>
        <v>1.892094603</v>
      </c>
      <c r="S146" s="5">
        <f t="shared" si="303"/>
        <v>1.612783857</v>
      </c>
      <c r="U146" s="5">
        <f t="shared" ref="U146:W146" si="304">Q146^2</f>
        <v>4.90833379</v>
      </c>
      <c r="V146" s="5">
        <f t="shared" si="304"/>
        <v>3.580021986</v>
      </c>
      <c r="W146" s="5">
        <f t="shared" si="304"/>
        <v>2.601071768</v>
      </c>
      <c r="X146" s="12">
        <f t="shared" si="10"/>
        <v>-0.0862232608</v>
      </c>
      <c r="Y146" s="13">
        <f t="shared" si="11"/>
        <v>0.7598926559</v>
      </c>
      <c r="Z146" s="13">
        <f t="shared" si="12"/>
        <v>0.1956328098</v>
      </c>
    </row>
    <row r="147" ht="12.75" customHeight="1">
      <c r="A147" s="1">
        <v>146.0</v>
      </c>
      <c r="B147" s="1">
        <v>166.71698861409118</v>
      </c>
      <c r="C147" s="1">
        <v>73.0</v>
      </c>
      <c r="D147" s="1">
        <v>38.0</v>
      </c>
      <c r="E147" s="1">
        <v>152.0</v>
      </c>
      <c r="H147" s="34">
        <v>-1.31069</v>
      </c>
      <c r="I147" s="34">
        <v>0.56751</v>
      </c>
      <c r="J147" s="34">
        <v>-0.361697</v>
      </c>
      <c r="M147" s="10">
        <f t="shared" si="5"/>
        <v>-0.02456706058</v>
      </c>
      <c r="N147" s="11">
        <f t="shared" si="6"/>
        <v>0.2823301425</v>
      </c>
      <c r="O147" s="11">
        <f t="shared" si="7"/>
        <v>0.03230355016</v>
      </c>
      <c r="Q147" s="5">
        <f t="shared" ref="Q147:S147" si="305">LOG10(B147)</f>
        <v>2.221979857</v>
      </c>
      <c r="R147" s="5">
        <f t="shared" si="305"/>
        <v>1.86332286</v>
      </c>
      <c r="S147" s="5">
        <f t="shared" si="305"/>
        <v>1.579783597</v>
      </c>
      <c r="U147" s="5">
        <f t="shared" ref="U147:W147" si="306">Q147^2</f>
        <v>4.937194485</v>
      </c>
      <c r="V147" s="5">
        <f t="shared" si="306"/>
        <v>3.471972081</v>
      </c>
      <c r="W147" s="5">
        <f t="shared" si="306"/>
        <v>2.495716212</v>
      </c>
      <c r="X147" s="12">
        <f t="shared" si="10"/>
        <v>-0.06817469323</v>
      </c>
      <c r="Y147" s="13">
        <f t="shared" si="11"/>
        <v>0.6896152422</v>
      </c>
      <c r="Z147" s="13">
        <f t="shared" si="12"/>
        <v>0.09677282626</v>
      </c>
    </row>
    <row r="148" ht="12.75" customHeight="1">
      <c r="A148" s="1">
        <v>147.0</v>
      </c>
      <c r="B148" s="1">
        <v>108.09266563393136</v>
      </c>
      <c r="C148" s="1">
        <v>64.0</v>
      </c>
      <c r="D148" s="1">
        <v>34.0</v>
      </c>
      <c r="E148" s="1">
        <v>93.0</v>
      </c>
      <c r="H148" s="34">
        <v>-1.28596</v>
      </c>
      <c r="I148" s="34">
        <v>0.37357</v>
      </c>
      <c r="J148" s="34">
        <v>-0.13879</v>
      </c>
      <c r="M148" s="10">
        <f t="shared" si="5"/>
        <v>-0.2127506907</v>
      </c>
      <c r="N148" s="11">
        <f t="shared" si="6"/>
        <v>0.2251872564</v>
      </c>
      <c r="O148" s="11">
        <f t="shared" si="7"/>
        <v>-0.01600112941</v>
      </c>
      <c r="Q148" s="5">
        <f t="shared" ref="Q148:S148" si="307">LOG10(B148)</f>
        <v>2.033796227</v>
      </c>
      <c r="R148" s="5">
        <f t="shared" si="307"/>
        <v>1.806179974</v>
      </c>
      <c r="S148" s="5">
        <f t="shared" si="307"/>
        <v>1.531478917</v>
      </c>
      <c r="U148" s="5">
        <f t="shared" ref="U148:W148" si="308">Q148^2</f>
        <v>4.136327093</v>
      </c>
      <c r="V148" s="5">
        <f t="shared" si="308"/>
        <v>3.262286098</v>
      </c>
      <c r="W148" s="5">
        <f t="shared" si="308"/>
        <v>2.345427673</v>
      </c>
      <c r="X148" s="12">
        <f t="shared" si="10"/>
        <v>-0.5903926939</v>
      </c>
      <c r="Y148" s="13">
        <f t="shared" si="11"/>
        <v>0.5500389118</v>
      </c>
      <c r="Z148" s="13">
        <f t="shared" si="12"/>
        <v>-0.04793511885</v>
      </c>
    </row>
    <row r="149" ht="12.75" customHeight="1">
      <c r="A149" s="1">
        <v>148.0</v>
      </c>
      <c r="B149" s="1">
        <v>163.4321349131478</v>
      </c>
      <c r="C149" s="1">
        <v>74.0</v>
      </c>
      <c r="D149" s="1">
        <v>32.0</v>
      </c>
      <c r="E149" s="1">
        <v>50.0</v>
      </c>
      <c r="H149" s="34">
        <v>-1.60707</v>
      </c>
      <c r="I149" s="34">
        <v>0.64333</v>
      </c>
      <c r="J149" s="34">
        <v>-0.188454</v>
      </c>
      <c r="M149" s="10">
        <f t="shared" si="5"/>
        <v>-0.03320946373</v>
      </c>
      <c r="N149" s="11">
        <f t="shared" si="6"/>
        <v>0.2882390021</v>
      </c>
      <c r="O149" s="11">
        <f t="shared" si="7"/>
        <v>-0.04233006813</v>
      </c>
      <c r="Q149" s="5">
        <f t="shared" ref="Q149:S149" si="309">LOG10(B149)</f>
        <v>2.213337454</v>
      </c>
      <c r="R149" s="5">
        <f t="shared" si="309"/>
        <v>1.86923172</v>
      </c>
      <c r="S149" s="5">
        <f t="shared" si="309"/>
        <v>1.505149978</v>
      </c>
      <c r="U149" s="5">
        <f t="shared" ref="U149:W149" si="310">Q149^2</f>
        <v>4.898862685</v>
      </c>
      <c r="V149" s="5">
        <f t="shared" si="310"/>
        <v>3.494027222</v>
      </c>
      <c r="W149" s="5">
        <f t="shared" si="310"/>
        <v>2.265476457</v>
      </c>
      <c r="X149" s="12">
        <f t="shared" si="10"/>
        <v>-0.09215774901</v>
      </c>
      <c r="Y149" s="13">
        <f t="shared" si="11"/>
        <v>0.7040481314</v>
      </c>
      <c r="Z149" s="13">
        <f t="shared" si="12"/>
        <v>-0.1268096017</v>
      </c>
    </row>
    <row r="150" ht="12.75" customHeight="1">
      <c r="A150" s="1">
        <v>149.0</v>
      </c>
      <c r="B150" s="1">
        <v>135.01296883224927</v>
      </c>
      <c r="C150" s="1">
        <v>68.0</v>
      </c>
      <c r="D150" s="1">
        <v>39.0</v>
      </c>
      <c r="E150" s="1">
        <v>181.0</v>
      </c>
      <c r="H150" s="34">
        <v>-1.68017</v>
      </c>
      <c r="I150" s="34">
        <v>0.12714</v>
      </c>
      <c r="J150" s="34">
        <v>-0.18929</v>
      </c>
      <c r="M150" s="10">
        <f t="shared" si="5"/>
        <v>-0.1161714305</v>
      </c>
      <c r="N150" s="11">
        <f t="shared" si="6"/>
        <v>0.2515161951</v>
      </c>
      <c r="O150" s="11">
        <f t="shared" si="7"/>
        <v>0.04358456057</v>
      </c>
      <c r="Q150" s="5">
        <f t="shared" ref="Q150:S150" si="311">LOG10(B150)</f>
        <v>2.130375487</v>
      </c>
      <c r="R150" s="5">
        <f t="shared" si="311"/>
        <v>1.832508913</v>
      </c>
      <c r="S150" s="5">
        <f t="shared" si="311"/>
        <v>1.591064607</v>
      </c>
      <c r="U150" s="5">
        <f t="shared" ref="U150:W150" si="312">Q150^2</f>
        <v>4.538499716</v>
      </c>
      <c r="V150" s="5">
        <f t="shared" si="312"/>
        <v>3.358088915</v>
      </c>
      <c r="W150" s="5">
        <f t="shared" si="312"/>
        <v>2.531486584</v>
      </c>
      <c r="X150" s="12">
        <f t="shared" si="10"/>
        <v>-0.3223809219</v>
      </c>
      <c r="Y150" s="13">
        <f t="shared" si="11"/>
        <v>0.6143495705</v>
      </c>
      <c r="Z150" s="13">
        <f t="shared" si="12"/>
        <v>0.1305677267</v>
      </c>
    </row>
    <row r="151" ht="12.75" customHeight="1">
      <c r="A151" s="1">
        <v>150.0</v>
      </c>
      <c r="B151" s="1">
        <v>122.17821649916364</v>
      </c>
      <c r="C151" s="1">
        <v>70.0</v>
      </c>
      <c r="D151" s="1">
        <v>42.0</v>
      </c>
      <c r="E151" s="1">
        <v>72.0</v>
      </c>
      <c r="H151" s="34">
        <v>-1.47045</v>
      </c>
      <c r="I151" s="34">
        <v>0.67722</v>
      </c>
      <c r="J151" s="34">
        <v>-0.382719</v>
      </c>
      <c r="M151" s="10">
        <f t="shared" si="5"/>
        <v>-0.1595531365</v>
      </c>
      <c r="N151" s="11">
        <f t="shared" si="6"/>
        <v>0.2641053224</v>
      </c>
      <c r="O151" s="11">
        <f t="shared" si="7"/>
        <v>0.07576924395</v>
      </c>
      <c r="Q151" s="5">
        <f t="shared" ref="Q151:S151" si="313">LOG10(B151)</f>
        <v>2.086993781</v>
      </c>
      <c r="R151" s="5">
        <f t="shared" si="313"/>
        <v>1.84509804</v>
      </c>
      <c r="S151" s="5">
        <f t="shared" si="313"/>
        <v>1.62324929</v>
      </c>
      <c r="U151" s="5">
        <f t="shared" ref="U151:W151" si="314">Q151^2</f>
        <v>4.355543043</v>
      </c>
      <c r="V151" s="5">
        <f t="shared" si="314"/>
        <v>3.404386777</v>
      </c>
      <c r="W151" s="5">
        <f t="shared" si="314"/>
        <v>2.634938259</v>
      </c>
      <c r="X151" s="12">
        <f t="shared" si="10"/>
        <v>-0.4427670986</v>
      </c>
      <c r="Y151" s="13">
        <f t="shared" si="11"/>
        <v>0.6450995783</v>
      </c>
      <c r="Z151" s="13">
        <f t="shared" si="12"/>
        <v>0.2269844597</v>
      </c>
    </row>
    <row r="152" ht="12.75" customHeight="1">
      <c r="A152" s="1">
        <v>151.0</v>
      </c>
      <c r="B152" s="1">
        <v>109.5250796817285</v>
      </c>
      <c r="C152" s="1">
        <v>79.0</v>
      </c>
      <c r="D152" s="1">
        <v>34.0</v>
      </c>
      <c r="E152" s="1">
        <v>14.0</v>
      </c>
      <c r="H152" s="34">
        <v>-1.09638</v>
      </c>
      <c r="I152" s="34">
        <v>0.69821</v>
      </c>
      <c r="J152" s="34">
        <v>-0.114957</v>
      </c>
      <c r="M152" s="10">
        <f t="shared" si="5"/>
        <v>-0.2070333399</v>
      </c>
      <c r="N152" s="11">
        <f t="shared" si="6"/>
        <v>0.3166343737</v>
      </c>
      <c r="O152" s="11">
        <f t="shared" si="7"/>
        <v>-0.01600112941</v>
      </c>
      <c r="Q152" s="5">
        <f t="shared" ref="Q152:S152" si="315">LOG10(B152)</f>
        <v>2.039513578</v>
      </c>
      <c r="R152" s="5">
        <f t="shared" si="315"/>
        <v>1.897627091</v>
      </c>
      <c r="S152" s="5">
        <f t="shared" si="315"/>
        <v>1.531478917</v>
      </c>
      <c r="U152" s="5">
        <f t="shared" ref="U152:W152" si="316">Q152^2</f>
        <v>4.159615634</v>
      </c>
      <c r="V152" s="5">
        <f t="shared" si="316"/>
        <v>3.600988578</v>
      </c>
      <c r="W152" s="5">
        <f t="shared" si="316"/>
        <v>2.345427673</v>
      </c>
      <c r="X152" s="12">
        <f t="shared" si="10"/>
        <v>-0.5745267892</v>
      </c>
      <c r="Y152" s="13">
        <f t="shared" si="11"/>
        <v>0.773406227</v>
      </c>
      <c r="Z152" s="13">
        <f t="shared" si="12"/>
        <v>-0.04793511885</v>
      </c>
    </row>
    <row r="153" ht="12.75" customHeight="1">
      <c r="A153" s="1">
        <v>152.0</v>
      </c>
      <c r="B153" s="1">
        <v>177.15048049628103</v>
      </c>
      <c r="C153" s="1">
        <v>72.0</v>
      </c>
      <c r="D153" s="1">
        <v>35.0</v>
      </c>
      <c r="E153" s="1">
        <v>116.0</v>
      </c>
      <c r="H153" s="34">
        <v>-1.55668</v>
      </c>
      <c r="I153" s="34">
        <v>0.38745</v>
      </c>
      <c r="J153" s="34">
        <v>0.045644</v>
      </c>
      <c r="M153" s="10">
        <f t="shared" si="5"/>
        <v>0.00179541697</v>
      </c>
      <c r="N153" s="11">
        <f t="shared" si="6"/>
        <v>0.2763397788</v>
      </c>
      <c r="O153" s="11">
        <f t="shared" si="7"/>
        <v>-0.003412002102</v>
      </c>
      <c r="Q153" s="5">
        <f t="shared" ref="Q153:S153" si="317">LOG10(B153)</f>
        <v>2.248342335</v>
      </c>
      <c r="R153" s="5">
        <f t="shared" si="317"/>
        <v>1.857332496</v>
      </c>
      <c r="S153" s="5">
        <f t="shared" si="317"/>
        <v>1.544068044</v>
      </c>
      <c r="U153" s="5">
        <f t="shared" ref="U153:W153" si="318">Q153^2</f>
        <v>5.055043254</v>
      </c>
      <c r="V153" s="5">
        <f t="shared" si="318"/>
        <v>3.449684002</v>
      </c>
      <c r="W153" s="5">
        <f t="shared" si="318"/>
        <v>2.384146126</v>
      </c>
      <c r="X153" s="12">
        <f t="shared" si="10"/>
        <v>0.004982362493</v>
      </c>
      <c r="Y153" s="13">
        <f t="shared" si="11"/>
        <v>0.6749832725</v>
      </c>
      <c r="Z153" s="13">
        <f t="shared" si="12"/>
        <v>-0.01022144888</v>
      </c>
    </row>
    <row r="154" ht="12.75" customHeight="1">
      <c r="A154" s="1">
        <v>153.0</v>
      </c>
      <c r="B154" s="1">
        <v>152.06906442844922</v>
      </c>
      <c r="C154" s="1">
        <v>60.0</v>
      </c>
      <c r="D154" s="1">
        <v>38.0</v>
      </c>
      <c r="E154" s="1">
        <v>153.0</v>
      </c>
      <c r="H154" s="34">
        <v>-1.11617</v>
      </c>
      <c r="I154" s="34">
        <v>0.67363</v>
      </c>
      <c r="J154" s="34">
        <v>0.142544</v>
      </c>
      <c r="M154" s="10">
        <f t="shared" si="5"/>
        <v>-0.06450604361</v>
      </c>
      <c r="N154" s="11">
        <f t="shared" si="6"/>
        <v>0.1971585328</v>
      </c>
      <c r="O154" s="11">
        <f t="shared" si="7"/>
        <v>0.03230355016</v>
      </c>
      <c r="Q154" s="5">
        <f t="shared" ref="Q154:S154" si="319">LOG10(B154)</f>
        <v>2.182040874</v>
      </c>
      <c r="R154" s="5">
        <f t="shared" si="319"/>
        <v>1.77815125</v>
      </c>
      <c r="S154" s="5">
        <f t="shared" si="319"/>
        <v>1.579783597</v>
      </c>
      <c r="U154" s="5">
        <f t="shared" ref="U154:W154" si="320">Q154^2</f>
        <v>4.761302376</v>
      </c>
      <c r="V154" s="5">
        <f t="shared" si="320"/>
        <v>3.161821869</v>
      </c>
      <c r="W154" s="5">
        <f t="shared" si="320"/>
        <v>2.495716212</v>
      </c>
      <c r="X154" s="12">
        <f t="shared" si="10"/>
        <v>-0.1790071597</v>
      </c>
      <c r="Y154" s="13">
        <f t="shared" si="11"/>
        <v>0.4815763847</v>
      </c>
      <c r="Z154" s="13">
        <f t="shared" si="12"/>
        <v>0.09677282626</v>
      </c>
    </row>
    <row r="155" ht="12.75" customHeight="1">
      <c r="A155" s="1">
        <v>154.0</v>
      </c>
      <c r="B155" s="1">
        <v>144.71249635760478</v>
      </c>
      <c r="C155" s="1">
        <v>70.0</v>
      </c>
      <c r="D155" s="1">
        <v>44.0</v>
      </c>
      <c r="E155" s="1">
        <v>33.0</v>
      </c>
      <c r="H155" s="34">
        <v>-1.37472</v>
      </c>
      <c r="I155" s="34">
        <v>0.43863</v>
      </c>
      <c r="J155" s="34">
        <v>-0.302424</v>
      </c>
      <c r="M155" s="10">
        <f t="shared" si="5"/>
        <v>-0.0860408823</v>
      </c>
      <c r="N155" s="11">
        <f t="shared" si="6"/>
        <v>0.2641053224</v>
      </c>
      <c r="O155" s="11">
        <f t="shared" si="7"/>
        <v>0.09597263003</v>
      </c>
      <c r="Q155" s="5">
        <f t="shared" ref="Q155:S155" si="321">LOG10(B155)</f>
        <v>2.160506035</v>
      </c>
      <c r="R155" s="5">
        <f t="shared" si="321"/>
        <v>1.84509804</v>
      </c>
      <c r="S155" s="5">
        <f t="shared" si="321"/>
        <v>1.643452676</v>
      </c>
      <c r="U155" s="5">
        <f t="shared" ref="U155:W155" si="322">Q155^2</f>
        <v>4.667786329</v>
      </c>
      <c r="V155" s="5">
        <f t="shared" si="322"/>
        <v>3.404386777</v>
      </c>
      <c r="W155" s="5">
        <f t="shared" si="322"/>
        <v>2.7009367</v>
      </c>
      <c r="X155" s="12">
        <f t="shared" si="10"/>
        <v>-0.2387673014</v>
      </c>
      <c r="Y155" s="13">
        <f t="shared" si="11"/>
        <v>0.6450995783</v>
      </c>
      <c r="Z155" s="13">
        <f t="shared" si="12"/>
        <v>0.2875084195</v>
      </c>
    </row>
    <row r="156" ht="12.75" customHeight="1">
      <c r="A156" s="1">
        <v>155.0</v>
      </c>
      <c r="B156" s="1">
        <v>115.29018784458684</v>
      </c>
      <c r="C156" s="1">
        <v>65.0</v>
      </c>
      <c r="D156" s="1">
        <v>43.0</v>
      </c>
      <c r="E156" s="1">
        <v>138.0</v>
      </c>
      <c r="H156" s="34">
        <v>-1.36777</v>
      </c>
      <c r="I156" s="34">
        <v>0.74404</v>
      </c>
      <c r="J156" s="34">
        <v>-0.094965</v>
      </c>
      <c r="M156" s="10">
        <f t="shared" si="5"/>
        <v>-0.1847545709</v>
      </c>
      <c r="N156" s="11">
        <f t="shared" si="6"/>
        <v>0.231920639</v>
      </c>
      <c r="O156" s="11">
        <f t="shared" si="7"/>
        <v>0.08598840913</v>
      </c>
      <c r="Q156" s="5">
        <f t="shared" ref="Q156:S156" si="323">LOG10(B156)</f>
        <v>2.061792347</v>
      </c>
      <c r="R156" s="5">
        <f t="shared" si="323"/>
        <v>1.812913357</v>
      </c>
      <c r="S156" s="5">
        <f t="shared" si="323"/>
        <v>1.633468456</v>
      </c>
      <c r="U156" s="5">
        <f t="shared" ref="U156:W156" si="324">Q156^2</f>
        <v>4.250987681</v>
      </c>
      <c r="V156" s="5">
        <f t="shared" si="324"/>
        <v>3.286654839</v>
      </c>
      <c r="W156" s="5">
        <f t="shared" si="324"/>
        <v>2.668219195</v>
      </c>
      <c r="X156" s="12">
        <f t="shared" si="10"/>
        <v>-0.5127022076</v>
      </c>
      <c r="Y156" s="13">
        <f t="shared" si="11"/>
        <v>0.5664857682</v>
      </c>
      <c r="Z156" s="13">
        <f t="shared" si="12"/>
        <v>0.2575983548</v>
      </c>
    </row>
    <row r="157" ht="12.75" customHeight="1">
      <c r="A157" s="1">
        <v>156.0</v>
      </c>
      <c r="B157" s="1">
        <v>147.3821209543016</v>
      </c>
      <c r="C157" s="1">
        <v>71.0</v>
      </c>
      <c r="D157" s="1">
        <v>36.0</v>
      </c>
      <c r="E157" s="1">
        <v>51.0</v>
      </c>
      <c r="H157" s="34">
        <v>-1.47476</v>
      </c>
      <c r="I157" s="34">
        <v>0.42015</v>
      </c>
      <c r="J157" s="34">
        <v>-0.227514</v>
      </c>
      <c r="M157" s="10">
        <f t="shared" si="5"/>
        <v>-0.07810211557</v>
      </c>
      <c r="N157" s="11">
        <f t="shared" si="6"/>
        <v>0.2702656311</v>
      </c>
      <c r="O157" s="11">
        <f t="shared" si="7"/>
        <v>0.008822454315</v>
      </c>
      <c r="Q157" s="5">
        <f t="shared" ref="Q157:S157" si="325">LOG10(B157)</f>
        <v>2.168444802</v>
      </c>
      <c r="R157" s="5">
        <f t="shared" si="325"/>
        <v>1.851258349</v>
      </c>
      <c r="S157" s="5">
        <f t="shared" si="325"/>
        <v>1.556302501</v>
      </c>
      <c r="U157" s="5">
        <f t="shared" ref="U157:W157" si="326">Q157^2</f>
        <v>4.70215286</v>
      </c>
      <c r="V157" s="5">
        <f t="shared" si="326"/>
        <v>3.427157474</v>
      </c>
      <c r="W157" s="5">
        <f t="shared" si="326"/>
        <v>2.422077474</v>
      </c>
      <c r="X157" s="12">
        <f t="shared" si="10"/>
        <v>-0.2167368682</v>
      </c>
      <c r="Y157" s="13">
        <f t="shared" si="11"/>
        <v>0.6601466531</v>
      </c>
      <c r="Z157" s="13">
        <f t="shared" si="12"/>
        <v>0.02642972163</v>
      </c>
    </row>
    <row r="158" ht="12.75" customHeight="1">
      <c r="A158" s="1">
        <v>157.0</v>
      </c>
      <c r="B158" s="1">
        <v>176.51933732771477</v>
      </c>
      <c r="C158" s="1">
        <v>72.0</v>
      </c>
      <c r="D158" s="1">
        <v>34.0</v>
      </c>
      <c r="E158" s="1">
        <v>154.0</v>
      </c>
      <c r="H158" s="34">
        <v>-1.46603</v>
      </c>
      <c r="I158" s="34">
        <v>0.33739</v>
      </c>
      <c r="J158" s="34">
        <v>0.165908</v>
      </c>
      <c r="M158" s="10">
        <f t="shared" si="5"/>
        <v>0.0002453707263</v>
      </c>
      <c r="N158" s="11">
        <f t="shared" si="6"/>
        <v>0.2763397788</v>
      </c>
      <c r="O158" s="11">
        <f t="shared" si="7"/>
        <v>-0.01600112941</v>
      </c>
      <c r="Q158" s="5">
        <f t="shared" ref="Q158:S158" si="327">LOG10(B158)</f>
        <v>2.246792288</v>
      </c>
      <c r="R158" s="5">
        <f t="shared" si="327"/>
        <v>1.857332496</v>
      </c>
      <c r="S158" s="5">
        <f t="shared" si="327"/>
        <v>1.531478917</v>
      </c>
      <c r="U158" s="5">
        <f t="shared" ref="U158:W158" si="328">Q158^2</f>
        <v>5.048075587</v>
      </c>
      <c r="V158" s="5">
        <f t="shared" si="328"/>
        <v>3.449684002</v>
      </c>
      <c r="W158" s="5">
        <f t="shared" si="328"/>
        <v>2.345427673</v>
      </c>
      <c r="X158" s="12">
        <f t="shared" si="10"/>
        <v>0.0006809147533</v>
      </c>
      <c r="Y158" s="13">
        <f t="shared" si="11"/>
        <v>0.6749832725</v>
      </c>
      <c r="Z158" s="13">
        <f t="shared" si="12"/>
        <v>-0.04793511885</v>
      </c>
    </row>
    <row r="159" ht="12.75" customHeight="1">
      <c r="A159" s="1">
        <v>158.0</v>
      </c>
      <c r="B159" s="1">
        <v>96.97443434015642</v>
      </c>
      <c r="C159" s="1">
        <v>72.0</v>
      </c>
      <c r="D159" s="1">
        <v>40.0</v>
      </c>
      <c r="E159" s="1">
        <v>170.0</v>
      </c>
      <c r="H159" s="34">
        <v>-1.34683</v>
      </c>
      <c r="I159" s="34">
        <v>0.53392</v>
      </c>
      <c r="J159" s="34">
        <v>0.14139</v>
      </c>
      <c r="M159" s="10">
        <f t="shared" si="5"/>
        <v>-0.2598896627</v>
      </c>
      <c r="N159" s="11">
        <f t="shared" si="6"/>
        <v>0.2763397788</v>
      </c>
      <c r="O159" s="11">
        <f t="shared" si="7"/>
        <v>0.05457994488</v>
      </c>
      <c r="Q159" s="5">
        <f t="shared" ref="Q159:S159" si="329">LOG10(B159)</f>
        <v>1.986657255</v>
      </c>
      <c r="R159" s="5">
        <f t="shared" si="329"/>
        <v>1.857332496</v>
      </c>
      <c r="S159" s="5">
        <f t="shared" si="329"/>
        <v>1.602059991</v>
      </c>
      <c r="U159" s="5">
        <f t="shared" ref="U159:W159" si="330">Q159^2</f>
        <v>3.946807049</v>
      </c>
      <c r="V159" s="5">
        <f t="shared" si="330"/>
        <v>3.449684002</v>
      </c>
      <c r="W159" s="5">
        <f t="shared" si="330"/>
        <v>2.566596216</v>
      </c>
      <c r="X159" s="12">
        <f t="shared" si="10"/>
        <v>-0.721205452</v>
      </c>
      <c r="Y159" s="13">
        <f t="shared" si="11"/>
        <v>0.6749832725</v>
      </c>
      <c r="Z159" s="13">
        <f t="shared" si="12"/>
        <v>0.1635069674</v>
      </c>
    </row>
    <row r="160" ht="12.75" customHeight="1">
      <c r="A160" s="1">
        <v>159.0</v>
      </c>
      <c r="B160" s="1">
        <v>129.65693713539204</v>
      </c>
      <c r="C160" s="1">
        <v>64.0</v>
      </c>
      <c r="D160" s="1">
        <v>33.0</v>
      </c>
      <c r="E160" s="1">
        <v>94.0</v>
      </c>
      <c r="H160" s="34">
        <v>-1.46391</v>
      </c>
      <c r="I160" s="34">
        <v>0.63105</v>
      </c>
      <c r="J160" s="34">
        <v>-0.052215</v>
      </c>
      <c r="M160" s="10">
        <f t="shared" si="5"/>
        <v>-0.1337511595</v>
      </c>
      <c r="N160" s="11">
        <f t="shared" si="6"/>
        <v>0.2251872564</v>
      </c>
      <c r="O160" s="11">
        <f t="shared" si="7"/>
        <v>-0.02896610657</v>
      </c>
      <c r="Q160" s="5">
        <f t="shared" ref="Q160:S160" si="331">LOG10(B160)</f>
        <v>2.112795758</v>
      </c>
      <c r="R160" s="5">
        <f t="shared" si="331"/>
        <v>1.806179974</v>
      </c>
      <c r="S160" s="5">
        <f t="shared" si="331"/>
        <v>1.51851394</v>
      </c>
      <c r="U160" s="5">
        <f t="shared" ref="U160:W160" si="332">Q160^2</f>
        <v>4.463905916</v>
      </c>
      <c r="V160" s="5">
        <f t="shared" si="332"/>
        <v>3.262286098</v>
      </c>
      <c r="W160" s="5">
        <f t="shared" si="332"/>
        <v>2.305884586</v>
      </c>
      <c r="X160" s="12">
        <f t="shared" si="10"/>
        <v>-0.3711654572</v>
      </c>
      <c r="Y160" s="13">
        <f t="shared" si="11"/>
        <v>0.5500389118</v>
      </c>
      <c r="Z160" s="13">
        <f t="shared" si="12"/>
        <v>-0.08677473481</v>
      </c>
    </row>
    <row r="161" ht="12.75" customHeight="1">
      <c r="A161" s="1">
        <v>160.0</v>
      </c>
      <c r="B161" s="1">
        <v>131.8706388922482</v>
      </c>
      <c r="C161" s="1">
        <v>71.0</v>
      </c>
      <c r="D161" s="1">
        <v>42.0</v>
      </c>
      <c r="E161" s="1">
        <v>171.0</v>
      </c>
      <c r="H161" s="34">
        <v>-1.81555</v>
      </c>
      <c r="I161" s="34">
        <v>0.28766</v>
      </c>
      <c r="J161" s="34">
        <v>-0.036298</v>
      </c>
      <c r="M161" s="10">
        <f t="shared" si="5"/>
        <v>-0.1263988074</v>
      </c>
      <c r="N161" s="11">
        <f t="shared" si="6"/>
        <v>0.2702656311</v>
      </c>
      <c r="O161" s="11">
        <f t="shared" si="7"/>
        <v>0.07576924395</v>
      </c>
      <c r="Q161" s="5">
        <f t="shared" ref="Q161:S161" si="333">LOG10(B161)</f>
        <v>2.12014811</v>
      </c>
      <c r="R161" s="5">
        <f t="shared" si="333"/>
        <v>1.851258349</v>
      </c>
      <c r="S161" s="5">
        <f t="shared" si="333"/>
        <v>1.62324929</v>
      </c>
      <c r="U161" s="5">
        <f t="shared" ref="U161:W161" si="334">Q161^2</f>
        <v>4.49502801</v>
      </c>
      <c r="V161" s="5">
        <f t="shared" si="334"/>
        <v>3.427157474</v>
      </c>
      <c r="W161" s="5">
        <f t="shared" si="334"/>
        <v>2.634938259</v>
      </c>
      <c r="X161" s="12">
        <f t="shared" si="10"/>
        <v>-0.3507623507</v>
      </c>
      <c r="Y161" s="13">
        <f t="shared" si="11"/>
        <v>0.6601466531</v>
      </c>
      <c r="Z161" s="13">
        <f t="shared" si="12"/>
        <v>0.2269844597</v>
      </c>
    </row>
    <row r="162" ht="12.75" customHeight="1">
      <c r="A162" s="1">
        <v>161.0</v>
      </c>
      <c r="B162" s="1">
        <v>148.94840813658664</v>
      </c>
      <c r="C162" s="1">
        <v>79.0</v>
      </c>
      <c r="D162" s="1">
        <v>42.0</v>
      </c>
      <c r="E162" s="1">
        <v>172.0</v>
      </c>
      <c r="H162" s="34">
        <v>-1.51171</v>
      </c>
      <c r="I162" s="34">
        <v>0.55434</v>
      </c>
      <c r="J162" s="34">
        <v>-0.169473</v>
      </c>
      <c r="M162" s="10">
        <f t="shared" si="5"/>
        <v>-0.07351105154</v>
      </c>
      <c r="N162" s="11">
        <f t="shared" si="6"/>
        <v>0.3166343737</v>
      </c>
      <c r="O162" s="11">
        <f t="shared" si="7"/>
        <v>0.07576924395</v>
      </c>
      <c r="Q162" s="5">
        <f t="shared" ref="Q162:S162" si="335">LOG10(B162)</f>
        <v>2.173035866</v>
      </c>
      <c r="R162" s="5">
        <f t="shared" si="335"/>
        <v>1.897627091</v>
      </c>
      <c r="S162" s="5">
        <f t="shared" si="335"/>
        <v>1.62324929</v>
      </c>
      <c r="U162" s="5">
        <f t="shared" ref="U162:W162" si="336">Q162^2</f>
        <v>4.722084875</v>
      </c>
      <c r="V162" s="5">
        <f t="shared" si="336"/>
        <v>3.600988578</v>
      </c>
      <c r="W162" s="5">
        <f t="shared" si="336"/>
        <v>2.634938259</v>
      </c>
      <c r="X162" s="12">
        <f t="shared" si="10"/>
        <v>-0.2039964599</v>
      </c>
      <c r="Y162" s="13">
        <f t="shared" si="11"/>
        <v>0.773406227</v>
      </c>
      <c r="Z162" s="13">
        <f t="shared" si="12"/>
        <v>0.2269844597</v>
      </c>
    </row>
    <row r="163" ht="12.75" customHeight="1">
      <c r="A163" s="1">
        <v>162.0</v>
      </c>
      <c r="B163" s="1">
        <v>117.58004496916386</v>
      </c>
      <c r="C163" s="1">
        <v>61.0</v>
      </c>
      <c r="D163" s="1">
        <v>37.0</v>
      </c>
      <c r="E163" s="1">
        <v>52.0</v>
      </c>
      <c r="H163" s="34">
        <v>-1.17674</v>
      </c>
      <c r="I163" s="34">
        <v>0.41518</v>
      </c>
      <c r="J163" s="34">
        <v>0.260102</v>
      </c>
      <c r="M163" s="10">
        <f t="shared" si="5"/>
        <v>-0.1762132957</v>
      </c>
      <c r="N163" s="11">
        <f t="shared" si="6"/>
        <v>0.2043371174</v>
      </c>
      <c r="O163" s="11">
        <f t="shared" si="7"/>
        <v>0.02072167761</v>
      </c>
      <c r="Q163" s="5">
        <f t="shared" ref="Q163:S163" si="337">LOG10(B163)</f>
        <v>2.070333622</v>
      </c>
      <c r="R163" s="5">
        <f t="shared" si="337"/>
        <v>1.785329835</v>
      </c>
      <c r="S163" s="5">
        <f t="shared" si="337"/>
        <v>1.568201724</v>
      </c>
      <c r="U163" s="5">
        <f t="shared" ref="U163:W163" si="338">Q163^2</f>
        <v>4.286281306</v>
      </c>
      <c r="V163" s="5">
        <f t="shared" si="338"/>
        <v>3.18740262</v>
      </c>
      <c r="W163" s="5">
        <f t="shared" si="338"/>
        <v>2.459256647</v>
      </c>
      <c r="X163" s="12">
        <f t="shared" si="10"/>
        <v>-0.4889997866</v>
      </c>
      <c r="Y163" s="13">
        <f t="shared" si="11"/>
        <v>0.4991106846</v>
      </c>
      <c r="Z163" s="13">
        <f t="shared" si="12"/>
        <v>0.06207662308</v>
      </c>
    </row>
    <row r="164" ht="12.75" customHeight="1">
      <c r="A164" s="1">
        <v>163.0</v>
      </c>
      <c r="B164" s="1">
        <v>134.05389549815266</v>
      </c>
      <c r="C164" s="1">
        <v>65.0</v>
      </c>
      <c r="D164" s="1">
        <v>37.0</v>
      </c>
      <c r="E164" s="1">
        <v>117.0</v>
      </c>
      <c r="H164" s="34">
        <v>-1.08681</v>
      </c>
      <c r="I164" s="34">
        <v>0.50414</v>
      </c>
      <c r="J164" s="34">
        <v>0.261073</v>
      </c>
      <c r="M164" s="10">
        <f t="shared" si="5"/>
        <v>-0.1192674789</v>
      </c>
      <c r="N164" s="11">
        <f t="shared" si="6"/>
        <v>0.231920639</v>
      </c>
      <c r="O164" s="11">
        <f t="shared" si="7"/>
        <v>0.02072167761</v>
      </c>
      <c r="Q164" s="5">
        <f t="shared" ref="Q164:S164" si="339">LOG10(B164)</f>
        <v>2.127279439</v>
      </c>
      <c r="R164" s="5">
        <f t="shared" si="339"/>
        <v>1.812913357</v>
      </c>
      <c r="S164" s="5">
        <f t="shared" si="339"/>
        <v>1.568201724</v>
      </c>
      <c r="U164" s="5">
        <f t="shared" ref="U164:W164" si="340">Q164^2</f>
        <v>4.525317811</v>
      </c>
      <c r="V164" s="5">
        <f t="shared" si="340"/>
        <v>3.286654839</v>
      </c>
      <c r="W164" s="5">
        <f t="shared" si="340"/>
        <v>2.459256647</v>
      </c>
      <c r="X164" s="12">
        <f t="shared" si="10"/>
        <v>-0.3309725949</v>
      </c>
      <c r="Y164" s="13">
        <f t="shared" si="11"/>
        <v>0.5664857682</v>
      </c>
      <c r="Z164" s="13">
        <f t="shared" si="12"/>
        <v>0.06207662308</v>
      </c>
    </row>
    <row r="165" ht="12.75" customHeight="1">
      <c r="A165" s="1">
        <v>164.0</v>
      </c>
      <c r="B165" s="1">
        <v>179.72721162789412</v>
      </c>
      <c r="C165" s="1">
        <v>73.0</v>
      </c>
      <c r="D165" s="1">
        <v>31.0</v>
      </c>
      <c r="E165" s="1">
        <v>73.0</v>
      </c>
      <c r="H165" s="34">
        <v>-1.66361</v>
      </c>
      <c r="I165" s="34">
        <v>0.4338</v>
      </c>
      <c r="J165" s="34">
        <v>-0.198294</v>
      </c>
      <c r="M165" s="10">
        <f t="shared" si="5"/>
        <v>0.00806691885</v>
      </c>
      <c r="N165" s="11">
        <f t="shared" si="6"/>
        <v>0.2823301425</v>
      </c>
      <c r="O165" s="11">
        <f t="shared" si="7"/>
        <v>-0.05611835262</v>
      </c>
      <c r="Q165" s="5">
        <f t="shared" ref="Q165:S165" si="341">LOG10(B165)</f>
        <v>2.254613837</v>
      </c>
      <c r="R165" s="5">
        <f t="shared" si="341"/>
        <v>1.86332286</v>
      </c>
      <c r="S165" s="5">
        <f t="shared" si="341"/>
        <v>1.491361694</v>
      </c>
      <c r="U165" s="5">
        <f t="shared" ref="U165:W165" si="342">Q165^2</f>
        <v>5.083283552</v>
      </c>
      <c r="V165" s="5">
        <f t="shared" si="342"/>
        <v>3.471972081</v>
      </c>
      <c r="W165" s="5">
        <f t="shared" si="342"/>
        <v>2.224159702</v>
      </c>
      <c r="X165" s="12">
        <f t="shared" si="10"/>
        <v>0.02238606105</v>
      </c>
      <c r="Y165" s="13">
        <f t="shared" si="11"/>
        <v>0.6896152422</v>
      </c>
      <c r="Z165" s="13">
        <f t="shared" si="12"/>
        <v>-0.1681156269</v>
      </c>
    </row>
    <row r="166" ht="12.75" customHeight="1">
      <c r="A166" s="1">
        <v>165.0</v>
      </c>
      <c r="B166" s="1">
        <v>117.47260589588022</v>
      </c>
      <c r="C166" s="1">
        <v>76.0</v>
      </c>
      <c r="D166" s="1">
        <v>40.0</v>
      </c>
      <c r="E166" s="1">
        <v>190.0</v>
      </c>
      <c r="H166" s="34">
        <v>-1.40877</v>
      </c>
      <c r="I166" s="34">
        <v>0.56867</v>
      </c>
      <c r="J166" s="34">
        <v>-0.205919</v>
      </c>
      <c r="M166" s="10">
        <f t="shared" si="5"/>
        <v>-0.1766103148</v>
      </c>
      <c r="N166" s="11">
        <f t="shared" si="6"/>
        <v>0.2998208747</v>
      </c>
      <c r="O166" s="11">
        <f t="shared" si="7"/>
        <v>0.05457994488</v>
      </c>
      <c r="Q166" s="5">
        <f t="shared" ref="Q166:S166" si="343">LOG10(B166)</f>
        <v>2.069936603</v>
      </c>
      <c r="R166" s="5">
        <f t="shared" si="343"/>
        <v>1.880813592</v>
      </c>
      <c r="S166" s="5">
        <f t="shared" si="343"/>
        <v>1.602059991</v>
      </c>
      <c r="U166" s="5">
        <f t="shared" ref="U166:W166" si="344">Q166^2</f>
        <v>4.28463754</v>
      </c>
      <c r="V166" s="5">
        <f t="shared" si="344"/>
        <v>3.537459769</v>
      </c>
      <c r="W166" s="5">
        <f t="shared" si="344"/>
        <v>2.566596216</v>
      </c>
      <c r="X166" s="12">
        <f t="shared" si="10"/>
        <v>-0.4901015325</v>
      </c>
      <c r="Y166" s="13">
        <f t="shared" si="11"/>
        <v>0.7323378342</v>
      </c>
      <c r="Z166" s="13">
        <f t="shared" si="12"/>
        <v>0.1635069674</v>
      </c>
    </row>
    <row r="167" ht="12.75" customHeight="1">
      <c r="A167" s="1">
        <v>166.0</v>
      </c>
      <c r="B167" s="1">
        <v>132.74541348496183</v>
      </c>
      <c r="C167" s="1">
        <v>62.0</v>
      </c>
      <c r="D167" s="1">
        <v>33.0</v>
      </c>
      <c r="E167" s="1">
        <v>182.0</v>
      </c>
      <c r="H167" s="34">
        <v>-1.43404</v>
      </c>
      <c r="I167" s="34">
        <v>0.80107</v>
      </c>
      <c r="J167" s="34">
        <v>-0.346513</v>
      </c>
      <c r="M167" s="10">
        <f t="shared" si="5"/>
        <v>-0.1235273931</v>
      </c>
      <c r="N167" s="11">
        <f t="shared" si="6"/>
        <v>0.2113989719</v>
      </c>
      <c r="O167" s="11">
        <f t="shared" si="7"/>
        <v>-0.02896610657</v>
      </c>
      <c r="Q167" s="5">
        <f t="shared" ref="Q167:S167" si="345">LOG10(B167)</f>
        <v>2.123019525</v>
      </c>
      <c r="R167" s="5">
        <f t="shared" si="345"/>
        <v>1.792391689</v>
      </c>
      <c r="S167" s="5">
        <f t="shared" si="345"/>
        <v>1.51851394</v>
      </c>
      <c r="U167" s="5">
        <f t="shared" ref="U167:W167" si="346">Q167^2</f>
        <v>4.507211902</v>
      </c>
      <c r="V167" s="5">
        <f t="shared" si="346"/>
        <v>3.212667969</v>
      </c>
      <c r="W167" s="5">
        <f t="shared" si="346"/>
        <v>2.305884586</v>
      </c>
      <c r="X167" s="12">
        <f t="shared" si="10"/>
        <v>-0.3427940474</v>
      </c>
      <c r="Y167" s="13">
        <f t="shared" si="11"/>
        <v>0.5163598612</v>
      </c>
      <c r="Z167" s="13">
        <f t="shared" si="12"/>
        <v>-0.08677473481</v>
      </c>
    </row>
    <row r="168" ht="12.75" customHeight="1">
      <c r="A168" s="1">
        <v>167.0</v>
      </c>
      <c r="B168" s="1">
        <v>118.94894833636772</v>
      </c>
      <c r="C168" s="1">
        <v>63.0</v>
      </c>
      <c r="D168" s="1">
        <v>43.0</v>
      </c>
      <c r="E168" s="1">
        <v>95.0</v>
      </c>
      <c r="H168" s="34">
        <v>-1.51167</v>
      </c>
      <c r="I168" s="34">
        <v>0.49609</v>
      </c>
      <c r="J168" s="34">
        <v>-0.233334</v>
      </c>
      <c r="M168" s="10">
        <f t="shared" si="5"/>
        <v>-0.171186311</v>
      </c>
      <c r="N168" s="11">
        <f t="shared" si="6"/>
        <v>0.2183478318</v>
      </c>
      <c r="O168" s="11">
        <f t="shared" si="7"/>
        <v>0.08598840913</v>
      </c>
      <c r="Q168" s="5">
        <f t="shared" ref="Q168:S168" si="347">LOG10(B168)</f>
        <v>2.075360607</v>
      </c>
      <c r="R168" s="5">
        <f t="shared" si="347"/>
        <v>1.799340549</v>
      </c>
      <c r="S168" s="5">
        <f t="shared" si="347"/>
        <v>1.633468456</v>
      </c>
      <c r="U168" s="5">
        <f t="shared" ref="U168:W168" si="348">Q168^2</f>
        <v>4.307121648</v>
      </c>
      <c r="V168" s="5">
        <f t="shared" si="348"/>
        <v>3.237626413</v>
      </c>
      <c r="W168" s="5">
        <f t="shared" si="348"/>
        <v>2.668219195</v>
      </c>
      <c r="X168" s="12">
        <f t="shared" si="10"/>
        <v>-0.4750496789</v>
      </c>
      <c r="Y168" s="13">
        <f t="shared" si="11"/>
        <v>0.5333330391</v>
      </c>
      <c r="Z168" s="13">
        <f t="shared" si="12"/>
        <v>0.2575983548</v>
      </c>
    </row>
    <row r="169" ht="12.75" customHeight="1">
      <c r="A169" s="1">
        <v>168.0</v>
      </c>
      <c r="B169" s="1">
        <v>118.49672215357099</v>
      </c>
      <c r="C169" s="1">
        <v>74.0</v>
      </c>
      <c r="D169" s="1">
        <v>42.0</v>
      </c>
      <c r="E169" s="1">
        <v>53.0</v>
      </c>
      <c r="H169" s="34">
        <v>-1.69463</v>
      </c>
      <c r="I169" s="34">
        <v>0.12452</v>
      </c>
      <c r="J169" s="34">
        <v>-0.041007</v>
      </c>
      <c r="M169" s="10">
        <f t="shared" si="5"/>
        <v>-0.1728405806</v>
      </c>
      <c r="N169" s="11">
        <f t="shared" si="6"/>
        <v>0.2882390021</v>
      </c>
      <c r="O169" s="11">
        <f t="shared" si="7"/>
        <v>0.07576924395</v>
      </c>
      <c r="Q169" s="5">
        <f t="shared" ref="Q169:S169" si="349">LOG10(B169)</f>
        <v>2.073706337</v>
      </c>
      <c r="R169" s="5">
        <f t="shared" si="349"/>
        <v>1.86923172</v>
      </c>
      <c r="S169" s="5">
        <f t="shared" si="349"/>
        <v>1.62324929</v>
      </c>
      <c r="U169" s="5">
        <f t="shared" ref="U169:W169" si="350">Q169^2</f>
        <v>4.300257973</v>
      </c>
      <c r="V169" s="5">
        <f t="shared" si="350"/>
        <v>3.494027222</v>
      </c>
      <c r="W169" s="5">
        <f t="shared" si="350"/>
        <v>2.634938259</v>
      </c>
      <c r="X169" s="12">
        <f t="shared" si="10"/>
        <v>-0.479640351</v>
      </c>
      <c r="Y169" s="13">
        <f t="shared" si="11"/>
        <v>0.7040481314</v>
      </c>
      <c r="Z169" s="13">
        <f t="shared" si="12"/>
        <v>0.2269844597</v>
      </c>
    </row>
    <row r="170" ht="12.75" customHeight="1">
      <c r="A170" s="1">
        <v>169.0</v>
      </c>
      <c r="B170" s="1">
        <v>110.71611625569959</v>
      </c>
      <c r="C170" s="1">
        <v>64.0</v>
      </c>
      <c r="D170" s="1">
        <v>30.0</v>
      </c>
      <c r="E170" s="1">
        <v>34.0</v>
      </c>
      <c r="H170" s="34">
        <v>-1.56236</v>
      </c>
      <c r="I170" s="34">
        <v>0.63527</v>
      </c>
      <c r="J170" s="34">
        <v>-0.084</v>
      </c>
      <c r="M170" s="10">
        <f t="shared" si="5"/>
        <v>-0.2023360746</v>
      </c>
      <c r="N170" s="11">
        <f t="shared" si="6"/>
        <v>0.2251872564</v>
      </c>
      <c r="O170" s="11">
        <f t="shared" si="7"/>
        <v>-0.07035879173</v>
      </c>
      <c r="Q170" s="5">
        <f t="shared" ref="Q170:S170" si="351">LOG10(B170)</f>
        <v>2.044210843</v>
      </c>
      <c r="R170" s="5">
        <f t="shared" si="351"/>
        <v>1.806179974</v>
      </c>
      <c r="S170" s="5">
        <f t="shared" si="351"/>
        <v>1.477121255</v>
      </c>
      <c r="U170" s="5">
        <f t="shared" ref="U170:W170" si="352">Q170^2</f>
        <v>4.178797971</v>
      </c>
      <c r="V170" s="5">
        <f t="shared" si="352"/>
        <v>3.262286098</v>
      </c>
      <c r="W170" s="5">
        <f t="shared" si="352"/>
        <v>2.181887201</v>
      </c>
      <c r="X170" s="12">
        <f t="shared" si="10"/>
        <v>-0.5614916679</v>
      </c>
      <c r="Y170" s="13">
        <f t="shared" si="11"/>
        <v>0.5500389118</v>
      </c>
      <c r="Z170" s="13">
        <f t="shared" si="12"/>
        <v>-0.2107761869</v>
      </c>
    </row>
    <row r="171" ht="12.75" customHeight="1">
      <c r="A171" s="1">
        <v>170.0</v>
      </c>
      <c r="B171" s="1">
        <v>145.3215937646408</v>
      </c>
      <c r="C171" s="1">
        <v>74.0</v>
      </c>
      <c r="D171" s="1">
        <v>32.0</v>
      </c>
      <c r="E171" s="1">
        <v>15.0</v>
      </c>
      <c r="H171" s="34">
        <v>-1.38232</v>
      </c>
      <c r="I171" s="34">
        <v>0.4322</v>
      </c>
      <c r="J171" s="34">
        <v>0.033944</v>
      </c>
      <c r="M171" s="10">
        <f t="shared" si="5"/>
        <v>-0.08421676547</v>
      </c>
      <c r="N171" s="11">
        <f t="shared" si="6"/>
        <v>0.2882390021</v>
      </c>
      <c r="O171" s="11">
        <f t="shared" si="7"/>
        <v>-0.04233006813</v>
      </c>
      <c r="Q171" s="5">
        <f t="shared" ref="Q171:S171" si="353">LOG10(B171)</f>
        <v>2.162330152</v>
      </c>
      <c r="R171" s="5">
        <f t="shared" si="353"/>
        <v>1.86923172</v>
      </c>
      <c r="S171" s="5">
        <f t="shared" si="353"/>
        <v>1.505149978</v>
      </c>
      <c r="U171" s="5">
        <f t="shared" ref="U171:W171" si="354">Q171^2</f>
        <v>4.675671687</v>
      </c>
      <c r="V171" s="5">
        <f t="shared" si="354"/>
        <v>3.494027222</v>
      </c>
      <c r="W171" s="5">
        <f t="shared" si="354"/>
        <v>2.265476457</v>
      </c>
      <c r="X171" s="12">
        <f t="shared" si="10"/>
        <v>-0.2337052955</v>
      </c>
      <c r="Y171" s="13">
        <f t="shared" si="11"/>
        <v>0.7040481314</v>
      </c>
      <c r="Z171" s="13">
        <f t="shared" si="12"/>
        <v>-0.1268096017</v>
      </c>
    </row>
    <row r="172" ht="12.75" customHeight="1">
      <c r="A172" s="1">
        <v>171.0</v>
      </c>
      <c r="B172" s="1">
        <v>175.00463360917308</v>
      </c>
      <c r="C172" s="1">
        <v>72.0</v>
      </c>
      <c r="D172" s="1">
        <v>33.0</v>
      </c>
      <c r="E172" s="1">
        <v>191.0</v>
      </c>
      <c r="H172" s="34">
        <v>-1.83212</v>
      </c>
      <c r="I172" s="34">
        <v>0.19738</v>
      </c>
      <c r="J172" s="34">
        <v>-0.068352</v>
      </c>
      <c r="M172" s="10">
        <f t="shared" si="5"/>
        <v>-0.003497369982</v>
      </c>
      <c r="N172" s="11">
        <f t="shared" si="6"/>
        <v>0.2763397788</v>
      </c>
      <c r="O172" s="11">
        <f t="shared" si="7"/>
        <v>-0.02896610657</v>
      </c>
      <c r="Q172" s="5">
        <f t="shared" ref="Q172:S172" si="355">LOG10(B172)</f>
        <v>2.243049548</v>
      </c>
      <c r="R172" s="5">
        <f t="shared" si="355"/>
        <v>1.857332496</v>
      </c>
      <c r="S172" s="5">
        <f t="shared" si="355"/>
        <v>1.51851394</v>
      </c>
      <c r="U172" s="5">
        <f t="shared" ref="U172:W172" si="356">Q172^2</f>
        <v>5.031271273</v>
      </c>
      <c r="V172" s="5">
        <f t="shared" si="356"/>
        <v>3.449684002</v>
      </c>
      <c r="W172" s="5">
        <f t="shared" si="356"/>
        <v>2.305884586</v>
      </c>
      <c r="X172" s="12">
        <f t="shared" si="10"/>
        <v>-0.009705358316</v>
      </c>
      <c r="Y172" s="13">
        <f t="shared" si="11"/>
        <v>0.6749832725</v>
      </c>
      <c r="Z172" s="13">
        <f t="shared" si="12"/>
        <v>-0.08677473481</v>
      </c>
    </row>
    <row r="173" ht="12.75" customHeight="1">
      <c r="A173" s="1">
        <v>172.0</v>
      </c>
      <c r="B173" s="1">
        <v>170.59780137927484</v>
      </c>
      <c r="C173" s="1">
        <v>63.0</v>
      </c>
      <c r="D173" s="1">
        <v>38.0</v>
      </c>
      <c r="E173" s="1">
        <v>118.0</v>
      </c>
      <c r="H173" s="34">
        <v>-1.46615</v>
      </c>
      <c r="I173" s="34">
        <v>0.30297</v>
      </c>
      <c r="J173" s="34">
        <v>0.138087</v>
      </c>
      <c r="M173" s="10">
        <f t="shared" si="5"/>
        <v>-0.01457348787</v>
      </c>
      <c r="N173" s="11">
        <f t="shared" si="6"/>
        <v>0.2183478318</v>
      </c>
      <c r="O173" s="11">
        <f t="shared" si="7"/>
        <v>0.03230355016</v>
      </c>
      <c r="Q173" s="5">
        <f t="shared" ref="Q173:S173" si="357">LOG10(B173)</f>
        <v>2.23197343</v>
      </c>
      <c r="R173" s="5">
        <f t="shared" si="357"/>
        <v>1.799340549</v>
      </c>
      <c r="S173" s="5">
        <f t="shared" si="357"/>
        <v>1.579783597</v>
      </c>
      <c r="U173" s="5">
        <f t="shared" ref="U173:W173" si="358">Q173^2</f>
        <v>4.981705391</v>
      </c>
      <c r="V173" s="5">
        <f t="shared" si="358"/>
        <v>3.237626413</v>
      </c>
      <c r="W173" s="5">
        <f t="shared" si="358"/>
        <v>2.495716212</v>
      </c>
      <c r="X173" s="12">
        <f t="shared" si="10"/>
        <v>-0.04044208146</v>
      </c>
      <c r="Y173" s="13">
        <f t="shared" si="11"/>
        <v>0.5333330391</v>
      </c>
      <c r="Z173" s="13">
        <f t="shared" si="12"/>
        <v>0.09677282626</v>
      </c>
    </row>
    <row r="174" ht="12.75" customHeight="1">
      <c r="A174" s="1">
        <v>173.0</v>
      </c>
      <c r="B174" s="1">
        <v>107.5795276726994</v>
      </c>
      <c r="C174" s="1">
        <v>70.0</v>
      </c>
      <c r="D174" s="1">
        <v>38.0</v>
      </c>
      <c r="E174" s="1">
        <v>183.0</v>
      </c>
      <c r="H174" s="34">
        <v>-1.75324</v>
      </c>
      <c r="I174" s="34">
        <v>0.50146</v>
      </c>
      <c r="J174" s="34">
        <v>-0.197887</v>
      </c>
      <c r="M174" s="10">
        <f t="shared" si="5"/>
        <v>-0.2148172845</v>
      </c>
      <c r="N174" s="11">
        <f t="shared" si="6"/>
        <v>0.2641053224</v>
      </c>
      <c r="O174" s="11">
        <f t="shared" si="7"/>
        <v>0.03230355016</v>
      </c>
      <c r="Q174" s="5">
        <f t="shared" ref="Q174:S174" si="359">LOG10(B174)</f>
        <v>2.031729633</v>
      </c>
      <c r="R174" s="5">
        <f t="shared" si="359"/>
        <v>1.84509804</v>
      </c>
      <c r="S174" s="5">
        <f t="shared" si="359"/>
        <v>1.579783597</v>
      </c>
      <c r="U174" s="5">
        <f t="shared" ref="U174:W174" si="360">Q174^2</f>
        <v>4.127925302</v>
      </c>
      <c r="V174" s="5">
        <f t="shared" si="360"/>
        <v>3.404386777</v>
      </c>
      <c r="W174" s="5">
        <f t="shared" si="360"/>
        <v>2.495716212</v>
      </c>
      <c r="X174" s="12">
        <f t="shared" si="10"/>
        <v>-0.5961275841</v>
      </c>
      <c r="Y174" s="13">
        <f t="shared" si="11"/>
        <v>0.6450995783</v>
      </c>
      <c r="Z174" s="13">
        <f t="shared" si="12"/>
        <v>0.09677282626</v>
      </c>
    </row>
    <row r="175" ht="12.75" customHeight="1">
      <c r="A175" s="1">
        <v>174.0</v>
      </c>
      <c r="B175" s="1">
        <v>109.24716801206984</v>
      </c>
      <c r="C175" s="1">
        <v>64.0</v>
      </c>
      <c r="D175" s="1">
        <v>37.0</v>
      </c>
      <c r="E175" s="1">
        <v>35.0</v>
      </c>
      <c r="H175" s="34">
        <v>-1.22524</v>
      </c>
      <c r="I175" s="34">
        <v>0.60281</v>
      </c>
      <c r="J175" s="34">
        <v>0.080385</v>
      </c>
      <c r="M175" s="10">
        <f t="shared" si="5"/>
        <v>-0.20813673</v>
      </c>
      <c r="N175" s="11">
        <f t="shared" si="6"/>
        <v>0.2251872564</v>
      </c>
      <c r="O175" s="11">
        <f t="shared" si="7"/>
        <v>0.02072167761</v>
      </c>
      <c r="Q175" s="5">
        <f t="shared" ref="Q175:S175" si="361">LOG10(B175)</f>
        <v>2.038410188</v>
      </c>
      <c r="R175" s="5">
        <f t="shared" si="361"/>
        <v>1.806179974</v>
      </c>
      <c r="S175" s="5">
        <f t="shared" si="361"/>
        <v>1.568201724</v>
      </c>
      <c r="U175" s="5">
        <f t="shared" ref="U175:W175" si="362">Q175^2</f>
        <v>4.155116093</v>
      </c>
      <c r="V175" s="5">
        <f t="shared" si="362"/>
        <v>3.262286098</v>
      </c>
      <c r="W175" s="5">
        <f t="shared" si="362"/>
        <v>2.459256647</v>
      </c>
      <c r="X175" s="12">
        <f t="shared" si="10"/>
        <v>-0.5775887462</v>
      </c>
      <c r="Y175" s="13">
        <f t="shared" si="11"/>
        <v>0.5500389118</v>
      </c>
      <c r="Z175" s="13">
        <f t="shared" si="12"/>
        <v>0.06207662308</v>
      </c>
    </row>
    <row r="176" ht="12.75" customHeight="1">
      <c r="A176" s="1">
        <v>175.0</v>
      </c>
      <c r="B176" s="1">
        <v>139.47883156065677</v>
      </c>
      <c r="C176" s="1">
        <v>67.0</v>
      </c>
      <c r="D176" s="1">
        <v>39.0</v>
      </c>
      <c r="E176" s="1">
        <v>54.0</v>
      </c>
      <c r="H176" s="34">
        <v>-1.34035</v>
      </c>
      <c r="I176" s="34">
        <v>0.46584</v>
      </c>
      <c r="J176" s="34">
        <v>-0.366119</v>
      </c>
      <c r="M176" s="10">
        <f t="shared" si="5"/>
        <v>-0.1020386171</v>
      </c>
      <c r="N176" s="11">
        <f t="shared" si="6"/>
        <v>0.2450820851</v>
      </c>
      <c r="O176" s="11">
        <f t="shared" si="7"/>
        <v>0.04358456057</v>
      </c>
      <c r="Q176" s="5">
        <f t="shared" ref="Q176:S176" si="363">LOG10(B176)</f>
        <v>2.144508301</v>
      </c>
      <c r="R176" s="5">
        <f t="shared" si="363"/>
        <v>1.826074803</v>
      </c>
      <c r="S176" s="5">
        <f t="shared" si="363"/>
        <v>1.591064607</v>
      </c>
      <c r="U176" s="5">
        <f t="shared" ref="U176:W176" si="364">Q176^2</f>
        <v>4.598915851</v>
      </c>
      <c r="V176" s="5">
        <f t="shared" si="364"/>
        <v>3.334549185</v>
      </c>
      <c r="W176" s="5">
        <f t="shared" si="364"/>
        <v>2.531486584</v>
      </c>
      <c r="X176" s="12">
        <f t="shared" si="10"/>
        <v>-0.2831617318</v>
      </c>
      <c r="Y176" s="13">
        <f t="shared" si="11"/>
        <v>0.5986337129</v>
      </c>
      <c r="Z176" s="13">
        <f t="shared" si="12"/>
        <v>0.1305677267</v>
      </c>
    </row>
    <row r="177" ht="12.75" customHeight="1">
      <c r="A177" s="1">
        <v>176.0</v>
      </c>
      <c r="B177" s="1">
        <v>138.93063832023057</v>
      </c>
      <c r="C177" s="1">
        <v>68.0</v>
      </c>
      <c r="D177" s="1">
        <v>35.0</v>
      </c>
      <c r="E177" s="1">
        <v>192.0</v>
      </c>
      <c r="H177" s="34">
        <v>-1.65629</v>
      </c>
      <c r="I177" s="34">
        <v>0.31863</v>
      </c>
      <c r="J177" s="34">
        <v>-0.116413</v>
      </c>
      <c r="M177" s="10">
        <f t="shared" si="5"/>
        <v>-0.1037488866</v>
      </c>
      <c r="N177" s="11">
        <f t="shared" si="6"/>
        <v>0.2515161951</v>
      </c>
      <c r="O177" s="11">
        <f t="shared" si="7"/>
        <v>-0.003412002102</v>
      </c>
      <c r="Q177" s="5">
        <f t="shared" ref="Q177:S177" si="365">LOG10(B177)</f>
        <v>2.142798031</v>
      </c>
      <c r="R177" s="5">
        <f t="shared" si="365"/>
        <v>1.832508913</v>
      </c>
      <c r="S177" s="5">
        <f t="shared" si="365"/>
        <v>1.544068044</v>
      </c>
      <c r="U177" s="5">
        <f t="shared" ref="U177:W177" si="366">Q177^2</f>
        <v>4.591583402</v>
      </c>
      <c r="V177" s="5">
        <f t="shared" si="366"/>
        <v>3.358088915</v>
      </c>
      <c r="W177" s="5">
        <f t="shared" si="366"/>
        <v>2.384146126</v>
      </c>
      <c r="X177" s="12">
        <f t="shared" si="10"/>
        <v>-0.2879078062</v>
      </c>
      <c r="Y177" s="13">
        <f t="shared" si="11"/>
        <v>0.6143495705</v>
      </c>
      <c r="Z177" s="13">
        <f t="shared" si="12"/>
        <v>-0.01022144888</v>
      </c>
    </row>
    <row r="178" ht="12.75" customHeight="1">
      <c r="A178" s="1">
        <v>177.0</v>
      </c>
      <c r="B178" s="1">
        <v>157.92493563369032</v>
      </c>
      <c r="C178" s="1">
        <v>80.0</v>
      </c>
      <c r="D178" s="1">
        <v>45.0</v>
      </c>
      <c r="E178" s="1">
        <v>96.0</v>
      </c>
      <c r="H178" s="34">
        <v>-1.25774</v>
      </c>
      <c r="I178" s="34">
        <v>0.28639</v>
      </c>
      <c r="J178" s="34">
        <v>-0.021978</v>
      </c>
      <c r="M178" s="10">
        <f t="shared" si="5"/>
        <v>-0.04809620911</v>
      </c>
      <c r="N178" s="11">
        <f t="shared" si="6"/>
        <v>0.3220972694</v>
      </c>
      <c r="O178" s="11">
        <f t="shared" si="7"/>
        <v>0.1057324673</v>
      </c>
      <c r="Q178" s="5">
        <f t="shared" ref="Q178:S178" si="367">LOG10(B178)</f>
        <v>2.198450709</v>
      </c>
      <c r="R178" s="5">
        <f t="shared" si="367"/>
        <v>1.903089987</v>
      </c>
      <c r="S178" s="5">
        <f t="shared" si="367"/>
        <v>1.653212514</v>
      </c>
      <c r="U178" s="5">
        <f t="shared" ref="U178:W178" si="368">Q178^2</f>
        <v>4.833185518</v>
      </c>
      <c r="V178" s="5">
        <f t="shared" si="368"/>
        <v>3.621751499</v>
      </c>
      <c r="W178" s="5">
        <f t="shared" si="368"/>
        <v>2.733111616</v>
      </c>
      <c r="X178" s="12">
        <f t="shared" si="10"/>
        <v>-0.1334691341</v>
      </c>
      <c r="Y178" s="13">
        <f t="shared" si="11"/>
        <v>0.7867498116</v>
      </c>
      <c r="Z178" s="13">
        <f t="shared" si="12"/>
        <v>0.3167462907</v>
      </c>
    </row>
    <row r="179" ht="12.75" customHeight="1">
      <c r="A179" s="1">
        <v>178.0</v>
      </c>
      <c r="B179" s="1">
        <v>104.44969610364242</v>
      </c>
      <c r="C179" s="1">
        <v>78.0</v>
      </c>
      <c r="D179" s="1">
        <v>33.0</v>
      </c>
      <c r="E179" s="1">
        <v>74.0</v>
      </c>
      <c r="H179" s="34">
        <v>-1.53714</v>
      </c>
      <c r="I179" s="34">
        <v>0.23364</v>
      </c>
      <c r="J179" s="34">
        <v>0.238349</v>
      </c>
      <c r="M179" s="10">
        <f t="shared" si="5"/>
        <v>-0.2276397369</v>
      </c>
      <c r="N179" s="11">
        <f t="shared" si="6"/>
        <v>0.3111018851</v>
      </c>
      <c r="O179" s="11">
        <f t="shared" si="7"/>
        <v>-0.02896610657</v>
      </c>
      <c r="Q179" s="5">
        <f t="shared" ref="Q179:S179" si="369">LOG10(B179)</f>
        <v>2.018907181</v>
      </c>
      <c r="R179" s="5">
        <f t="shared" si="369"/>
        <v>1.892094603</v>
      </c>
      <c r="S179" s="5">
        <f t="shared" si="369"/>
        <v>1.51851394</v>
      </c>
      <c r="U179" s="5">
        <f t="shared" ref="U179:W179" si="370">Q179^2</f>
        <v>4.075986204</v>
      </c>
      <c r="V179" s="5">
        <f t="shared" si="370"/>
        <v>3.580021986</v>
      </c>
      <c r="W179" s="5">
        <f t="shared" si="370"/>
        <v>2.305884586</v>
      </c>
      <c r="X179" s="12">
        <f t="shared" si="10"/>
        <v>-0.6317104639</v>
      </c>
      <c r="Y179" s="13">
        <f t="shared" si="11"/>
        <v>0.7598926559</v>
      </c>
      <c r="Z179" s="13">
        <f t="shared" si="12"/>
        <v>-0.08677473481</v>
      </c>
    </row>
    <row r="180" ht="12.75" customHeight="1">
      <c r="A180" s="1">
        <v>179.0</v>
      </c>
      <c r="B180" s="1">
        <v>174.8954174314428</v>
      </c>
      <c r="C180" s="1">
        <v>71.0</v>
      </c>
      <c r="D180" s="1">
        <v>31.0</v>
      </c>
      <c r="E180" s="1">
        <v>193.0</v>
      </c>
      <c r="H180" s="34">
        <v>-1.60733</v>
      </c>
      <c r="I180" s="34">
        <v>0.53565</v>
      </c>
      <c r="J180" s="34">
        <v>-0.196104</v>
      </c>
      <c r="M180" s="10">
        <f t="shared" si="5"/>
        <v>-0.003768487319</v>
      </c>
      <c r="N180" s="11">
        <f t="shared" si="6"/>
        <v>0.2702656311</v>
      </c>
      <c r="O180" s="11">
        <f t="shared" si="7"/>
        <v>-0.05611835262</v>
      </c>
      <c r="Q180" s="5">
        <f t="shared" ref="Q180:S180" si="371">LOG10(B180)</f>
        <v>2.24277843</v>
      </c>
      <c r="R180" s="5">
        <f t="shared" si="371"/>
        <v>1.851258349</v>
      </c>
      <c r="S180" s="5">
        <f t="shared" si="371"/>
        <v>1.491361694</v>
      </c>
      <c r="U180" s="5">
        <f t="shared" ref="U180:W180" si="372">Q180^2</f>
        <v>5.030055088</v>
      </c>
      <c r="V180" s="5">
        <f t="shared" si="372"/>
        <v>3.427157474</v>
      </c>
      <c r="W180" s="5">
        <f t="shared" si="372"/>
        <v>2.224159702</v>
      </c>
      <c r="X180" s="12">
        <f t="shared" si="10"/>
        <v>-0.01045772106</v>
      </c>
      <c r="Y180" s="13">
        <f t="shared" si="11"/>
        <v>0.6601466531</v>
      </c>
      <c r="Z180" s="13">
        <f t="shared" si="12"/>
        <v>-0.1681156269</v>
      </c>
    </row>
    <row r="181" ht="12.75" customHeight="1">
      <c r="A181" s="1">
        <v>180.0</v>
      </c>
      <c r="B181" s="1">
        <v>93.5358594281499</v>
      </c>
      <c r="C181" s="1">
        <v>78.0</v>
      </c>
      <c r="D181" s="1">
        <v>32.0</v>
      </c>
      <c r="E181" s="1">
        <v>184.0</v>
      </c>
      <c r="H181" s="34">
        <v>-1.68455</v>
      </c>
      <c r="I181" s="34">
        <v>0.20662</v>
      </c>
      <c r="J181" s="34">
        <v>-0.001227</v>
      </c>
      <c r="M181" s="10">
        <f t="shared" si="5"/>
        <v>-0.2755687767</v>
      </c>
      <c r="N181" s="11">
        <f t="shared" si="6"/>
        <v>0.3111018851</v>
      </c>
      <c r="O181" s="11">
        <f t="shared" si="7"/>
        <v>-0.04233006813</v>
      </c>
      <c r="Q181" s="5">
        <f t="shared" ref="Q181:S181" si="373">LOG10(B181)</f>
        <v>1.970978141</v>
      </c>
      <c r="R181" s="5">
        <f t="shared" si="373"/>
        <v>1.892094603</v>
      </c>
      <c r="S181" s="5">
        <f t="shared" si="373"/>
        <v>1.505149978</v>
      </c>
      <c r="U181" s="5">
        <f t="shared" ref="U181:W181" si="374">Q181^2</f>
        <v>3.884754832</v>
      </c>
      <c r="V181" s="5">
        <f t="shared" si="374"/>
        <v>3.580021986</v>
      </c>
      <c r="W181" s="5">
        <f t="shared" si="374"/>
        <v>2.265476457</v>
      </c>
      <c r="X181" s="12">
        <f t="shared" si="10"/>
        <v>-0.7647156955</v>
      </c>
      <c r="Y181" s="13">
        <f t="shared" si="11"/>
        <v>0.7598926559</v>
      </c>
      <c r="Z181" s="13">
        <f t="shared" si="12"/>
        <v>-0.1268096017</v>
      </c>
    </row>
    <row r="182" ht="12.75" customHeight="1">
      <c r="A182" s="1">
        <v>181.0</v>
      </c>
      <c r="B182" s="1">
        <v>115.89669423604825</v>
      </c>
      <c r="C182" s="1">
        <v>63.0</v>
      </c>
      <c r="D182" s="1">
        <v>34.0</v>
      </c>
      <c r="E182" s="1">
        <v>119.0</v>
      </c>
      <c r="H182" s="34">
        <v>-1.56986</v>
      </c>
      <c r="I182" s="34">
        <v>0.30005</v>
      </c>
      <c r="J182" s="34">
        <v>-0.279498</v>
      </c>
      <c r="M182" s="10">
        <f t="shared" si="5"/>
        <v>-0.1824758691</v>
      </c>
      <c r="N182" s="11">
        <f t="shared" si="6"/>
        <v>0.2183478318</v>
      </c>
      <c r="O182" s="11">
        <f t="shared" si="7"/>
        <v>-0.01600112941</v>
      </c>
      <c r="Q182" s="5">
        <f t="shared" ref="Q182:S182" si="375">LOG10(B182)</f>
        <v>2.064071049</v>
      </c>
      <c r="R182" s="5">
        <f t="shared" si="375"/>
        <v>1.799340549</v>
      </c>
      <c r="S182" s="5">
        <f t="shared" si="375"/>
        <v>1.531478917</v>
      </c>
      <c r="U182" s="5">
        <f t="shared" ref="U182:W182" si="376">Q182^2</f>
        <v>4.260389294</v>
      </c>
      <c r="V182" s="5">
        <f t="shared" si="376"/>
        <v>3.237626413</v>
      </c>
      <c r="W182" s="5">
        <f t="shared" si="376"/>
        <v>2.345427673</v>
      </c>
      <c r="X182" s="12">
        <f t="shared" si="10"/>
        <v>-0.5063787081</v>
      </c>
      <c r="Y182" s="13">
        <f t="shared" si="11"/>
        <v>0.5333330391</v>
      </c>
      <c r="Z182" s="13">
        <f t="shared" si="12"/>
        <v>-0.04793511885</v>
      </c>
    </row>
    <row r="183" ht="12.75" customHeight="1">
      <c r="A183" s="1">
        <v>182.0</v>
      </c>
      <c r="B183" s="1">
        <v>109.74002691127885</v>
      </c>
      <c r="C183" s="1">
        <v>66.0</v>
      </c>
      <c r="D183" s="1">
        <v>32.0</v>
      </c>
      <c r="E183" s="1">
        <v>55.0</v>
      </c>
      <c r="H183" s="34">
        <v>-0.08767</v>
      </c>
      <c r="I183" s="34">
        <v>-1.0422</v>
      </c>
      <c r="J183" s="34">
        <v>-0.130993</v>
      </c>
      <c r="M183" s="10">
        <f t="shared" si="5"/>
        <v>-0.2061818553</v>
      </c>
      <c r="N183" s="11">
        <f t="shared" si="6"/>
        <v>0.2385512179</v>
      </c>
      <c r="O183" s="11">
        <f t="shared" si="7"/>
        <v>-0.04233006813</v>
      </c>
      <c r="Q183" s="5">
        <f t="shared" ref="Q183:S183" si="377">LOG10(B183)</f>
        <v>2.040365062</v>
      </c>
      <c r="R183" s="5">
        <f t="shared" si="377"/>
        <v>1.819543936</v>
      </c>
      <c r="S183" s="5">
        <f t="shared" si="377"/>
        <v>1.505149978</v>
      </c>
      <c r="U183" s="5">
        <f t="shared" ref="U183:W183" si="378">Q183^2</f>
        <v>4.163089588</v>
      </c>
      <c r="V183" s="5">
        <f t="shared" si="378"/>
        <v>3.310740133</v>
      </c>
      <c r="W183" s="5">
        <f t="shared" si="378"/>
        <v>2.265476457</v>
      </c>
      <c r="X183" s="12">
        <f t="shared" si="10"/>
        <v>-0.5721638815</v>
      </c>
      <c r="Y183" s="13">
        <f t="shared" si="11"/>
        <v>0.5826815177</v>
      </c>
      <c r="Z183" s="13">
        <f t="shared" si="12"/>
        <v>-0.1268096017</v>
      </c>
    </row>
    <row r="184" ht="12.75" customHeight="1">
      <c r="A184" s="1">
        <v>183.0</v>
      </c>
      <c r="B184" s="1">
        <v>115.0629940556271</v>
      </c>
      <c r="C184" s="1">
        <v>69.0</v>
      </c>
      <c r="D184" s="1">
        <v>30.0</v>
      </c>
      <c r="E184" s="1">
        <v>36.0</v>
      </c>
      <c r="H184" s="34">
        <v>-0.25797</v>
      </c>
      <c r="I184" s="34">
        <v>-0.79034</v>
      </c>
      <c r="J184" s="34">
        <v>0.151916</v>
      </c>
      <c r="M184" s="10">
        <f t="shared" si="5"/>
        <v>-0.185611247</v>
      </c>
      <c r="N184" s="11">
        <f t="shared" si="6"/>
        <v>0.2578563731</v>
      </c>
      <c r="O184" s="11">
        <f t="shared" si="7"/>
        <v>-0.07035879173</v>
      </c>
      <c r="Q184" s="5">
        <f t="shared" ref="Q184:S184" si="379">LOG10(B184)</f>
        <v>2.060935671</v>
      </c>
      <c r="R184" s="5">
        <f t="shared" si="379"/>
        <v>1.838849091</v>
      </c>
      <c r="S184" s="5">
        <f t="shared" si="379"/>
        <v>1.477121255</v>
      </c>
      <c r="U184" s="5">
        <f t="shared" ref="U184:W184" si="380">Q184^2</f>
        <v>4.247455838</v>
      </c>
      <c r="V184" s="5">
        <f t="shared" si="380"/>
        <v>3.381365979</v>
      </c>
      <c r="W184" s="5">
        <f t="shared" si="380"/>
        <v>2.181887201</v>
      </c>
      <c r="X184" s="12">
        <f t="shared" si="10"/>
        <v>-0.5150795224</v>
      </c>
      <c r="Y184" s="13">
        <f t="shared" si="11"/>
        <v>0.6298359914</v>
      </c>
      <c r="Z184" s="13">
        <f t="shared" si="12"/>
        <v>-0.2107761869</v>
      </c>
    </row>
    <row r="185" ht="12.75" customHeight="1">
      <c r="A185" s="1">
        <v>184.0</v>
      </c>
      <c r="B185" s="1">
        <v>120.28523982157608</v>
      </c>
      <c r="C185" s="1">
        <v>70.0</v>
      </c>
      <c r="D185" s="1">
        <v>38.0</v>
      </c>
      <c r="E185" s="1">
        <v>195.0</v>
      </c>
      <c r="H185" s="34">
        <v>-0.34083</v>
      </c>
      <c r="I185" s="34">
        <v>-0.66399</v>
      </c>
      <c r="J185" s="34">
        <v>0.133224</v>
      </c>
      <c r="M185" s="10">
        <f t="shared" si="5"/>
        <v>-0.1663345792</v>
      </c>
      <c r="N185" s="11">
        <f t="shared" si="6"/>
        <v>0.2641053224</v>
      </c>
      <c r="O185" s="11">
        <f t="shared" si="7"/>
        <v>0.03230355016</v>
      </c>
      <c r="Q185" s="5">
        <f t="shared" ref="Q185:S185" si="381">LOG10(B185)</f>
        <v>2.080212338</v>
      </c>
      <c r="R185" s="5">
        <f t="shared" si="381"/>
        <v>1.84509804</v>
      </c>
      <c r="S185" s="5">
        <f t="shared" si="381"/>
        <v>1.579783597</v>
      </c>
      <c r="U185" s="5">
        <f t="shared" ref="U185:W185" si="382">Q185^2</f>
        <v>4.327283373</v>
      </c>
      <c r="V185" s="5">
        <f t="shared" si="382"/>
        <v>3.404386777</v>
      </c>
      <c r="W185" s="5">
        <f t="shared" si="382"/>
        <v>2.495716212</v>
      </c>
      <c r="X185" s="12">
        <f t="shared" si="10"/>
        <v>-0.461585906</v>
      </c>
      <c r="Y185" s="13">
        <f t="shared" si="11"/>
        <v>0.6450995783</v>
      </c>
      <c r="Z185" s="13">
        <f t="shared" si="12"/>
        <v>0.09677282626</v>
      </c>
    </row>
    <row r="186" ht="12.75" customHeight="1">
      <c r="A186" s="1">
        <v>185.0</v>
      </c>
      <c r="B186" s="1">
        <v>162.29823384263227</v>
      </c>
      <c r="C186" s="1">
        <v>68.0</v>
      </c>
      <c r="D186" s="1">
        <v>33.0</v>
      </c>
      <c r="E186" s="1">
        <v>197.0</v>
      </c>
      <c r="H186" s="34">
        <v>0.07765</v>
      </c>
      <c r="I186" s="34">
        <v>-1.00596</v>
      </c>
      <c r="J186" s="34">
        <v>0.079261</v>
      </c>
      <c r="M186" s="10">
        <f t="shared" si="5"/>
        <v>-0.03623312388</v>
      </c>
      <c r="N186" s="11">
        <f t="shared" si="6"/>
        <v>0.2515161951</v>
      </c>
      <c r="O186" s="11">
        <f t="shared" si="7"/>
        <v>-0.02896610657</v>
      </c>
      <c r="Q186" s="5">
        <f t="shared" ref="Q186:S186" si="383">LOG10(B186)</f>
        <v>2.210313794</v>
      </c>
      <c r="R186" s="5">
        <f t="shared" si="383"/>
        <v>1.832508913</v>
      </c>
      <c r="S186" s="5">
        <f t="shared" si="383"/>
        <v>1.51851394</v>
      </c>
      <c r="U186" s="5">
        <f t="shared" ref="U186:W186" si="384">Q186^2</f>
        <v>4.885487067</v>
      </c>
      <c r="V186" s="5">
        <f t="shared" si="384"/>
        <v>3.358088915</v>
      </c>
      <c r="W186" s="5">
        <f t="shared" si="384"/>
        <v>2.305884586</v>
      </c>
      <c r="X186" s="12">
        <f t="shared" si="10"/>
        <v>-0.1005485413</v>
      </c>
      <c r="Y186" s="13">
        <f t="shared" si="11"/>
        <v>0.6143495705</v>
      </c>
      <c r="Z186" s="13">
        <f t="shared" si="12"/>
        <v>-0.08677473481</v>
      </c>
    </row>
    <row r="187" ht="12.75" customHeight="1">
      <c r="A187" s="1">
        <v>186.0</v>
      </c>
      <c r="B187" s="1">
        <v>165.66708596386917</v>
      </c>
      <c r="C187" s="1">
        <v>63.0</v>
      </c>
      <c r="D187" s="1">
        <v>36.0</v>
      </c>
      <c r="E187" s="1">
        <v>97.0</v>
      </c>
      <c r="H187" s="34">
        <v>-0.54734</v>
      </c>
      <c r="I187" s="34">
        <v>-0.54879</v>
      </c>
      <c r="J187" s="34">
        <v>0.015088</v>
      </c>
      <c r="M187" s="10">
        <f t="shared" si="5"/>
        <v>-0.02731068447</v>
      </c>
      <c r="N187" s="11">
        <f t="shared" si="6"/>
        <v>0.2183478318</v>
      </c>
      <c r="O187" s="11">
        <f t="shared" si="7"/>
        <v>0.008822454315</v>
      </c>
      <c r="Q187" s="5">
        <f t="shared" ref="Q187:S187" si="385">LOG10(B187)</f>
        <v>2.219236233</v>
      </c>
      <c r="R187" s="5">
        <f t="shared" si="385"/>
        <v>1.799340549</v>
      </c>
      <c r="S187" s="5">
        <f t="shared" si="385"/>
        <v>1.556302501</v>
      </c>
      <c r="U187" s="5">
        <f t="shared" ref="U187:W187" si="386">Q187^2</f>
        <v>4.925009459</v>
      </c>
      <c r="V187" s="5">
        <f t="shared" si="386"/>
        <v>3.237626413</v>
      </c>
      <c r="W187" s="5">
        <f t="shared" si="386"/>
        <v>2.422077474</v>
      </c>
      <c r="X187" s="12">
        <f t="shared" si="10"/>
        <v>-0.07578837239</v>
      </c>
      <c r="Y187" s="13">
        <f t="shared" si="11"/>
        <v>0.5333330391</v>
      </c>
      <c r="Z187" s="13">
        <f t="shared" si="12"/>
        <v>0.02642972163</v>
      </c>
    </row>
    <row r="188" ht="12.75" customHeight="1">
      <c r="A188" s="1">
        <v>187.0</v>
      </c>
      <c r="B188" s="1">
        <v>113.28748869718527</v>
      </c>
      <c r="C188" s="1">
        <v>66.0</v>
      </c>
      <c r="D188" s="1">
        <v>37.0</v>
      </c>
      <c r="E188" s="1">
        <v>75.0</v>
      </c>
      <c r="H188" s="34">
        <v>-0.39587</v>
      </c>
      <c r="I188" s="34">
        <v>-0.51472</v>
      </c>
      <c r="J188" s="34">
        <v>-0.097873</v>
      </c>
      <c r="M188" s="10">
        <f t="shared" si="5"/>
        <v>-0.192364968</v>
      </c>
      <c r="N188" s="11">
        <f t="shared" si="6"/>
        <v>0.2385512179</v>
      </c>
      <c r="O188" s="11">
        <f t="shared" si="7"/>
        <v>0.02072167761</v>
      </c>
      <c r="Q188" s="5">
        <f t="shared" ref="Q188:S188" si="387">LOG10(B188)</f>
        <v>2.05418195</v>
      </c>
      <c r="R188" s="5">
        <f t="shared" si="387"/>
        <v>1.819543936</v>
      </c>
      <c r="S188" s="5">
        <f t="shared" si="387"/>
        <v>1.568201724</v>
      </c>
      <c r="U188" s="5">
        <f t="shared" ref="U188:W188" si="388">Q188^2</f>
        <v>4.219663482</v>
      </c>
      <c r="V188" s="5">
        <f t="shared" si="388"/>
        <v>3.310740133</v>
      </c>
      <c r="W188" s="5">
        <f t="shared" si="388"/>
        <v>2.459256647</v>
      </c>
      <c r="X188" s="12">
        <f t="shared" si="10"/>
        <v>-0.5338214004</v>
      </c>
      <c r="Y188" s="13">
        <f t="shared" si="11"/>
        <v>0.5826815177</v>
      </c>
      <c r="Z188" s="13">
        <f t="shared" si="12"/>
        <v>0.06207662308</v>
      </c>
    </row>
    <row r="189" ht="12.75" customHeight="1">
      <c r="A189" s="1">
        <v>188.0</v>
      </c>
      <c r="B189" s="1">
        <v>131.56138613084698</v>
      </c>
      <c r="C189" s="1">
        <v>76.0</v>
      </c>
      <c r="D189" s="1">
        <v>37.0</v>
      </c>
      <c r="E189" s="1">
        <v>196.0</v>
      </c>
      <c r="H189" s="34">
        <v>-0.03073</v>
      </c>
      <c r="I189" s="34">
        <v>-0.78821</v>
      </c>
      <c r="J189" s="34">
        <v>0.075283</v>
      </c>
      <c r="M189" s="10">
        <f t="shared" si="5"/>
        <v>-0.1274184771</v>
      </c>
      <c r="N189" s="11">
        <f t="shared" si="6"/>
        <v>0.2998208747</v>
      </c>
      <c r="O189" s="11">
        <f t="shared" si="7"/>
        <v>0.02072167761</v>
      </c>
      <c r="Q189" s="5">
        <f t="shared" ref="Q189:S189" si="389">LOG10(B189)</f>
        <v>2.119128441</v>
      </c>
      <c r="R189" s="5">
        <f t="shared" si="389"/>
        <v>1.880813592</v>
      </c>
      <c r="S189" s="5">
        <f t="shared" si="389"/>
        <v>1.568201724</v>
      </c>
      <c r="U189" s="5">
        <f t="shared" ref="U189:W189" si="390">Q189^2</f>
        <v>4.490705348</v>
      </c>
      <c r="V189" s="5">
        <f t="shared" si="390"/>
        <v>3.537459769</v>
      </c>
      <c r="W189" s="5">
        <f t="shared" si="390"/>
        <v>2.459256647</v>
      </c>
      <c r="X189" s="12">
        <f t="shared" si="10"/>
        <v>-0.3535919799</v>
      </c>
      <c r="Y189" s="13">
        <f t="shared" si="11"/>
        <v>0.7323378342</v>
      </c>
      <c r="Z189" s="13">
        <f t="shared" si="12"/>
        <v>0.06207662308</v>
      </c>
    </row>
    <row r="190" ht="12.75" customHeight="1">
      <c r="A190" s="1">
        <v>189.0</v>
      </c>
      <c r="B190" s="1">
        <v>99.817061441537</v>
      </c>
      <c r="C190" s="1">
        <v>63.0</v>
      </c>
      <c r="D190" s="1">
        <v>31.0</v>
      </c>
      <c r="E190" s="1">
        <v>198.0</v>
      </c>
      <c r="H190" s="34">
        <v>-0.34074</v>
      </c>
      <c r="I190" s="34">
        <v>-0.55662</v>
      </c>
      <c r="J190" s="34">
        <v>-0.142952</v>
      </c>
      <c r="M190" s="10">
        <f t="shared" si="5"/>
        <v>-0.2473421373</v>
      </c>
      <c r="N190" s="11">
        <f t="shared" si="6"/>
        <v>0.2183478318</v>
      </c>
      <c r="O190" s="11">
        <f t="shared" si="7"/>
        <v>-0.05611835262</v>
      </c>
      <c r="Q190" s="5">
        <f t="shared" ref="Q190:S190" si="391">LOG10(B190)</f>
        <v>1.99920478</v>
      </c>
      <c r="R190" s="5">
        <f t="shared" si="391"/>
        <v>1.799340549</v>
      </c>
      <c r="S190" s="5">
        <f t="shared" si="391"/>
        <v>1.491361694</v>
      </c>
      <c r="U190" s="5">
        <f t="shared" ref="U190:W190" si="392">Q190^2</f>
        <v>3.996819754</v>
      </c>
      <c r="V190" s="5">
        <f t="shared" si="392"/>
        <v>3.237626413</v>
      </c>
      <c r="W190" s="5">
        <f t="shared" si="392"/>
        <v>2.224159702</v>
      </c>
      <c r="X190" s="12">
        <f t="shared" si="10"/>
        <v>-0.6863855073</v>
      </c>
      <c r="Y190" s="13">
        <f t="shared" si="11"/>
        <v>0.5333330391</v>
      </c>
      <c r="Z190" s="13">
        <f t="shared" si="12"/>
        <v>-0.1681156269</v>
      </c>
    </row>
    <row r="191" ht="12.75" customHeight="1">
      <c r="A191" s="1">
        <v>190.0</v>
      </c>
      <c r="B191" s="1">
        <v>142.6187684556811</v>
      </c>
      <c r="C191" s="1">
        <v>66.0</v>
      </c>
      <c r="D191" s="1">
        <v>31.0</v>
      </c>
      <c r="E191" s="1">
        <v>194.0</v>
      </c>
      <c r="H191" s="34">
        <v>-0.06194</v>
      </c>
      <c r="I191" s="34">
        <v>-0.80565</v>
      </c>
      <c r="J191" s="34">
        <v>-0.133368</v>
      </c>
      <c r="M191" s="10">
        <f t="shared" si="5"/>
        <v>-0.09237023576</v>
      </c>
      <c r="N191" s="11">
        <f t="shared" si="6"/>
        <v>0.2385512179</v>
      </c>
      <c r="O191" s="11">
        <f t="shared" si="7"/>
        <v>-0.05611835262</v>
      </c>
      <c r="Q191" s="5">
        <f t="shared" ref="Q191:S191" si="393">LOG10(B191)</f>
        <v>2.154176682</v>
      </c>
      <c r="R191" s="5">
        <f t="shared" si="393"/>
        <v>1.819543936</v>
      </c>
      <c r="S191" s="5">
        <f t="shared" si="393"/>
        <v>1.491361694</v>
      </c>
      <c r="U191" s="5">
        <f t="shared" ref="U191:W191" si="394">Q191^2</f>
        <v>4.640477177</v>
      </c>
      <c r="V191" s="5">
        <f t="shared" si="394"/>
        <v>3.310740133</v>
      </c>
      <c r="W191" s="5">
        <f t="shared" si="394"/>
        <v>2.224159702</v>
      </c>
      <c r="X191" s="12">
        <f t="shared" si="10"/>
        <v>-0.2563315407</v>
      </c>
      <c r="Y191" s="13">
        <f t="shared" si="11"/>
        <v>0.5826815177</v>
      </c>
      <c r="Z191" s="13">
        <f t="shared" si="12"/>
        <v>-0.1681156269</v>
      </c>
    </row>
    <row r="192" ht="12.75" customHeight="1">
      <c r="A192" s="1">
        <v>191.0</v>
      </c>
      <c r="B192" s="1">
        <v>135.17753664209337</v>
      </c>
      <c r="C192" s="1">
        <v>66.0</v>
      </c>
      <c r="D192" s="1">
        <v>37.0</v>
      </c>
      <c r="E192" s="1">
        <v>56.0</v>
      </c>
      <c r="H192" s="34">
        <v>-0.2586</v>
      </c>
      <c r="I192" s="34">
        <v>-0.62378</v>
      </c>
      <c r="J192" s="34">
        <v>0.260946</v>
      </c>
      <c r="M192" s="10">
        <f t="shared" si="5"/>
        <v>-0.1156423897</v>
      </c>
      <c r="N192" s="11">
        <f t="shared" si="6"/>
        <v>0.2385512179</v>
      </c>
      <c r="O192" s="11">
        <f t="shared" si="7"/>
        <v>0.02072167761</v>
      </c>
      <c r="Q192" s="5">
        <f t="shared" ref="Q192:S192" si="395">LOG10(B192)</f>
        <v>2.130904528</v>
      </c>
      <c r="R192" s="5">
        <f t="shared" si="395"/>
        <v>1.819543936</v>
      </c>
      <c r="S192" s="5">
        <f t="shared" si="395"/>
        <v>1.568201724</v>
      </c>
      <c r="U192" s="5">
        <f t="shared" ref="U192:W192" si="396">Q192^2</f>
        <v>4.540754107</v>
      </c>
      <c r="V192" s="5">
        <f t="shared" si="396"/>
        <v>3.310740133</v>
      </c>
      <c r="W192" s="5">
        <f t="shared" si="396"/>
        <v>2.459256647</v>
      </c>
      <c r="X192" s="12">
        <f t="shared" si="10"/>
        <v>-0.32091281</v>
      </c>
      <c r="Y192" s="13">
        <f t="shared" si="11"/>
        <v>0.5826815177</v>
      </c>
      <c r="Z192" s="13">
        <f t="shared" si="12"/>
        <v>0.06207662308</v>
      </c>
    </row>
    <row r="193" ht="12.75" customHeight="1">
      <c r="A193" s="1">
        <v>192.0</v>
      </c>
      <c r="B193" s="1">
        <v>117.33874401607142</v>
      </c>
      <c r="C193" s="1">
        <v>64.0</v>
      </c>
      <c r="D193" s="1">
        <v>32.0</v>
      </c>
      <c r="E193" s="1">
        <v>98.0</v>
      </c>
      <c r="H193" s="34">
        <v>0.03538</v>
      </c>
      <c r="I193" s="34">
        <v>-0.65403</v>
      </c>
      <c r="J193" s="34">
        <v>0.137121</v>
      </c>
      <c r="M193" s="10">
        <f t="shared" si="5"/>
        <v>-0.1771054824</v>
      </c>
      <c r="N193" s="11">
        <f t="shared" si="6"/>
        <v>0.2251872564</v>
      </c>
      <c r="O193" s="11">
        <f t="shared" si="7"/>
        <v>-0.04233006813</v>
      </c>
      <c r="Q193" s="5">
        <f t="shared" ref="Q193:S193" si="397">LOG10(B193)</f>
        <v>2.069441435</v>
      </c>
      <c r="R193" s="5">
        <f t="shared" si="397"/>
        <v>1.806179974</v>
      </c>
      <c r="S193" s="5">
        <f t="shared" si="397"/>
        <v>1.505149978</v>
      </c>
      <c r="U193" s="5">
        <f t="shared" ref="U193:W193" si="398">Q193^2</f>
        <v>4.282587854</v>
      </c>
      <c r="V193" s="5">
        <f t="shared" si="398"/>
        <v>3.262286098</v>
      </c>
      <c r="W193" s="5">
        <f t="shared" si="398"/>
        <v>2.265476457</v>
      </c>
      <c r="X193" s="12">
        <f t="shared" si="10"/>
        <v>-0.4914756446</v>
      </c>
      <c r="Y193" s="13">
        <f t="shared" si="11"/>
        <v>0.5500389118</v>
      </c>
      <c r="Z193" s="13">
        <f t="shared" si="12"/>
        <v>-0.1268096017</v>
      </c>
    </row>
    <row r="194" ht="12.75" customHeight="1">
      <c r="A194" s="1">
        <v>193.0</v>
      </c>
      <c r="B194" s="1">
        <v>107.68607631596997</v>
      </c>
      <c r="C194" s="1">
        <v>72.0</v>
      </c>
      <c r="D194" s="1">
        <v>39.0</v>
      </c>
      <c r="E194" s="1">
        <v>199.0</v>
      </c>
      <c r="H194" s="34">
        <v>-0.48119</v>
      </c>
      <c r="I194" s="34">
        <v>-0.62261</v>
      </c>
      <c r="J194" s="34">
        <v>0.115469</v>
      </c>
      <c r="M194" s="10">
        <f t="shared" si="5"/>
        <v>-0.2143873645</v>
      </c>
      <c r="N194" s="11">
        <f t="shared" si="6"/>
        <v>0.2763397788</v>
      </c>
      <c r="O194" s="11">
        <f t="shared" si="7"/>
        <v>0.04358456057</v>
      </c>
      <c r="Q194" s="5">
        <f t="shared" ref="Q194:S194" si="399">LOG10(B194)</f>
        <v>2.032159553</v>
      </c>
      <c r="R194" s="5">
        <f t="shared" si="399"/>
        <v>1.857332496</v>
      </c>
      <c r="S194" s="5">
        <f t="shared" si="399"/>
        <v>1.591064607</v>
      </c>
      <c r="U194" s="5">
        <f t="shared" ref="U194:W194" si="400">Q194^2</f>
        <v>4.129672449</v>
      </c>
      <c r="V194" s="5">
        <f t="shared" si="400"/>
        <v>3.449684002</v>
      </c>
      <c r="W194" s="5">
        <f t="shared" si="400"/>
        <v>2.531486584</v>
      </c>
      <c r="X194" s="12">
        <f t="shared" si="10"/>
        <v>-0.5949345369</v>
      </c>
      <c r="Y194" s="13">
        <f t="shared" si="11"/>
        <v>0.6749832725</v>
      </c>
      <c r="Z194" s="13">
        <f t="shared" si="12"/>
        <v>0.1305677267</v>
      </c>
    </row>
    <row r="195" ht="12.75" customHeight="1">
      <c r="A195" s="1">
        <v>194.0</v>
      </c>
      <c r="B195" s="1">
        <v>95.13547698679501</v>
      </c>
      <c r="C195" s="1">
        <v>78.0</v>
      </c>
      <c r="D195" s="1">
        <v>43.0</v>
      </c>
      <c r="E195" s="1">
        <v>16.0</v>
      </c>
      <c r="H195" s="34">
        <v>-0.27424</v>
      </c>
      <c r="I195" s="34">
        <v>-0.52696</v>
      </c>
      <c r="J195" s="34">
        <v>0.231008</v>
      </c>
      <c r="M195" s="10">
        <f t="shared" si="5"/>
        <v>-0.2682044177</v>
      </c>
      <c r="N195" s="11">
        <f t="shared" si="6"/>
        <v>0.3111018851</v>
      </c>
      <c r="O195" s="11">
        <f t="shared" si="7"/>
        <v>0.08598840913</v>
      </c>
      <c r="Q195" s="5">
        <f t="shared" ref="Q195:S195" si="401">LOG10(B195)</f>
        <v>1.9783425</v>
      </c>
      <c r="R195" s="5">
        <f t="shared" si="401"/>
        <v>1.892094603</v>
      </c>
      <c r="S195" s="5">
        <f t="shared" si="401"/>
        <v>1.633468456</v>
      </c>
      <c r="U195" s="5">
        <f t="shared" ref="U195:W195" si="402">Q195^2</f>
        <v>3.913839047</v>
      </c>
      <c r="V195" s="5">
        <f t="shared" si="402"/>
        <v>3.580021986</v>
      </c>
      <c r="W195" s="5">
        <f t="shared" si="402"/>
        <v>2.668219195</v>
      </c>
      <c r="X195" s="12">
        <f t="shared" si="10"/>
        <v>-0.7442792695</v>
      </c>
      <c r="Y195" s="13">
        <f t="shared" si="11"/>
        <v>0.7598926559</v>
      </c>
      <c r="Z195" s="13">
        <f t="shared" si="12"/>
        <v>0.2575983548</v>
      </c>
    </row>
    <row r="196" ht="12.75" customHeight="1">
      <c r="A196" s="1">
        <v>195.0</v>
      </c>
      <c r="B196" s="1">
        <v>172.81206836883794</v>
      </c>
      <c r="C196" s="1">
        <v>71.0</v>
      </c>
      <c r="D196" s="1">
        <v>40.0</v>
      </c>
      <c r="E196" s="1">
        <v>200.0</v>
      </c>
      <c r="H196" s="34">
        <v>-0.27836</v>
      </c>
      <c r="I196" s="34">
        <v>-0.70961</v>
      </c>
      <c r="J196" s="34">
        <v>0.17334</v>
      </c>
      <c r="M196" s="10">
        <f t="shared" si="5"/>
        <v>-0.008972849412</v>
      </c>
      <c r="N196" s="11">
        <f t="shared" si="6"/>
        <v>0.2702656311</v>
      </c>
      <c r="O196" s="11">
        <f t="shared" si="7"/>
        <v>0.05457994488</v>
      </c>
      <c r="Q196" s="5">
        <f t="shared" ref="Q196:S196" si="403">LOG10(B196)</f>
        <v>2.237574068</v>
      </c>
      <c r="R196" s="5">
        <f t="shared" si="403"/>
        <v>1.851258349</v>
      </c>
      <c r="S196" s="5">
        <f t="shared" si="403"/>
        <v>1.602059991</v>
      </c>
      <c r="U196" s="5">
        <f t="shared" ref="U196:W196" si="404">Q196^2</f>
        <v>5.006737711</v>
      </c>
      <c r="V196" s="5">
        <f t="shared" si="404"/>
        <v>3.427157474</v>
      </c>
      <c r="W196" s="5">
        <f t="shared" si="404"/>
        <v>2.566596216</v>
      </c>
      <c r="X196" s="12">
        <f t="shared" si="10"/>
        <v>-0.02490005893</v>
      </c>
      <c r="Y196" s="13">
        <f t="shared" si="11"/>
        <v>0.6601466531</v>
      </c>
      <c r="Z196" s="13">
        <f t="shared" si="12"/>
        <v>0.1635069674</v>
      </c>
    </row>
    <row r="197" ht="12.75" customHeight="1">
      <c r="A197" s="1">
        <v>196.0</v>
      </c>
      <c r="B197" s="1">
        <v>179.78433011029267</v>
      </c>
      <c r="C197" s="1">
        <v>74.0</v>
      </c>
      <c r="D197" s="1">
        <v>38.0</v>
      </c>
      <c r="E197" s="1">
        <v>120.0</v>
      </c>
      <c r="H197" s="34">
        <v>-0.49371</v>
      </c>
      <c r="I197" s="34">
        <v>-0.60999</v>
      </c>
      <c r="J197" s="34">
        <v>0.085468</v>
      </c>
      <c r="M197" s="10">
        <f t="shared" si="5"/>
        <v>0.008204918547</v>
      </c>
      <c r="N197" s="11">
        <f t="shared" si="6"/>
        <v>0.2882390021</v>
      </c>
      <c r="O197" s="11">
        <f t="shared" si="7"/>
        <v>0.03230355016</v>
      </c>
      <c r="Q197" s="5">
        <f t="shared" ref="Q197:S197" si="405">LOG10(B197)</f>
        <v>2.254751836</v>
      </c>
      <c r="R197" s="5">
        <f t="shared" si="405"/>
        <v>1.86923172</v>
      </c>
      <c r="S197" s="5">
        <f t="shared" si="405"/>
        <v>1.579783597</v>
      </c>
      <c r="U197" s="5">
        <f t="shared" ref="U197:W197" si="406">Q197^2</f>
        <v>5.083905843</v>
      </c>
      <c r="V197" s="5">
        <f t="shared" si="406"/>
        <v>3.494027222</v>
      </c>
      <c r="W197" s="5">
        <f t="shared" si="406"/>
        <v>2.495716212</v>
      </c>
      <c r="X197" s="12">
        <f t="shared" si="10"/>
        <v>0.02276901639</v>
      </c>
      <c r="Y197" s="13">
        <f t="shared" si="11"/>
        <v>0.7040481314</v>
      </c>
      <c r="Z197" s="13">
        <f t="shared" si="12"/>
        <v>0.09677282626</v>
      </c>
    </row>
    <row r="198" ht="12.75" customHeight="1">
      <c r="A198" s="1">
        <v>197.0</v>
      </c>
      <c r="B198" s="1">
        <v>143.8417213456979</v>
      </c>
      <c r="C198" s="1">
        <v>60.0</v>
      </c>
      <c r="D198" s="1">
        <v>35.0</v>
      </c>
      <c r="E198" s="1">
        <v>76.0</v>
      </c>
      <c r="H198" s="34">
        <v>-0.40489</v>
      </c>
      <c r="I198" s="34">
        <v>-0.55152</v>
      </c>
      <c r="J198" s="34">
        <v>0.14654</v>
      </c>
      <c r="M198" s="10">
        <f t="shared" si="5"/>
        <v>-0.08866204607</v>
      </c>
      <c r="N198" s="11">
        <f t="shared" si="6"/>
        <v>0.1971585328</v>
      </c>
      <c r="O198" s="11">
        <f t="shared" si="7"/>
        <v>-0.003412002102</v>
      </c>
      <c r="Q198" s="5">
        <f t="shared" ref="Q198:S198" si="407">LOG10(B198)</f>
        <v>2.157884872</v>
      </c>
      <c r="R198" s="5">
        <f t="shared" si="407"/>
        <v>1.77815125</v>
      </c>
      <c r="S198" s="5">
        <f t="shared" si="407"/>
        <v>1.544068044</v>
      </c>
      <c r="U198" s="5">
        <f t="shared" ref="U198:W198" si="408">Q198^2</f>
        <v>4.656467119</v>
      </c>
      <c r="V198" s="5">
        <f t="shared" si="408"/>
        <v>3.161821869</v>
      </c>
      <c r="W198" s="5">
        <f t="shared" si="408"/>
        <v>2.384146126</v>
      </c>
      <c r="X198" s="12">
        <f t="shared" si="10"/>
        <v>-0.2460411482</v>
      </c>
      <c r="Y198" s="13">
        <f t="shared" si="11"/>
        <v>0.4815763847</v>
      </c>
      <c r="Z198" s="13">
        <f t="shared" si="12"/>
        <v>-0.01022144888</v>
      </c>
    </row>
    <row r="199" ht="12.75" customHeight="1">
      <c r="A199" s="1">
        <v>198.0</v>
      </c>
      <c r="B199" s="1">
        <v>139.36778987074499</v>
      </c>
      <c r="C199" s="1">
        <v>60.0</v>
      </c>
      <c r="D199" s="1">
        <v>40.0</v>
      </c>
      <c r="E199" s="1">
        <v>57.0</v>
      </c>
      <c r="H199" s="34">
        <v>0.05697</v>
      </c>
      <c r="I199" s="34">
        <v>-0.80524</v>
      </c>
      <c r="J199" s="34">
        <v>-0.04172</v>
      </c>
      <c r="M199" s="10">
        <f t="shared" si="5"/>
        <v>-0.1023845047</v>
      </c>
      <c r="N199" s="11">
        <f t="shared" si="6"/>
        <v>0.1971585328</v>
      </c>
      <c r="O199" s="11">
        <f t="shared" si="7"/>
        <v>0.05457994488</v>
      </c>
      <c r="Q199" s="5">
        <f t="shared" ref="Q199:S199" si="409">LOG10(B199)</f>
        <v>2.144162413</v>
      </c>
      <c r="R199" s="5">
        <f t="shared" si="409"/>
        <v>1.77815125</v>
      </c>
      <c r="S199" s="5">
        <f t="shared" si="409"/>
        <v>1.602059991</v>
      </c>
      <c r="U199" s="5">
        <f t="shared" ref="U199:W199" si="410">Q199^2</f>
        <v>4.597432453</v>
      </c>
      <c r="V199" s="5">
        <f t="shared" si="410"/>
        <v>3.161821869</v>
      </c>
      <c r="W199" s="5">
        <f t="shared" si="410"/>
        <v>2.566596216</v>
      </c>
      <c r="X199" s="12">
        <f t="shared" si="10"/>
        <v>-0.2841215855</v>
      </c>
      <c r="Y199" s="13">
        <f t="shared" si="11"/>
        <v>0.4815763847</v>
      </c>
      <c r="Z199" s="13">
        <f t="shared" si="12"/>
        <v>0.1635069674</v>
      </c>
    </row>
    <row r="200" ht="12.75" customHeight="1">
      <c r="A200" s="1">
        <v>199.0</v>
      </c>
      <c r="B200" s="1">
        <v>136.99761794895744</v>
      </c>
      <c r="C200" s="1">
        <v>68.0</v>
      </c>
      <c r="D200" s="1">
        <v>37.0</v>
      </c>
      <c r="E200" s="1">
        <v>201.0</v>
      </c>
      <c r="H200" s="34">
        <v>-0.26403</v>
      </c>
      <c r="I200" s="34">
        <v>-0.59118</v>
      </c>
      <c r="J200" s="34">
        <v>0.317882</v>
      </c>
      <c r="M200" s="10">
        <f t="shared" si="5"/>
        <v>-0.1098339018</v>
      </c>
      <c r="N200" s="11">
        <f t="shared" si="6"/>
        <v>0.2515161951</v>
      </c>
      <c r="O200" s="11">
        <f t="shared" si="7"/>
        <v>0.02072167761</v>
      </c>
      <c r="Q200" s="5">
        <f t="shared" ref="Q200:S200" si="411">LOG10(B200)</f>
        <v>2.136713016</v>
      </c>
      <c r="R200" s="5">
        <f t="shared" si="411"/>
        <v>1.832508913</v>
      </c>
      <c r="S200" s="5">
        <f t="shared" si="411"/>
        <v>1.568201724</v>
      </c>
      <c r="U200" s="5">
        <f t="shared" ref="U200:W200" si="412">Q200^2</f>
        <v>4.565542512</v>
      </c>
      <c r="V200" s="5">
        <f t="shared" si="412"/>
        <v>3.358088915</v>
      </c>
      <c r="W200" s="5">
        <f t="shared" si="412"/>
        <v>2.459256647</v>
      </c>
      <c r="X200" s="12">
        <f t="shared" si="10"/>
        <v>-0.3047939958</v>
      </c>
      <c r="Y200" s="13">
        <f t="shared" si="11"/>
        <v>0.6143495705</v>
      </c>
      <c r="Z200" s="13">
        <f t="shared" si="12"/>
        <v>0.06207662308</v>
      </c>
    </row>
    <row r="201" ht="12.75" customHeight="1">
      <c r="A201" s="1">
        <v>200.0</v>
      </c>
      <c r="B201" s="1">
        <v>149.21132374110815</v>
      </c>
      <c r="C201" s="1">
        <v>69.0</v>
      </c>
      <c r="D201" s="1">
        <v>38.0</v>
      </c>
      <c r="E201" s="1">
        <v>17.0</v>
      </c>
      <c r="H201" s="34">
        <v>-0.23905</v>
      </c>
      <c r="I201" s="34">
        <v>-0.66357</v>
      </c>
      <c r="J201" s="34">
        <v>-0.030584</v>
      </c>
      <c r="M201" s="10">
        <f t="shared" si="5"/>
        <v>-0.0727451344</v>
      </c>
      <c r="N201" s="11">
        <f t="shared" si="6"/>
        <v>0.2578563731</v>
      </c>
      <c r="O201" s="11">
        <f t="shared" si="7"/>
        <v>0.03230355016</v>
      </c>
      <c r="Q201" s="5">
        <f t="shared" ref="Q201:S201" si="413">LOG10(B201)</f>
        <v>2.173801783</v>
      </c>
      <c r="R201" s="5">
        <f t="shared" si="413"/>
        <v>1.838849091</v>
      </c>
      <c r="S201" s="5">
        <f t="shared" si="413"/>
        <v>1.579783597</v>
      </c>
      <c r="U201" s="5">
        <f t="shared" ref="U201:W201" si="414">Q201^2</f>
        <v>4.725414193</v>
      </c>
      <c r="V201" s="5">
        <f t="shared" si="414"/>
        <v>3.381365979</v>
      </c>
      <c r="W201" s="5">
        <f t="shared" si="414"/>
        <v>2.495716212</v>
      </c>
      <c r="X201" s="12">
        <f t="shared" si="10"/>
        <v>-0.2018710055</v>
      </c>
      <c r="Y201" s="13">
        <f t="shared" si="11"/>
        <v>0.6298359914</v>
      </c>
      <c r="Z201" s="13">
        <f t="shared" si="12"/>
        <v>0.09677282626</v>
      </c>
    </row>
    <row r="202" ht="12.75" customHeight="1">
      <c r="H202" s="34">
        <v>-0.24625</v>
      </c>
      <c r="I202" s="34">
        <v>-0.76123</v>
      </c>
      <c r="J202" s="34">
        <v>-0.153648</v>
      </c>
    </row>
    <row r="203" ht="12.75" customHeight="1">
      <c r="H203" s="34">
        <v>-0.07674</v>
      </c>
      <c r="I203" s="34">
        <v>-0.96034</v>
      </c>
      <c r="J203" s="34">
        <v>0.048893</v>
      </c>
      <c r="L203" s="5" t="s">
        <v>34</v>
      </c>
      <c r="M203" s="10">
        <f t="shared" ref="M203:O203" si="415">SUM(M2:M201)</f>
        <v>0</v>
      </c>
      <c r="N203" s="10">
        <f t="shared" si="415"/>
        <v>0</v>
      </c>
      <c r="O203" s="10">
        <f t="shared" si="415"/>
        <v>0</v>
      </c>
      <c r="U203" s="5">
        <f t="shared" ref="U203:W203" si="416">SUM(U2:U201)</f>
        <v>1035.235835</v>
      </c>
      <c r="V203" s="5">
        <f t="shared" si="416"/>
        <v>533.262051</v>
      </c>
      <c r="W203" s="5">
        <f t="shared" si="416"/>
        <v>501.1130363</v>
      </c>
    </row>
    <row r="204" ht="12.75" customHeight="1">
      <c r="H204" s="34">
        <v>-0.37349</v>
      </c>
      <c r="I204" s="34">
        <v>-0.49798</v>
      </c>
      <c r="J204" s="34">
        <v>0.261262</v>
      </c>
    </row>
    <row r="205" ht="12.75" customHeight="1">
      <c r="H205" s="34">
        <v>-0.22584</v>
      </c>
      <c r="I205" s="34">
        <v>-0.47124</v>
      </c>
      <c r="J205" s="34">
        <v>0.01592</v>
      </c>
    </row>
    <row r="206" ht="12.75" customHeight="1">
      <c r="H206" s="34">
        <v>-0.39865</v>
      </c>
      <c r="I206" s="34">
        <v>-0.62144</v>
      </c>
      <c r="J206" s="34">
        <v>-0.103533</v>
      </c>
    </row>
    <row r="207" ht="12.75" customHeight="1">
      <c r="H207" s="34">
        <v>-0.1812</v>
      </c>
      <c r="I207" s="34">
        <v>-0.74787</v>
      </c>
      <c r="J207" s="34">
        <v>-0.240814</v>
      </c>
    </row>
    <row r="208" ht="12.75" customHeight="1">
      <c r="H208" s="34">
        <v>-0.26156</v>
      </c>
      <c r="I208" s="34">
        <v>-0.63298</v>
      </c>
      <c r="J208" s="34">
        <v>0.119952</v>
      </c>
    </row>
    <row r="209" ht="12.75" customHeight="1">
      <c r="H209" s="34">
        <v>-0.34822</v>
      </c>
      <c r="I209" s="34">
        <v>-0.50303</v>
      </c>
      <c r="J209" s="34">
        <v>0.289136</v>
      </c>
    </row>
    <row r="210" ht="12.75" customHeight="1">
      <c r="H210" s="34">
        <v>-0.06651</v>
      </c>
      <c r="I210" s="34">
        <v>-0.97309</v>
      </c>
      <c r="J210" s="34">
        <v>-0.226138</v>
      </c>
    </row>
    <row r="211" ht="12.75" customHeight="1">
      <c r="H211" s="34">
        <v>-0.04393</v>
      </c>
      <c r="I211" s="34">
        <v>-0.66103</v>
      </c>
      <c r="J211" s="34">
        <v>0.094616</v>
      </c>
    </row>
    <row r="212" ht="12.75" customHeight="1">
      <c r="H212" s="34">
        <v>-0.30687</v>
      </c>
      <c r="I212" s="34">
        <v>-0.71092</v>
      </c>
      <c r="J212" s="34">
        <v>-0.103783</v>
      </c>
    </row>
    <row r="213" ht="12.75" customHeight="1">
      <c r="H213" s="34">
        <v>-0.45339</v>
      </c>
      <c r="I213" s="34">
        <v>-0.69689</v>
      </c>
      <c r="J213" s="34">
        <v>0.00892</v>
      </c>
    </row>
    <row r="214" ht="12.75" customHeight="1">
      <c r="H214" s="34">
        <v>-0.03871</v>
      </c>
      <c r="I214" s="34">
        <v>-0.69336</v>
      </c>
      <c r="J214" s="34">
        <v>-0.099195</v>
      </c>
    </row>
    <row r="215" ht="12.75" customHeight="1">
      <c r="H215" s="34">
        <v>-0.16601</v>
      </c>
      <c r="I215" s="34">
        <v>-0.63776</v>
      </c>
      <c r="J215" s="34">
        <v>0.001881</v>
      </c>
    </row>
    <row r="216" ht="12.75" customHeight="1">
      <c r="H216" s="34">
        <v>-0.29598</v>
      </c>
      <c r="I216" s="34">
        <v>-0.50634</v>
      </c>
      <c r="J216" s="34">
        <v>0.400438</v>
      </c>
    </row>
    <row r="217" ht="12.75" customHeight="1">
      <c r="H217" s="34">
        <v>-0.22968</v>
      </c>
      <c r="I217" s="34">
        <v>-0.86124</v>
      </c>
      <c r="J217" s="34">
        <v>-0.093618</v>
      </c>
    </row>
    <row r="218" ht="12.75" customHeight="1">
      <c r="H218" s="34">
        <v>-0.04123</v>
      </c>
      <c r="I218" s="34">
        <v>-0.61709</v>
      </c>
      <c r="J218" s="34">
        <v>0.095758</v>
      </c>
    </row>
    <row r="219" ht="12.75" customHeight="1">
      <c r="H219" s="34">
        <v>-0.18406</v>
      </c>
      <c r="I219" s="34">
        <v>-0.69812</v>
      </c>
      <c r="J219" s="34">
        <v>-0.23501</v>
      </c>
    </row>
    <row r="220" ht="12.75" customHeight="1">
      <c r="H220" s="34">
        <v>-0.25824</v>
      </c>
      <c r="I220" s="34">
        <v>-0.82959</v>
      </c>
      <c r="J220" s="34">
        <v>-0.149494</v>
      </c>
    </row>
    <row r="221" ht="12.75" customHeight="1">
      <c r="H221" s="34">
        <v>0.13912</v>
      </c>
      <c r="I221" s="34">
        <v>-0.79535</v>
      </c>
      <c r="J221" s="34">
        <v>0.101481</v>
      </c>
    </row>
    <row r="222" ht="12.75" customHeight="1">
      <c r="H222" s="34">
        <v>-0.1837</v>
      </c>
      <c r="I222" s="34">
        <v>-0.68575</v>
      </c>
      <c r="J222" s="34">
        <v>0.249765</v>
      </c>
    </row>
    <row r="223" ht="12.75" customHeight="1">
      <c r="H223" s="34">
        <v>-0.31882</v>
      </c>
      <c r="I223" s="34">
        <v>-0.51222</v>
      </c>
      <c r="J223" s="34">
        <v>0.314976</v>
      </c>
    </row>
    <row r="224" ht="12.75" customHeight="1">
      <c r="H224" s="34">
        <v>-0.33337</v>
      </c>
      <c r="I224" s="34">
        <v>-0.41706</v>
      </c>
      <c r="J224" s="34">
        <v>0.101829</v>
      </c>
    </row>
    <row r="225" ht="12.75" customHeight="1">
      <c r="H225" s="34">
        <v>-0.08042</v>
      </c>
      <c r="I225" s="34">
        <v>-0.87122</v>
      </c>
      <c r="J225" s="34">
        <v>-0.124063</v>
      </c>
    </row>
    <row r="226" ht="12.75" customHeight="1">
      <c r="H226" s="34">
        <v>-0.01687</v>
      </c>
      <c r="I226" s="34">
        <v>-0.79033</v>
      </c>
      <c r="J226" s="34">
        <v>-0.122907</v>
      </c>
    </row>
    <row r="227" ht="12.75" customHeight="1">
      <c r="H227" s="34">
        <v>-0.25254</v>
      </c>
      <c r="I227" s="34">
        <v>-0.62571</v>
      </c>
      <c r="J227" s="34">
        <v>-0.017549</v>
      </c>
    </row>
    <row r="228" ht="12.75" customHeight="1">
      <c r="H228" s="34">
        <v>-0.17342</v>
      </c>
      <c r="I228" s="34">
        <v>-0.64868</v>
      </c>
      <c r="J228" s="34">
        <v>0.09779</v>
      </c>
    </row>
    <row r="229" ht="12.75" customHeight="1">
      <c r="H229" s="34">
        <v>-0.55519</v>
      </c>
      <c r="I229" s="34">
        <v>-0.65447</v>
      </c>
      <c r="J229" s="34">
        <v>-0.023454</v>
      </c>
    </row>
    <row r="230" ht="12.75" customHeight="1">
      <c r="H230" s="34">
        <v>-0.01323</v>
      </c>
      <c r="I230" s="34">
        <v>-0.99077</v>
      </c>
      <c r="J230" s="34">
        <v>0.047193</v>
      </c>
    </row>
    <row r="231" ht="12.75" customHeight="1">
      <c r="H231" s="34">
        <v>-0.26089</v>
      </c>
      <c r="I231" s="34">
        <v>-0.50642</v>
      </c>
      <c r="J231" s="34">
        <v>0.373686</v>
      </c>
    </row>
    <row r="232" ht="12.75" customHeight="1">
      <c r="H232" s="34">
        <v>0.08647</v>
      </c>
      <c r="I232" s="34">
        <v>-1.08195</v>
      </c>
      <c r="J232" s="34">
        <v>0.014974</v>
      </c>
    </row>
    <row r="233" ht="12.75" customHeight="1">
      <c r="H233" s="34">
        <v>0.01862</v>
      </c>
      <c r="I233" s="34">
        <v>-0.73672</v>
      </c>
      <c r="J233" s="34">
        <v>-0.007497</v>
      </c>
    </row>
    <row r="234" ht="12.75" customHeight="1">
      <c r="H234" s="34">
        <v>0.07614</v>
      </c>
      <c r="I234" s="34">
        <v>-0.82184</v>
      </c>
      <c r="J234" s="34">
        <v>0.041803</v>
      </c>
    </row>
    <row r="235" ht="12.75" customHeight="1">
      <c r="H235" s="34">
        <v>0.06823</v>
      </c>
      <c r="I235" s="34">
        <v>-0.82354</v>
      </c>
      <c r="J235" s="34">
        <v>0.15346</v>
      </c>
    </row>
    <row r="236" ht="12.75" customHeight="1">
      <c r="H236" s="34">
        <v>-0.15677</v>
      </c>
      <c r="I236" s="34">
        <v>-0.78133</v>
      </c>
      <c r="J236" s="34">
        <v>-0.059318</v>
      </c>
    </row>
    <row r="237" ht="12.75" customHeight="1">
      <c r="H237" s="34">
        <v>-0.23342</v>
      </c>
      <c r="I237" s="34">
        <v>-0.52793</v>
      </c>
      <c r="J237" s="34">
        <v>0.248735</v>
      </c>
    </row>
    <row r="238" ht="12.75" customHeight="1">
      <c r="H238" s="34">
        <v>-0.27074</v>
      </c>
      <c r="I238" s="34">
        <v>-0.44474</v>
      </c>
      <c r="J238" s="34">
        <v>0.140671</v>
      </c>
    </row>
    <row r="239" ht="12.75" customHeight="1">
      <c r="H239" s="34">
        <v>-0.05993</v>
      </c>
      <c r="I239" s="34">
        <v>-0.7853</v>
      </c>
      <c r="J239" s="34">
        <v>-0.089718</v>
      </c>
    </row>
    <row r="240" ht="12.75" customHeight="1">
      <c r="H240" s="34">
        <v>-0.24577</v>
      </c>
      <c r="I240" s="34">
        <v>-0.77591</v>
      </c>
      <c r="J240" s="34">
        <v>0.052608</v>
      </c>
    </row>
    <row r="241" ht="12.75" customHeight="1">
      <c r="H241" s="34">
        <v>0.19351</v>
      </c>
      <c r="I241" s="34">
        <v>-0.86394</v>
      </c>
      <c r="J241" s="34">
        <v>0.001301</v>
      </c>
    </row>
    <row r="242" ht="12.75" customHeight="1">
      <c r="H242" s="34">
        <v>-0.0781</v>
      </c>
      <c r="I242" s="34">
        <v>-0.61322</v>
      </c>
      <c r="J242" s="34">
        <v>0.226587</v>
      </c>
    </row>
    <row r="243" ht="12.75" customHeight="1">
      <c r="H243" s="34">
        <v>-0.18076</v>
      </c>
      <c r="I243" s="34">
        <v>-0.64306</v>
      </c>
      <c r="J243" s="34">
        <v>0.012739</v>
      </c>
    </row>
    <row r="244" ht="12.75" customHeight="1">
      <c r="H244" s="34">
        <v>0.04857</v>
      </c>
      <c r="I244" s="34">
        <v>-0.74372</v>
      </c>
      <c r="J244" s="34">
        <v>0.068507</v>
      </c>
    </row>
    <row r="245" ht="12.75" customHeight="1">
      <c r="H245" s="34">
        <v>-0.11823</v>
      </c>
      <c r="I245" s="34">
        <v>-0.89064</v>
      </c>
      <c r="J245" s="34">
        <v>-0.13922</v>
      </c>
    </row>
    <row r="246" ht="12.75" customHeight="1">
      <c r="H246" s="34">
        <v>-0.15776</v>
      </c>
      <c r="I246" s="34">
        <v>-1.04605</v>
      </c>
      <c r="J246" s="34">
        <v>-0.280407</v>
      </c>
    </row>
    <row r="247" ht="12.75" customHeight="1">
      <c r="H247" s="34">
        <v>-0.45338</v>
      </c>
      <c r="I247" s="34">
        <v>-0.49689</v>
      </c>
      <c r="J247" s="34">
        <v>0.103432</v>
      </c>
    </row>
    <row r="248" ht="12.75" customHeight="1">
      <c r="H248" s="34">
        <v>-0.46456</v>
      </c>
      <c r="I248" s="34">
        <v>-0.50147</v>
      </c>
      <c r="J248" s="34">
        <v>0.195666</v>
      </c>
    </row>
    <row r="249" ht="12.75" customHeight="1">
      <c r="H249" s="34">
        <v>-0.12305</v>
      </c>
      <c r="I249" s="34">
        <v>-0.52221</v>
      </c>
      <c r="J249" s="34">
        <v>0.068614</v>
      </c>
    </row>
    <row r="250" ht="12.75" customHeight="1">
      <c r="H250" s="34">
        <v>-0.20657</v>
      </c>
      <c r="I250" s="34">
        <v>-0.53761</v>
      </c>
      <c r="J250" s="34">
        <v>-0.08765</v>
      </c>
    </row>
    <row r="251" ht="12.75" customHeight="1">
      <c r="H251" s="34">
        <v>-0.20759</v>
      </c>
      <c r="I251" s="34">
        <v>-0.65578</v>
      </c>
      <c r="J251" s="34">
        <v>0.03226</v>
      </c>
    </row>
    <row r="252" ht="12.75" customHeight="1">
      <c r="H252" s="34">
        <v>-0.29564</v>
      </c>
      <c r="I252" s="34">
        <v>-0.5965</v>
      </c>
      <c r="J252" s="34">
        <v>0.059994</v>
      </c>
    </row>
    <row r="253" ht="12.75" customHeight="1"/>
    <row r="254" ht="12.75" customHeight="1">
      <c r="H254" s="35">
        <f t="shared" ref="H254:J254" si="417">SUMSQ(H53:H252)</f>
        <v>521.0049582</v>
      </c>
      <c r="I254" s="35">
        <f t="shared" si="417"/>
        <v>63.33939771</v>
      </c>
      <c r="J254" s="35">
        <f t="shared" si="417"/>
        <v>12.6557767</v>
      </c>
      <c r="K254" s="35"/>
      <c r="L254" s="35">
        <f>SUM(H254:J254)</f>
        <v>597.0001327</v>
      </c>
    </row>
    <row r="255" ht="12.75" customHeight="1"/>
    <row r="256" ht="12.75" customHeight="1">
      <c r="H256" s="36">
        <f>H254/L254</f>
        <v>0.8727049288</v>
      </c>
      <c r="I256" s="36">
        <f>I254/L254</f>
        <v>0.10609612</v>
      </c>
      <c r="J256" s="36">
        <f>J254/L254</f>
        <v>0.02119895123</v>
      </c>
    </row>
    <row r="257" ht="24.0" customHeight="1">
      <c r="H257" s="37" t="s">
        <v>35</v>
      </c>
    </row>
    <row r="258" ht="39.0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H11:K11"/>
    <mergeCell ref="H22:I22"/>
    <mergeCell ref="H27:I27"/>
    <mergeCell ref="H32:J32"/>
    <mergeCell ref="H257:J258"/>
    <mergeCell ref="H52:J52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2019-11-22T20:12:58Z</dcterms:created>
  <dc:creator>Bruno César</dc:creator>
</cp:coreProperties>
</file>