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runo\Desktop\"/>
    </mc:Choice>
  </mc:AlternateContent>
  <bookViews>
    <workbookView xWindow="0" yWindow="0" windowWidth="23040" windowHeight="9396" tabRatio="987"/>
  </bookViews>
  <sheets>
    <sheet name="Planilha1" sheetId="1" r:id="rId1"/>
    <sheet name="Relatório de Compatibilidade" sheetId="2" r:id="rId2"/>
  </sheets>
  <calcPr calcId="152511"/>
</workbook>
</file>

<file path=xl/calcChain.xml><?xml version="1.0" encoding="utf-8"?>
<calcChain xmlns="http://schemas.openxmlformats.org/spreadsheetml/2006/main">
  <c r="K40" i="1" l="1"/>
  <c r="J40" i="1"/>
  <c r="I40" i="1"/>
  <c r="K39" i="1"/>
  <c r="J39" i="1"/>
  <c r="I39" i="1"/>
  <c r="K38" i="1"/>
  <c r="J38" i="1"/>
  <c r="I38" i="1"/>
  <c r="I35" i="1"/>
  <c r="I34" i="1"/>
  <c r="I33" i="1"/>
  <c r="I29" i="1"/>
  <c r="I30" i="1"/>
  <c r="I28" i="1"/>
  <c r="I25" i="1"/>
  <c r="I24" i="1"/>
  <c r="I23" i="1"/>
  <c r="V203" i="1"/>
  <c r="W203" i="1"/>
  <c r="U203"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W2"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 i="1"/>
  <c r="K21" i="1"/>
  <c r="O3" i="1"/>
  <c r="O4" i="1"/>
  <c r="O5" i="1"/>
  <c r="O6" i="1"/>
  <c r="O203" i="1" s="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 i="1"/>
  <c r="N3" i="1"/>
  <c r="N4" i="1"/>
  <c r="N5" i="1"/>
  <c r="N6" i="1"/>
  <c r="N203" i="1" s="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3" i="1"/>
  <c r="M2" i="1"/>
  <c r="K15" i="1"/>
  <c r="K14" i="1"/>
  <c r="K13" i="1"/>
  <c r="J15" i="1"/>
  <c r="J14" i="1"/>
  <c r="J13" i="1"/>
  <c r="I15" i="1"/>
  <c r="I14" i="1"/>
  <c r="I13" i="1"/>
  <c r="J16" i="1"/>
  <c r="I16"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S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 i="1"/>
  <c r="I4" i="1"/>
  <c r="K5" i="1"/>
  <c r="J5" i="1"/>
  <c r="K4" i="1"/>
  <c r="J4" i="1"/>
  <c r="K3" i="1"/>
  <c r="J3" i="1"/>
  <c r="K2" i="1"/>
  <c r="J2" i="1"/>
  <c r="K16" i="1" l="1"/>
  <c r="I2" i="1"/>
  <c r="I3" i="1"/>
  <c r="I5" i="1" s="1"/>
  <c r="M203" i="1" l="1"/>
</calcChain>
</file>

<file path=xl/sharedStrings.xml><?xml version="1.0" encoding="utf-8"?>
<sst xmlns="http://schemas.openxmlformats.org/spreadsheetml/2006/main" count="60" uniqueCount="40">
  <si>
    <t>CPU</t>
  </si>
  <si>
    <t>Disk 1</t>
  </si>
  <si>
    <t>Disk 2</t>
  </si>
  <si>
    <t xml:space="preserve">TR ID </t>
  </si>
  <si>
    <t>faltando o registro 13</t>
  </si>
  <si>
    <t>Média</t>
  </si>
  <si>
    <t>Máximo</t>
  </si>
  <si>
    <t>Minimo</t>
  </si>
  <si>
    <t>Desvio Pad</t>
  </si>
  <si>
    <t>CPU - MCPU</t>
  </si>
  <si>
    <t>Disk 1 - MD1</t>
  </si>
  <si>
    <t>Disk 2 - MD2</t>
  </si>
  <si>
    <t>Range</t>
  </si>
  <si>
    <t>soma das colunas</t>
  </si>
  <si>
    <t>LOG CPU</t>
  </si>
  <si>
    <t>LOG DISCO1</t>
  </si>
  <si>
    <t>LOG DISCO2</t>
  </si>
  <si>
    <t>Após o LOG</t>
  </si>
  <si>
    <t>constante para calcular a variancia</t>
  </si>
  <si>
    <t>DISCO 1</t>
  </si>
  <si>
    <t>DISCO 2</t>
  </si>
  <si>
    <t>VARIANCIA</t>
  </si>
  <si>
    <t>DESVIO PADRÃO</t>
  </si>
  <si>
    <t>COEFICIENTE DE VARIAÇÃO</t>
  </si>
  <si>
    <t>1 quartil</t>
  </si>
  <si>
    <t>2 quartil</t>
  </si>
  <si>
    <t>3 quartil</t>
  </si>
  <si>
    <t>CPU^2</t>
  </si>
  <si>
    <t>DISCO1 ^2</t>
  </si>
  <si>
    <t>DISCO 2 ^2</t>
  </si>
  <si>
    <t>Relatório de Compatibilidade para DBMS-Performance-Monitor-Log-BKP.xls</t>
  </si>
  <si>
    <t>Executar em 22/11/2019 17:13</t>
  </si>
  <si>
    <t>Os seguintes recursos desta pasta de trabalho não têm suporte em versões anteriores do Excel. Eles poderão ser perdidos ou prejudicados se você abrir esta pasta de trabalho em uma versão anterior do Excel ou salvá-la em um formato de arquivo anterior.</t>
  </si>
  <si>
    <t>Perda significativa de funcionalidade</t>
  </si>
  <si>
    <t>Núm. de ocorrências</t>
  </si>
  <si>
    <t>Versão</t>
  </si>
  <si>
    <t>Uma ou mais funções nesta pasta de trabalho não estão disponíveis em versões anteriores do Excel. Quando recalculadas nessas versões, elas retornarão um erro #NOME? em vez dos resultados atuais.</t>
  </si>
  <si>
    <t>Planilha1'!I38:K40</t>
  </si>
  <si>
    <t>Excel 97-2003</t>
  </si>
  <si>
    <t>Excel 2007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</si>
</sst>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00"/>
    <numFmt numFmtId="166" formatCode="_-* #,##0.000_-;\-* #,##0.000_-;_-* &quot;-&quot;??_-;_-@_-"/>
  </numFmts>
  <fonts count="4" x14ac:knownFonts="1">
    <font>
      <sz val="10"/>
      <name val="Arial"/>
      <family val="2"/>
    </font>
    <font>
      <sz val="10"/>
      <name val="Arial"/>
    </font>
    <font>
      <b/>
      <sz val="10"/>
      <name val="Arial"/>
      <family val="2"/>
    </font>
    <font>
      <u/>
      <sz val="10"/>
      <color theme="10"/>
      <name val="Arial"/>
      <family val="2"/>
    </font>
  </fonts>
  <fills count="2">
    <fill>
      <patternFill patternType="none"/>
    </fill>
    <fill>
      <patternFill patternType="gray125"/>
    </fill>
  </fills>
  <borders count="9">
    <border>
      <left/>
      <right/>
      <top/>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s>
  <cellStyleXfs count="3">
    <xf numFmtId="0" fontId="0" fillId="0" borderId="0"/>
    <xf numFmtId="43" fontId="1" fillId="0" borderId="0" applyFill="0" applyBorder="0" applyAlignment="0" applyProtection="0"/>
    <xf numFmtId="0" fontId="3" fillId="0" borderId="0" applyNumberFormat="0" applyFill="0" applyBorder="0" applyAlignment="0" applyProtection="0"/>
  </cellStyleXfs>
  <cellXfs count="24">
    <xf numFmtId="0" fontId="0" fillId="0" borderId="0" xfId="0"/>
    <xf numFmtId="0" fontId="0" fillId="0" borderId="0" xfId="0" applyFill="1"/>
    <xf numFmtId="0" fontId="0" fillId="0" borderId="0" xfId="0" applyFont="1" applyFill="1"/>
    <xf numFmtId="164" fontId="0" fillId="0" borderId="0" xfId="0" applyNumberFormat="1" applyFill="1"/>
    <xf numFmtId="1" fontId="0" fillId="0" borderId="0" xfId="0" applyNumberFormat="1" applyFill="1"/>
    <xf numFmtId="164" fontId="0" fillId="0" borderId="0" xfId="0" applyNumberFormat="1"/>
    <xf numFmtId="1" fontId="0" fillId="0" borderId="0" xfId="0" applyNumberFormat="1"/>
    <xf numFmtId="0" fontId="0" fillId="0" borderId="0" xfId="0" applyAlignment="1">
      <alignment horizontal="center"/>
    </xf>
    <xf numFmtId="166" fontId="1" fillId="0" borderId="0" xfId="1" applyNumberFormat="1"/>
    <xf numFmtId="0" fontId="2" fillId="0" borderId="0" xfId="0" applyNumberFormat="1" applyFont="1" applyAlignment="1">
      <alignment vertical="top" wrapText="1"/>
    </xf>
    <xf numFmtId="0" fontId="0" fillId="0" borderId="0" xfId="0" applyNumberFormat="1" applyAlignment="1">
      <alignment vertical="top" wrapText="1"/>
    </xf>
    <xf numFmtId="0" fontId="0" fillId="0" borderId="4" xfId="0" applyNumberFormat="1" applyBorder="1" applyAlignment="1">
      <alignment vertical="top" wrapText="1"/>
    </xf>
    <xf numFmtId="0" fontId="0" fillId="0" borderId="3" xfId="0" applyNumberFormat="1" applyBorder="1" applyAlignment="1">
      <alignment vertical="top" wrapText="1"/>
    </xf>
    <xf numFmtId="0" fontId="0" fillId="0" borderId="1" xfId="0" applyNumberFormat="1" applyBorder="1" applyAlignment="1">
      <alignment vertical="top" wrapText="1"/>
    </xf>
    <xf numFmtId="0" fontId="0" fillId="0" borderId="7" xfId="0" applyNumberFormat="1" applyBorder="1" applyAlignment="1">
      <alignment vertical="top" wrapText="1"/>
    </xf>
    <xf numFmtId="0" fontId="0" fillId="0" borderId="6" xfId="0" applyNumberFormat="1" applyBorder="1" applyAlignment="1">
      <alignment vertical="top" wrapText="1"/>
    </xf>
    <xf numFmtId="0" fontId="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3" xfId="0" applyNumberFormat="1" applyBorder="1" applyAlignment="1">
      <alignment horizontal="center" vertical="top" wrapText="1"/>
    </xf>
    <xf numFmtId="0" fontId="0" fillId="0" borderId="5" xfId="0" applyNumberFormat="1" applyBorder="1" applyAlignment="1">
      <alignment horizontal="center" vertical="top" wrapText="1"/>
    </xf>
    <xf numFmtId="0" fontId="3" fillId="0" borderId="0" xfId="2" quotePrefix="1" applyNumberFormat="1" applyAlignment="1">
      <alignment horizontal="center" vertical="top" wrapText="1"/>
    </xf>
    <xf numFmtId="0" fontId="0" fillId="0" borderId="2" xfId="0" applyNumberFormat="1" applyBorder="1" applyAlignment="1">
      <alignment horizontal="center" vertical="top" wrapText="1"/>
    </xf>
    <xf numFmtId="0" fontId="0" fillId="0" borderId="6" xfId="0" applyNumberFormat="1" applyBorder="1" applyAlignment="1">
      <alignment horizontal="center" vertical="top" wrapText="1"/>
    </xf>
    <xf numFmtId="0" fontId="0" fillId="0" borderId="8" xfId="0" applyNumberFormat="1" applyBorder="1" applyAlignment="1">
      <alignment horizontal="center" vertical="top" wrapText="1"/>
    </xf>
  </cellXfs>
  <cellStyles count="3">
    <cellStyle name="Hiperlink" xfId="2" builtinId="8"/>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3"/>
  <sheetViews>
    <sheetView tabSelected="1" topLeftCell="H14" workbookViewId="0">
      <selection activeCell="K41" sqref="K41"/>
    </sheetView>
  </sheetViews>
  <sheetFormatPr defaultColWidth="11.5546875" defaultRowHeight="13.2" x14ac:dyDescent="0.25"/>
  <cols>
    <col min="12" max="12" width="15.21875" customWidth="1"/>
  </cols>
  <sheetData>
    <row r="1" spans="1:23" x14ac:dyDescent="0.25">
      <c r="A1" s="1"/>
      <c r="B1" s="2" t="s">
        <v>0</v>
      </c>
      <c r="C1" s="2" t="s">
        <v>1</v>
      </c>
      <c r="D1" s="2" t="s">
        <v>2</v>
      </c>
      <c r="E1" s="2" t="s">
        <v>3</v>
      </c>
      <c r="F1" s="2" t="s">
        <v>4</v>
      </c>
      <c r="I1" t="s">
        <v>0</v>
      </c>
      <c r="J1" t="s">
        <v>1</v>
      </c>
      <c r="K1" t="s">
        <v>2</v>
      </c>
      <c r="M1" t="s">
        <v>9</v>
      </c>
      <c r="N1" t="s">
        <v>10</v>
      </c>
      <c r="O1" t="s">
        <v>11</v>
      </c>
      <c r="Q1" t="s">
        <v>14</v>
      </c>
      <c r="R1" t="s">
        <v>15</v>
      </c>
      <c r="S1" t="s">
        <v>16</v>
      </c>
      <c r="U1" t="s">
        <v>27</v>
      </c>
      <c r="V1" t="s">
        <v>28</v>
      </c>
      <c r="W1" t="s">
        <v>29</v>
      </c>
    </row>
    <row r="2" spans="1:23" x14ac:dyDescent="0.25">
      <c r="A2" s="2">
        <v>1</v>
      </c>
      <c r="B2" s="3">
        <v>116.82444024918053</v>
      </c>
      <c r="C2" s="4">
        <v>9</v>
      </c>
      <c r="D2" s="4">
        <v>9</v>
      </c>
      <c r="E2" s="2">
        <v>18</v>
      </c>
      <c r="H2" t="s">
        <v>5</v>
      </c>
      <c r="I2" s="5">
        <f>SUM(B2:B201)/200</f>
        <v>238.20411540579374</v>
      </c>
      <c r="J2">
        <f>SUM(C2:C201)/200</f>
        <v>51.375</v>
      </c>
      <c r="K2">
        <f>SUM(D2:D201)/200</f>
        <v>44.844999999999999</v>
      </c>
      <c r="M2" s="5">
        <f>Q2-$I$13</f>
        <v>-0.17901320883501315</v>
      </c>
      <c r="N2" s="8">
        <f>R2-$J$13</f>
        <v>-0.62675020816684224</v>
      </c>
      <c r="O2" s="8">
        <f>S2-$K$13</f>
        <v>-0.59323753701312609</v>
      </c>
      <c r="Q2">
        <f>LOG10(B2)</f>
        <v>2.0675337088294601</v>
      </c>
      <c r="R2">
        <f>LOG10(C2)</f>
        <v>0.95424250943932487</v>
      </c>
      <c r="S2">
        <f>LOG10(D2)</f>
        <v>0.95424250943932487</v>
      </c>
      <c r="U2">
        <f>Q2^2</f>
        <v>4.2746956371461025</v>
      </c>
      <c r="V2">
        <f>R2^2</f>
        <v>0.91057876682105998</v>
      </c>
      <c r="W2">
        <f>S2^2</f>
        <v>0.91057876682105998</v>
      </c>
    </row>
    <row r="3" spans="1:23" x14ac:dyDescent="0.25">
      <c r="A3" s="2">
        <v>2</v>
      </c>
      <c r="B3" s="3">
        <v>64.38304120201613</v>
      </c>
      <c r="C3" s="4">
        <v>7</v>
      </c>
      <c r="D3" s="4">
        <v>9</v>
      </c>
      <c r="E3" s="2">
        <v>37</v>
      </c>
      <c r="H3" t="s">
        <v>6</v>
      </c>
      <c r="I3" s="5">
        <f>MAX(B2:B201)</f>
        <v>507.45003134435547</v>
      </c>
      <c r="J3" s="6">
        <f>MAX(C2:C201)</f>
        <v>85</v>
      </c>
      <c r="K3" s="6">
        <f>MAX(D2:D201)</f>
        <v>92</v>
      </c>
      <c r="M3" s="5">
        <f>Q3-$I$13</f>
        <v>-0.4377754304646253</v>
      </c>
      <c r="N3" s="8">
        <f t="shared" ref="N3:N66" si="0">R3-$J$13</f>
        <v>-0.7358946775919103</v>
      </c>
      <c r="O3" s="8">
        <f t="shared" ref="O3:O66" si="1">S3-$K$13</f>
        <v>-0.59323753701312609</v>
      </c>
      <c r="Q3">
        <f t="shared" ref="Q3:Q66" si="2">LOG10(B3)</f>
        <v>1.8087714871998479</v>
      </c>
      <c r="R3">
        <f t="shared" ref="R3:R66" si="3">LOG10(C3)</f>
        <v>0.84509804001425681</v>
      </c>
      <c r="S3">
        <f t="shared" ref="S3:S66" si="4">LOG10(D3)</f>
        <v>0.95424250943932487</v>
      </c>
      <c r="U3">
        <f t="shared" ref="U3:U66" si="5">Q3^2</f>
        <v>3.2716542929071495</v>
      </c>
      <c r="V3">
        <f t="shared" ref="V3:V66" si="6">R3^2</f>
        <v>0.71419069723593842</v>
      </c>
      <c r="W3">
        <f t="shared" ref="W3:W66" si="7">S3^2</f>
        <v>0.91057876682105998</v>
      </c>
    </row>
    <row r="4" spans="1:23" x14ac:dyDescent="0.25">
      <c r="A4" s="2">
        <v>3</v>
      </c>
      <c r="B4" s="3">
        <v>35.402999000364844</v>
      </c>
      <c r="C4" s="4">
        <v>7</v>
      </c>
      <c r="D4" s="4">
        <v>9</v>
      </c>
      <c r="E4" s="2">
        <v>58</v>
      </c>
      <c r="H4" t="s">
        <v>7</v>
      </c>
      <c r="I4" s="5">
        <f>MIN(B2:B201)</f>
        <v>23.596747213690996</v>
      </c>
      <c r="J4" s="6">
        <f>MIN(C2:C201)</f>
        <v>5</v>
      </c>
      <c r="K4" s="6">
        <f>MIN(D2:D201)</f>
        <v>7</v>
      </c>
      <c r="M4" s="5">
        <f t="shared" ref="M4:M67" si="8">Q4-$I$13</f>
        <v>-0.69750686484369528</v>
      </c>
      <c r="N4" s="8">
        <f t="shared" si="0"/>
        <v>-0.7358946775919103</v>
      </c>
      <c r="O4" s="8">
        <f t="shared" si="1"/>
        <v>-0.59323753701312609</v>
      </c>
      <c r="Q4">
        <f t="shared" si="2"/>
        <v>1.5490400528207779</v>
      </c>
      <c r="R4">
        <f t="shared" si="3"/>
        <v>0.84509804001425681</v>
      </c>
      <c r="S4">
        <f t="shared" si="4"/>
        <v>0.95424250943932487</v>
      </c>
      <c r="U4">
        <f t="shared" si="5"/>
        <v>2.3995250852429986</v>
      </c>
      <c r="V4">
        <f t="shared" si="6"/>
        <v>0.71419069723593842</v>
      </c>
      <c r="W4">
        <f t="shared" si="7"/>
        <v>0.91057876682105998</v>
      </c>
    </row>
    <row r="5" spans="1:23" x14ac:dyDescent="0.25">
      <c r="A5" s="2">
        <v>4</v>
      </c>
      <c r="B5" s="3">
        <v>104.40853658316387</v>
      </c>
      <c r="C5" s="4">
        <v>8</v>
      </c>
      <c r="D5" s="4">
        <v>12</v>
      </c>
      <c r="E5" s="2">
        <v>77</v>
      </c>
      <c r="H5" t="s">
        <v>12</v>
      </c>
      <c r="I5" s="5">
        <f>I3-I4</f>
        <v>483.85328413066446</v>
      </c>
      <c r="J5" s="5">
        <f>J3-J4</f>
        <v>80</v>
      </c>
      <c r="K5" s="6">
        <f>K3-K4</f>
        <v>85</v>
      </c>
      <c r="M5" s="5">
        <f t="shared" si="8"/>
        <v>-0.22781090904231416</v>
      </c>
      <c r="N5" s="8">
        <f t="shared" si="0"/>
        <v>-0.67790273061422357</v>
      </c>
      <c r="O5" s="8">
        <f t="shared" si="1"/>
        <v>-0.46829880040482608</v>
      </c>
      <c r="Q5">
        <f t="shared" si="2"/>
        <v>2.0187360086221591</v>
      </c>
      <c r="R5">
        <f t="shared" si="3"/>
        <v>0.90308998699194354</v>
      </c>
      <c r="S5">
        <f t="shared" si="4"/>
        <v>1.0791812460476249</v>
      </c>
      <c r="U5">
        <f t="shared" si="5"/>
        <v>4.0752950725077257</v>
      </c>
      <c r="V5">
        <f t="shared" si="6"/>
        <v>0.81557152460510873</v>
      </c>
      <c r="W5">
        <f t="shared" si="7"/>
        <v>1.1646321618209043</v>
      </c>
    </row>
    <row r="6" spans="1:23" x14ac:dyDescent="0.25">
      <c r="A6" s="2">
        <v>5</v>
      </c>
      <c r="B6" s="3">
        <v>119.79313725217843</v>
      </c>
      <c r="C6" s="4">
        <v>9</v>
      </c>
      <c r="D6" s="4">
        <v>8</v>
      </c>
      <c r="E6" s="2">
        <v>19</v>
      </c>
      <c r="M6" s="5">
        <f t="shared" si="8"/>
        <v>-0.16811497890066773</v>
      </c>
      <c r="N6" s="8">
        <f t="shared" si="0"/>
        <v>-0.62675020816684224</v>
      </c>
      <c r="O6" s="8">
        <f t="shared" si="1"/>
        <v>-0.64439005946050743</v>
      </c>
      <c r="Q6">
        <f t="shared" si="2"/>
        <v>2.0784319387638055</v>
      </c>
      <c r="R6">
        <f t="shared" si="3"/>
        <v>0.95424250943932487</v>
      </c>
      <c r="S6">
        <f t="shared" si="4"/>
        <v>0.90308998699194354</v>
      </c>
      <c r="U6">
        <f t="shared" si="5"/>
        <v>4.3198793240734714</v>
      </c>
      <c r="V6">
        <f t="shared" si="6"/>
        <v>0.91057876682105998</v>
      </c>
      <c r="W6">
        <f t="shared" si="7"/>
        <v>0.81557152460510873</v>
      </c>
    </row>
    <row r="7" spans="1:23" x14ac:dyDescent="0.25">
      <c r="A7" s="2">
        <v>6</v>
      </c>
      <c r="B7" s="3">
        <v>47.956307644264044</v>
      </c>
      <c r="C7" s="4">
        <v>5</v>
      </c>
      <c r="D7" s="4">
        <v>7</v>
      </c>
      <c r="E7" s="2">
        <v>1</v>
      </c>
      <c r="H7" t="s">
        <v>8</v>
      </c>
      <c r="M7" s="5">
        <f t="shared" si="8"/>
        <v>-0.56570118009030024</v>
      </c>
      <c r="N7" s="8">
        <f t="shared" si="0"/>
        <v>-0.88202271327014825</v>
      </c>
      <c r="O7" s="8">
        <f t="shared" si="1"/>
        <v>-0.70238200643819415</v>
      </c>
      <c r="Q7">
        <f t="shared" si="2"/>
        <v>1.680845737574173</v>
      </c>
      <c r="R7">
        <f t="shared" si="3"/>
        <v>0.69897000433601886</v>
      </c>
      <c r="S7">
        <f t="shared" si="4"/>
        <v>0.84509804001425681</v>
      </c>
      <c r="U7">
        <f t="shared" si="5"/>
        <v>2.8252423935212656</v>
      </c>
      <c r="V7">
        <f t="shared" si="6"/>
        <v>0.4885590669614942</v>
      </c>
      <c r="W7">
        <f t="shared" si="7"/>
        <v>0.71419069723593842</v>
      </c>
    </row>
    <row r="8" spans="1:23" x14ac:dyDescent="0.25">
      <c r="A8" s="2">
        <v>7</v>
      </c>
      <c r="B8" s="3">
        <v>72.452728317207956</v>
      </c>
      <c r="C8" s="4">
        <v>9</v>
      </c>
      <c r="D8" s="4">
        <v>8</v>
      </c>
      <c r="E8" s="2">
        <v>99</v>
      </c>
      <c r="M8" s="5">
        <f t="shared" si="8"/>
        <v>-0.3864921735329383</v>
      </c>
      <c r="N8" s="8">
        <f t="shared" si="0"/>
        <v>-0.62675020816684224</v>
      </c>
      <c r="O8" s="8">
        <f t="shared" si="1"/>
        <v>-0.64439005946050743</v>
      </c>
      <c r="Q8">
        <f t="shared" si="2"/>
        <v>1.8600547441315349</v>
      </c>
      <c r="R8">
        <f t="shared" si="3"/>
        <v>0.95424250943932487</v>
      </c>
      <c r="S8">
        <f t="shared" si="4"/>
        <v>0.90308998699194354</v>
      </c>
      <c r="U8">
        <f t="shared" si="5"/>
        <v>3.4598036511662298</v>
      </c>
      <c r="V8">
        <f t="shared" si="6"/>
        <v>0.91057876682105998</v>
      </c>
      <c r="W8">
        <f t="shared" si="7"/>
        <v>0.81557152460510873</v>
      </c>
    </row>
    <row r="9" spans="1:23" x14ac:dyDescent="0.25">
      <c r="A9" s="2">
        <v>8</v>
      </c>
      <c r="B9" s="3">
        <v>33.800157299335062</v>
      </c>
      <c r="C9" s="4">
        <v>6</v>
      </c>
      <c r="D9" s="4">
        <v>15</v>
      </c>
      <c r="E9" s="2">
        <v>121</v>
      </c>
      <c r="M9" s="5">
        <f t="shared" si="8"/>
        <v>-0.71762819626036101</v>
      </c>
      <c r="N9" s="8">
        <f t="shared" si="0"/>
        <v>-0.80284146722252347</v>
      </c>
      <c r="O9" s="8">
        <f t="shared" si="1"/>
        <v>-0.37138878739676962</v>
      </c>
      <c r="Q9">
        <f t="shared" si="2"/>
        <v>1.5289187214041122</v>
      </c>
      <c r="R9">
        <f t="shared" si="3"/>
        <v>0.77815125038364363</v>
      </c>
      <c r="S9">
        <f t="shared" si="4"/>
        <v>1.1760912590556813</v>
      </c>
      <c r="U9">
        <f t="shared" si="5"/>
        <v>2.3375924566599853</v>
      </c>
      <c r="V9">
        <f t="shared" si="6"/>
        <v>0.60551936847362808</v>
      </c>
      <c r="W9">
        <f t="shared" si="7"/>
        <v>1.3831906496271777</v>
      </c>
    </row>
    <row r="10" spans="1:23" x14ac:dyDescent="0.25">
      <c r="A10" s="2">
        <v>9</v>
      </c>
      <c r="B10" s="3">
        <v>70.900190769662117</v>
      </c>
      <c r="C10" s="4">
        <v>6</v>
      </c>
      <c r="D10" s="4">
        <v>14</v>
      </c>
      <c r="E10" s="2">
        <v>38</v>
      </c>
      <c r="M10" s="5">
        <f t="shared" si="8"/>
        <v>-0.39589951393274503</v>
      </c>
      <c r="N10" s="8">
        <f t="shared" si="0"/>
        <v>-0.80284146722252347</v>
      </c>
      <c r="O10" s="8">
        <f t="shared" si="1"/>
        <v>-0.40135201077421301</v>
      </c>
      <c r="Q10">
        <f t="shared" si="2"/>
        <v>1.8506474037317282</v>
      </c>
      <c r="R10">
        <f t="shared" si="3"/>
        <v>0.77815125038364363</v>
      </c>
      <c r="S10">
        <f t="shared" si="4"/>
        <v>1.146128035678238</v>
      </c>
      <c r="U10">
        <f t="shared" si="5"/>
        <v>3.4248958129389862</v>
      </c>
      <c r="V10">
        <f t="shared" si="6"/>
        <v>0.60551936847362808</v>
      </c>
      <c r="W10">
        <f t="shared" si="7"/>
        <v>1.3136094741676563</v>
      </c>
    </row>
    <row r="11" spans="1:23" x14ac:dyDescent="0.25">
      <c r="A11" s="2">
        <v>10</v>
      </c>
      <c r="B11" s="3">
        <v>86.328902851633316</v>
      </c>
      <c r="C11" s="4">
        <v>6</v>
      </c>
      <c r="D11" s="4">
        <v>13</v>
      </c>
      <c r="E11" s="2">
        <v>2</v>
      </c>
      <c r="H11" s="7" t="s">
        <v>17</v>
      </c>
      <c r="I11" s="7"/>
      <c r="J11" s="7"/>
      <c r="K11" s="7"/>
      <c r="M11" s="5">
        <f t="shared" si="8"/>
        <v>-0.31039069613834136</v>
      </c>
      <c r="N11" s="8">
        <f t="shared" si="0"/>
        <v>-0.80284146722252347</v>
      </c>
      <c r="O11" s="8">
        <f t="shared" si="1"/>
        <v>-0.43353669414561424</v>
      </c>
      <c r="Q11">
        <f t="shared" si="2"/>
        <v>1.9361562215261319</v>
      </c>
      <c r="R11">
        <f t="shared" si="3"/>
        <v>0.77815125038364363</v>
      </c>
      <c r="S11">
        <f t="shared" si="4"/>
        <v>1.1139433523068367</v>
      </c>
      <c r="U11">
        <f t="shared" si="5"/>
        <v>3.7487009141543477</v>
      </c>
      <c r="V11">
        <f t="shared" si="6"/>
        <v>0.60551936847362808</v>
      </c>
      <c r="W11">
        <f t="shared" si="7"/>
        <v>1.2408697921485934</v>
      </c>
    </row>
    <row r="12" spans="1:23" x14ac:dyDescent="0.25">
      <c r="A12" s="2">
        <v>11</v>
      </c>
      <c r="B12" s="3">
        <v>39.710259890797573</v>
      </c>
      <c r="C12" s="4">
        <v>5</v>
      </c>
      <c r="D12" s="4">
        <v>13</v>
      </c>
      <c r="E12" s="2">
        <v>139</v>
      </c>
      <c r="I12" t="s">
        <v>0</v>
      </c>
      <c r="J12" t="s">
        <v>1</v>
      </c>
      <c r="K12" t="s">
        <v>2</v>
      </c>
      <c r="M12" s="5">
        <f t="shared" si="8"/>
        <v>-0.64764418827447745</v>
      </c>
      <c r="N12" s="8">
        <f t="shared" si="0"/>
        <v>-0.88202271327014825</v>
      </c>
      <c r="O12" s="8">
        <f t="shared" si="1"/>
        <v>-0.43353669414561424</v>
      </c>
      <c r="Q12">
        <f t="shared" si="2"/>
        <v>1.5989027293899958</v>
      </c>
      <c r="R12">
        <f t="shared" si="3"/>
        <v>0.69897000433601886</v>
      </c>
      <c r="S12">
        <f t="shared" si="4"/>
        <v>1.1139433523068367</v>
      </c>
      <c r="U12">
        <f t="shared" si="5"/>
        <v>2.556489938050778</v>
      </c>
      <c r="V12">
        <f t="shared" si="6"/>
        <v>0.4885590669614942</v>
      </c>
      <c r="W12">
        <f t="shared" si="7"/>
        <v>1.2408697921485934</v>
      </c>
    </row>
    <row r="13" spans="1:23" x14ac:dyDescent="0.25">
      <c r="A13" s="2">
        <v>12</v>
      </c>
      <c r="B13" s="3">
        <v>76.017741522984181</v>
      </c>
      <c r="C13" s="4">
        <v>6</v>
      </c>
      <c r="D13" s="4">
        <v>11</v>
      </c>
      <c r="E13" s="2">
        <v>20</v>
      </c>
      <c r="H13" t="s">
        <v>5</v>
      </c>
      <c r="I13" s="5">
        <f>SUM(Q2:Q201)/200</f>
        <v>2.2465469176644732</v>
      </c>
      <c r="J13">
        <f>SUM(R2:R201)/200</f>
        <v>1.5809927176061671</v>
      </c>
      <c r="K13">
        <f>SUM(S2:S201)/200</f>
        <v>1.547480046452451</v>
      </c>
      <c r="M13" s="5">
        <f t="shared" si="8"/>
        <v>-0.36563195503716339</v>
      </c>
      <c r="N13" s="8">
        <f t="shared" si="0"/>
        <v>-0.80284146722252347</v>
      </c>
      <c r="O13" s="8">
        <f t="shared" si="1"/>
        <v>-0.50608736129422582</v>
      </c>
      <c r="Q13">
        <f t="shared" si="2"/>
        <v>1.8809149626273098</v>
      </c>
      <c r="R13">
        <f t="shared" si="3"/>
        <v>0.77815125038364363</v>
      </c>
      <c r="S13">
        <f t="shared" si="4"/>
        <v>1.0413926851582251</v>
      </c>
      <c r="U13">
        <f t="shared" si="5"/>
        <v>3.5378410966352942</v>
      </c>
      <c r="V13">
        <f t="shared" si="6"/>
        <v>0.60551936847362808</v>
      </c>
      <c r="W13">
        <f t="shared" si="7"/>
        <v>1.0844987247010582</v>
      </c>
    </row>
    <row r="14" spans="1:23" x14ac:dyDescent="0.25">
      <c r="A14" s="2">
        <v>13</v>
      </c>
      <c r="B14" s="3">
        <v>59.794851227692497</v>
      </c>
      <c r="C14" s="4">
        <v>7</v>
      </c>
      <c r="D14" s="4">
        <v>10</v>
      </c>
      <c r="E14" s="2">
        <v>100</v>
      </c>
      <c r="H14" t="s">
        <v>6</v>
      </c>
      <c r="I14" s="5">
        <f>MAX(Q2:Q201)</f>
        <v>2.70539328366932</v>
      </c>
      <c r="J14" s="6">
        <f>MAX(R2:R201)</f>
        <v>1.9294189257142926</v>
      </c>
      <c r="K14" s="6">
        <f>MAX(S2:S201)</f>
        <v>1.9637878273455553</v>
      </c>
      <c r="M14" s="5">
        <f t="shared" si="8"/>
        <v>-0.46988312798493359</v>
      </c>
      <c r="N14" s="8">
        <f t="shared" si="0"/>
        <v>-0.7358946775919103</v>
      </c>
      <c r="O14" s="8">
        <f t="shared" si="1"/>
        <v>-0.54748004645245096</v>
      </c>
      <c r="Q14">
        <f t="shared" si="2"/>
        <v>1.7766637896795396</v>
      </c>
      <c r="R14">
        <f t="shared" si="3"/>
        <v>0.84509804001425681</v>
      </c>
      <c r="S14">
        <f t="shared" si="4"/>
        <v>1</v>
      </c>
      <c r="U14">
        <f t="shared" si="5"/>
        <v>3.1565342215584633</v>
      </c>
      <c r="V14">
        <f t="shared" si="6"/>
        <v>0.71419069723593842</v>
      </c>
      <c r="W14">
        <f t="shared" si="7"/>
        <v>1</v>
      </c>
    </row>
    <row r="15" spans="1:23" x14ac:dyDescent="0.25">
      <c r="A15" s="2">
        <v>14</v>
      </c>
      <c r="B15" s="3">
        <v>58.789261168015749</v>
      </c>
      <c r="C15" s="4">
        <v>9</v>
      </c>
      <c r="D15" s="4">
        <v>12</v>
      </c>
      <c r="E15" s="2">
        <v>3</v>
      </c>
      <c r="H15" t="s">
        <v>7</v>
      </c>
      <c r="I15" s="5">
        <f>MIN(Q2:Q201)</f>
        <v>1.3728521400672395</v>
      </c>
      <c r="J15" s="6">
        <f>MIN(R2:R201)</f>
        <v>0.69897000433601886</v>
      </c>
      <c r="K15" s="6">
        <f>MIN(S2:S201)</f>
        <v>0.84509804001425681</v>
      </c>
      <c r="M15" s="5">
        <f t="shared" si="8"/>
        <v>-0.47724891542181225</v>
      </c>
      <c r="N15" s="8">
        <f t="shared" si="0"/>
        <v>-0.62675020816684224</v>
      </c>
      <c r="O15" s="8">
        <f t="shared" si="1"/>
        <v>-0.46829880040482608</v>
      </c>
      <c r="Q15">
        <f t="shared" si="2"/>
        <v>1.769298002242661</v>
      </c>
      <c r="R15">
        <f t="shared" si="3"/>
        <v>0.95424250943932487</v>
      </c>
      <c r="S15">
        <f t="shared" si="4"/>
        <v>1.0791812460476249</v>
      </c>
      <c r="U15">
        <f t="shared" si="5"/>
        <v>3.1304154207398711</v>
      </c>
      <c r="V15">
        <f t="shared" si="6"/>
        <v>0.91057876682105998</v>
      </c>
      <c r="W15">
        <f t="shared" si="7"/>
        <v>1.1646321618209043</v>
      </c>
    </row>
    <row r="16" spans="1:23" x14ac:dyDescent="0.25">
      <c r="A16" s="2">
        <v>15</v>
      </c>
      <c r="B16" s="3">
        <v>76.88928508262812</v>
      </c>
      <c r="C16" s="4">
        <v>7</v>
      </c>
      <c r="D16" s="4">
        <v>12</v>
      </c>
      <c r="E16" s="2">
        <v>78</v>
      </c>
      <c r="H16" t="s">
        <v>12</v>
      </c>
      <c r="I16" s="5">
        <f>I14-I15</f>
        <v>1.3325411436020804</v>
      </c>
      <c r="J16" s="5">
        <f>J14-J15</f>
        <v>1.2304489213782737</v>
      </c>
      <c r="K16" s="6">
        <f>K14-K15</f>
        <v>1.1186897873312986</v>
      </c>
      <c r="M16" s="5">
        <f t="shared" si="8"/>
        <v>-0.36068109481640054</v>
      </c>
      <c r="N16" s="8">
        <f t="shared" si="0"/>
        <v>-0.7358946775919103</v>
      </c>
      <c r="O16" s="8">
        <f t="shared" si="1"/>
        <v>-0.46829880040482608</v>
      </c>
      <c r="Q16">
        <f t="shared" si="2"/>
        <v>1.8858658228480727</v>
      </c>
      <c r="R16">
        <f t="shared" si="3"/>
        <v>0.84509804001425681</v>
      </c>
      <c r="S16">
        <f t="shared" si="4"/>
        <v>1.0791812460476249</v>
      </c>
      <c r="U16">
        <f t="shared" si="5"/>
        <v>3.5564899017864384</v>
      </c>
      <c r="V16">
        <f t="shared" si="6"/>
        <v>0.71419069723593842</v>
      </c>
      <c r="W16">
        <f t="shared" si="7"/>
        <v>1.1646321618209043</v>
      </c>
    </row>
    <row r="17" spans="1:23" x14ac:dyDescent="0.25">
      <c r="A17" s="2">
        <v>16</v>
      </c>
      <c r="B17" s="3">
        <v>51.224150490779635</v>
      </c>
      <c r="C17" s="4">
        <v>6</v>
      </c>
      <c r="D17" s="4">
        <v>13</v>
      </c>
      <c r="E17" s="2">
        <v>122</v>
      </c>
      <c r="M17" s="5">
        <f t="shared" si="8"/>
        <v>-0.53707215293825805</v>
      </c>
      <c r="N17" s="8">
        <f t="shared" si="0"/>
        <v>-0.80284146722252347</v>
      </c>
      <c r="O17" s="8">
        <f t="shared" si="1"/>
        <v>-0.43353669414561424</v>
      </c>
      <c r="Q17">
        <f t="shared" si="2"/>
        <v>1.7094747647262152</v>
      </c>
      <c r="R17">
        <f t="shared" si="3"/>
        <v>0.77815125038364363</v>
      </c>
      <c r="S17">
        <f t="shared" si="4"/>
        <v>1.1139433523068367</v>
      </c>
      <c r="U17">
        <f t="shared" si="5"/>
        <v>2.9223039712357486</v>
      </c>
      <c r="V17">
        <f t="shared" si="6"/>
        <v>0.60551936847362808</v>
      </c>
      <c r="W17">
        <f t="shared" si="7"/>
        <v>1.2408697921485934</v>
      </c>
    </row>
    <row r="18" spans="1:23" x14ac:dyDescent="0.25">
      <c r="A18" s="2">
        <v>17</v>
      </c>
      <c r="B18" s="3">
        <v>35.937323946791011</v>
      </c>
      <c r="C18" s="4">
        <v>12</v>
      </c>
      <c r="D18" s="4">
        <v>9</v>
      </c>
      <c r="E18" s="2">
        <v>140</v>
      </c>
      <c r="M18" s="5">
        <f t="shared" si="8"/>
        <v>-0.69100118318901349</v>
      </c>
      <c r="N18" s="8">
        <f t="shared" si="0"/>
        <v>-0.50181147155854222</v>
      </c>
      <c r="O18" s="8">
        <f t="shared" si="1"/>
        <v>-0.59323753701312609</v>
      </c>
      <c r="Q18">
        <f t="shared" si="2"/>
        <v>1.5555457344754597</v>
      </c>
      <c r="R18">
        <f t="shared" si="3"/>
        <v>1.0791812460476249</v>
      </c>
      <c r="S18">
        <f t="shared" si="4"/>
        <v>0.95424250943932487</v>
      </c>
      <c r="U18">
        <f t="shared" si="5"/>
        <v>2.4197225320447977</v>
      </c>
      <c r="V18">
        <f t="shared" si="6"/>
        <v>1.1646321618209043</v>
      </c>
      <c r="W18">
        <f t="shared" si="7"/>
        <v>0.91057876682105998</v>
      </c>
    </row>
    <row r="19" spans="1:23" x14ac:dyDescent="0.25">
      <c r="A19" s="2">
        <v>18</v>
      </c>
      <c r="B19" s="3">
        <v>48.013835434506476</v>
      </c>
      <c r="C19" s="4">
        <v>7</v>
      </c>
      <c r="D19" s="4">
        <v>14</v>
      </c>
      <c r="E19" s="2">
        <v>59</v>
      </c>
      <c r="M19" s="5">
        <f t="shared" si="8"/>
        <v>-0.56518051805835334</v>
      </c>
      <c r="N19" s="8">
        <f t="shared" si="0"/>
        <v>-0.7358946775919103</v>
      </c>
      <c r="O19" s="8">
        <f t="shared" si="1"/>
        <v>-0.40135201077421301</v>
      </c>
      <c r="Q19">
        <f t="shared" si="2"/>
        <v>1.6813663996061199</v>
      </c>
      <c r="R19">
        <f t="shared" si="3"/>
        <v>0.84509804001425681</v>
      </c>
      <c r="S19">
        <f t="shared" si="4"/>
        <v>1.146128035678238</v>
      </c>
      <c r="U19">
        <f t="shared" si="5"/>
        <v>2.8269929697244462</v>
      </c>
      <c r="V19">
        <f t="shared" si="6"/>
        <v>0.71419069723593842</v>
      </c>
      <c r="W19">
        <f t="shared" si="7"/>
        <v>1.3136094741676563</v>
      </c>
    </row>
    <row r="20" spans="1:23" x14ac:dyDescent="0.25">
      <c r="A20" s="2">
        <v>19</v>
      </c>
      <c r="B20" s="3">
        <v>25.433156288095965</v>
      </c>
      <c r="C20" s="4">
        <v>9</v>
      </c>
      <c r="D20" s="4">
        <v>15</v>
      </c>
      <c r="E20" s="2">
        <v>141</v>
      </c>
      <c r="M20" s="5">
        <f t="shared" si="8"/>
        <v>-0.84114665762862306</v>
      </c>
      <c r="N20" s="8">
        <f t="shared" si="0"/>
        <v>-0.62675020816684224</v>
      </c>
      <c r="O20" s="8">
        <f t="shared" si="1"/>
        <v>-0.37138878739676962</v>
      </c>
      <c r="Q20">
        <f t="shared" si="2"/>
        <v>1.4054002600358502</v>
      </c>
      <c r="R20">
        <f t="shared" si="3"/>
        <v>0.95424250943932487</v>
      </c>
      <c r="S20">
        <f t="shared" si="4"/>
        <v>1.1760912590556813</v>
      </c>
      <c r="U20">
        <f t="shared" si="5"/>
        <v>1.9751498909088352</v>
      </c>
      <c r="V20">
        <f t="shared" si="6"/>
        <v>0.91057876682105998</v>
      </c>
      <c r="W20">
        <f t="shared" si="7"/>
        <v>1.3831906496271777</v>
      </c>
    </row>
    <row r="21" spans="1:23" x14ac:dyDescent="0.25">
      <c r="A21" s="2">
        <v>20</v>
      </c>
      <c r="B21" s="3">
        <v>110.58325939050457</v>
      </c>
      <c r="C21" s="4">
        <v>9</v>
      </c>
      <c r="D21" s="4">
        <v>14</v>
      </c>
      <c r="E21" s="2">
        <v>21</v>
      </c>
      <c r="H21" t="s">
        <v>18</v>
      </c>
      <c r="K21">
        <f>1/(200-1)</f>
        <v>5.0251256281407036E-3</v>
      </c>
      <c r="M21" s="5">
        <f t="shared" si="8"/>
        <v>-0.20285753124380346</v>
      </c>
      <c r="N21" s="8">
        <f t="shared" si="0"/>
        <v>-0.62675020816684224</v>
      </c>
      <c r="O21" s="8">
        <f t="shared" si="1"/>
        <v>-0.40135201077421301</v>
      </c>
      <c r="Q21">
        <f t="shared" si="2"/>
        <v>2.0436893864206698</v>
      </c>
      <c r="R21">
        <f t="shared" si="3"/>
        <v>0.95424250943932487</v>
      </c>
      <c r="S21">
        <f t="shared" si="4"/>
        <v>1.146128035678238</v>
      </c>
      <c r="U21">
        <f t="shared" si="5"/>
        <v>4.1766663081684934</v>
      </c>
      <c r="V21">
        <f t="shared" si="6"/>
        <v>0.91057876682105998</v>
      </c>
      <c r="W21">
        <f t="shared" si="7"/>
        <v>1.3136094741676563</v>
      </c>
    </row>
    <row r="22" spans="1:23" x14ac:dyDescent="0.25">
      <c r="A22" s="2">
        <v>21</v>
      </c>
      <c r="B22" s="3">
        <v>71.745828145416752</v>
      </c>
      <c r="C22" s="4">
        <v>8</v>
      </c>
      <c r="D22" s="4">
        <v>11</v>
      </c>
      <c r="E22" s="2">
        <v>142</v>
      </c>
      <c r="H22" s="7" t="s">
        <v>21</v>
      </c>
      <c r="I22" s="7"/>
      <c r="M22" s="5">
        <f t="shared" si="8"/>
        <v>-0.3907502647476444</v>
      </c>
      <c r="N22" s="8">
        <f t="shared" si="0"/>
        <v>-0.67790273061422357</v>
      </c>
      <c r="O22" s="8">
        <f t="shared" si="1"/>
        <v>-0.50608736129422582</v>
      </c>
      <c r="Q22">
        <f t="shared" si="2"/>
        <v>1.8557966529168288</v>
      </c>
      <c r="R22">
        <f t="shared" si="3"/>
        <v>0.90308998699194354</v>
      </c>
      <c r="S22">
        <f t="shared" si="4"/>
        <v>1.0413926851582251</v>
      </c>
      <c r="U22">
        <f t="shared" si="5"/>
        <v>3.443981216977305</v>
      </c>
      <c r="V22">
        <f t="shared" si="6"/>
        <v>0.81557152460510873</v>
      </c>
      <c r="W22">
        <f t="shared" si="7"/>
        <v>1.0844987247010582</v>
      </c>
    </row>
    <row r="23" spans="1:23" x14ac:dyDescent="0.25">
      <c r="A23" s="2">
        <v>22</v>
      </c>
      <c r="B23" s="3">
        <v>27.33357013786814</v>
      </c>
      <c r="C23" s="4">
        <v>8</v>
      </c>
      <c r="D23" s="4">
        <v>11</v>
      </c>
      <c r="E23" s="2">
        <v>79</v>
      </c>
      <c r="H23" t="s">
        <v>0</v>
      </c>
      <c r="I23">
        <f>U203*K21</f>
        <v>5.2021901251734892</v>
      </c>
      <c r="M23" s="5">
        <f t="shared" si="8"/>
        <v>-0.8098505574714947</v>
      </c>
      <c r="N23" s="8">
        <f t="shared" si="0"/>
        <v>-0.67790273061422357</v>
      </c>
      <c r="O23" s="8">
        <f t="shared" si="1"/>
        <v>-0.50608736129422582</v>
      </c>
      <c r="Q23">
        <f t="shared" si="2"/>
        <v>1.4366963601929785</v>
      </c>
      <c r="R23">
        <f t="shared" si="3"/>
        <v>0.90308998699194354</v>
      </c>
      <c r="S23">
        <f t="shared" si="4"/>
        <v>1.0413926851582251</v>
      </c>
      <c r="U23">
        <f t="shared" si="5"/>
        <v>2.0640964313917527</v>
      </c>
      <c r="V23">
        <f t="shared" si="6"/>
        <v>0.81557152460510873</v>
      </c>
      <c r="W23">
        <f t="shared" si="7"/>
        <v>1.0844987247010582</v>
      </c>
    </row>
    <row r="24" spans="1:23" x14ac:dyDescent="0.25">
      <c r="A24" s="2">
        <v>23</v>
      </c>
      <c r="B24" s="3">
        <v>108.54767800300235</v>
      </c>
      <c r="C24" s="4">
        <v>9</v>
      </c>
      <c r="D24" s="4">
        <v>13</v>
      </c>
      <c r="E24" s="2">
        <v>155</v>
      </c>
      <c r="H24" t="s">
        <v>19</v>
      </c>
      <c r="I24">
        <f>V203*K21</f>
        <v>2.6797087992148567</v>
      </c>
      <c r="M24" s="5">
        <f t="shared" si="8"/>
        <v>-0.21092637998245367</v>
      </c>
      <c r="N24" s="8">
        <f t="shared" si="0"/>
        <v>-0.62675020816684224</v>
      </c>
      <c r="O24" s="8">
        <f t="shared" si="1"/>
        <v>-0.43353669414561424</v>
      </c>
      <c r="Q24">
        <f t="shared" si="2"/>
        <v>2.0356205376820196</v>
      </c>
      <c r="R24">
        <f t="shared" si="3"/>
        <v>0.95424250943932487</v>
      </c>
      <c r="S24">
        <f t="shared" si="4"/>
        <v>1.1139433523068367</v>
      </c>
      <c r="U24">
        <f t="shared" si="5"/>
        <v>4.1437509734328346</v>
      </c>
      <c r="V24">
        <f t="shared" si="6"/>
        <v>0.91057876682105998</v>
      </c>
      <c r="W24">
        <f t="shared" si="7"/>
        <v>1.2408697921485934</v>
      </c>
    </row>
    <row r="25" spans="1:23" x14ac:dyDescent="0.25">
      <c r="A25" s="2">
        <v>24</v>
      </c>
      <c r="B25" s="3">
        <v>72.301021485898644</v>
      </c>
      <c r="C25" s="4">
        <v>8</v>
      </c>
      <c r="D25" s="4">
        <v>8</v>
      </c>
      <c r="E25" s="2">
        <v>101</v>
      </c>
      <c r="H25" t="s">
        <v>20</v>
      </c>
      <c r="I25">
        <f>W203*K21</f>
        <v>2.5181559610695423</v>
      </c>
      <c r="M25" s="5">
        <f t="shared" si="8"/>
        <v>-0.38740248451163972</v>
      </c>
      <c r="N25" s="8">
        <f t="shared" si="0"/>
        <v>-0.67790273061422357</v>
      </c>
      <c r="O25" s="8">
        <f t="shared" si="1"/>
        <v>-0.64439005946050743</v>
      </c>
      <c r="Q25">
        <f t="shared" si="2"/>
        <v>1.8591444331528335</v>
      </c>
      <c r="R25">
        <f t="shared" si="3"/>
        <v>0.90308998699194354</v>
      </c>
      <c r="S25">
        <f t="shared" si="4"/>
        <v>0.90308998699194354</v>
      </c>
      <c r="U25">
        <f t="shared" si="5"/>
        <v>3.4564180233231707</v>
      </c>
      <c r="V25">
        <f t="shared" si="6"/>
        <v>0.81557152460510873</v>
      </c>
      <c r="W25">
        <f t="shared" si="7"/>
        <v>0.81557152460510873</v>
      </c>
    </row>
    <row r="26" spans="1:23" x14ac:dyDescent="0.25">
      <c r="A26" s="2">
        <v>25</v>
      </c>
      <c r="B26" s="3">
        <v>73.887367010534433</v>
      </c>
      <c r="C26" s="4">
        <v>8</v>
      </c>
      <c r="D26" s="4">
        <v>8</v>
      </c>
      <c r="E26" s="2">
        <v>39</v>
      </c>
      <c r="M26" s="5">
        <f t="shared" si="8"/>
        <v>-0.37797672699107565</v>
      </c>
      <c r="N26" s="8">
        <f t="shared" si="0"/>
        <v>-0.67790273061422357</v>
      </c>
      <c r="O26" s="8">
        <f t="shared" si="1"/>
        <v>-0.64439005946050743</v>
      </c>
      <c r="Q26">
        <f t="shared" si="2"/>
        <v>1.8685701906733976</v>
      </c>
      <c r="R26">
        <f t="shared" si="3"/>
        <v>0.90308998699194354</v>
      </c>
      <c r="S26">
        <f t="shared" si="4"/>
        <v>0.90308998699194354</v>
      </c>
      <c r="U26">
        <f t="shared" si="5"/>
        <v>3.4915545574732172</v>
      </c>
      <c r="V26">
        <f t="shared" si="6"/>
        <v>0.81557152460510873</v>
      </c>
      <c r="W26">
        <f t="shared" si="7"/>
        <v>0.81557152460510873</v>
      </c>
    </row>
    <row r="27" spans="1:23" x14ac:dyDescent="0.25">
      <c r="A27" s="2">
        <v>26</v>
      </c>
      <c r="B27" s="3">
        <v>47.386764458702551</v>
      </c>
      <c r="C27" s="4">
        <v>11</v>
      </c>
      <c r="D27" s="4">
        <v>15</v>
      </c>
      <c r="E27" s="2">
        <v>156</v>
      </c>
      <c r="H27" s="7" t="s">
        <v>22</v>
      </c>
      <c r="I27" s="7"/>
      <c r="M27" s="5">
        <f t="shared" si="8"/>
        <v>-0.5708898613327178</v>
      </c>
      <c r="N27" s="8">
        <f t="shared" si="0"/>
        <v>-0.53960003244794197</v>
      </c>
      <c r="O27" s="8">
        <f t="shared" si="1"/>
        <v>-0.37138878739676962</v>
      </c>
      <c r="Q27">
        <f t="shared" si="2"/>
        <v>1.6756570563317554</v>
      </c>
      <c r="R27">
        <f t="shared" si="3"/>
        <v>1.0413926851582251</v>
      </c>
      <c r="S27">
        <f t="shared" si="4"/>
        <v>1.1760912590556813</v>
      </c>
      <c r="U27">
        <f t="shared" si="5"/>
        <v>2.8078265704344036</v>
      </c>
      <c r="V27">
        <f t="shared" si="6"/>
        <v>1.0844987247010582</v>
      </c>
      <c r="W27">
        <f t="shared" si="7"/>
        <v>1.3831906496271777</v>
      </c>
    </row>
    <row r="28" spans="1:23" x14ac:dyDescent="0.25">
      <c r="A28" s="2">
        <v>27</v>
      </c>
      <c r="B28" s="3">
        <v>88.969102917735341</v>
      </c>
      <c r="C28" s="4">
        <v>11</v>
      </c>
      <c r="D28" s="4">
        <v>11</v>
      </c>
      <c r="E28" s="2">
        <v>123</v>
      </c>
      <c r="H28" t="s">
        <v>0</v>
      </c>
      <c r="I28">
        <f>SQRT(I23)</f>
        <v>2.2808310163564265</v>
      </c>
      <c r="M28" s="5">
        <f t="shared" si="8"/>
        <v>-0.29730770609858559</v>
      </c>
      <c r="N28" s="8">
        <f t="shared" si="0"/>
        <v>-0.53960003244794197</v>
      </c>
      <c r="O28" s="8">
        <f t="shared" si="1"/>
        <v>-0.50608736129422582</v>
      </c>
      <c r="Q28">
        <f t="shared" si="2"/>
        <v>1.9492392115658876</v>
      </c>
      <c r="R28">
        <f t="shared" si="3"/>
        <v>1.0413926851582251</v>
      </c>
      <c r="S28">
        <f t="shared" si="4"/>
        <v>1.0413926851582251</v>
      </c>
      <c r="U28">
        <f t="shared" si="5"/>
        <v>3.7995335039060034</v>
      </c>
      <c r="V28">
        <f t="shared" si="6"/>
        <v>1.0844987247010582</v>
      </c>
      <c r="W28">
        <f t="shared" si="7"/>
        <v>1.0844987247010582</v>
      </c>
    </row>
    <row r="29" spans="1:23" x14ac:dyDescent="0.25">
      <c r="A29" s="2">
        <v>28</v>
      </c>
      <c r="B29" s="3">
        <v>61.115109078731223</v>
      </c>
      <c r="C29" s="4">
        <v>7</v>
      </c>
      <c r="D29" s="4">
        <v>7</v>
      </c>
      <c r="E29" s="2">
        <v>173</v>
      </c>
      <c r="H29" t="s">
        <v>19</v>
      </c>
      <c r="I29">
        <f t="shared" ref="I29:I30" si="9">SQRT(I24)</f>
        <v>1.6369816123630885</v>
      </c>
      <c r="M29" s="5">
        <f t="shared" si="8"/>
        <v>-0.46039832643437162</v>
      </c>
      <c r="N29" s="8">
        <f t="shared" si="0"/>
        <v>-0.7358946775919103</v>
      </c>
      <c r="O29" s="8">
        <f t="shared" si="1"/>
        <v>-0.70238200643819415</v>
      </c>
      <c r="Q29">
        <f t="shared" si="2"/>
        <v>1.7861485912301016</v>
      </c>
      <c r="R29">
        <f t="shared" si="3"/>
        <v>0.84509804001425681</v>
      </c>
      <c r="S29">
        <f t="shared" si="4"/>
        <v>0.84509804001425681</v>
      </c>
      <c r="U29">
        <f t="shared" si="5"/>
        <v>3.1903267899532768</v>
      </c>
      <c r="V29">
        <f t="shared" si="6"/>
        <v>0.71419069723593842</v>
      </c>
      <c r="W29">
        <f t="shared" si="7"/>
        <v>0.71419069723593842</v>
      </c>
    </row>
    <row r="30" spans="1:23" x14ac:dyDescent="0.25">
      <c r="A30" s="2">
        <v>29</v>
      </c>
      <c r="B30" s="3">
        <v>71.041616219304018</v>
      </c>
      <c r="C30" s="4">
        <v>12</v>
      </c>
      <c r="D30" s="4">
        <v>10</v>
      </c>
      <c r="E30" s="2">
        <v>80</v>
      </c>
      <c r="H30" t="s">
        <v>20</v>
      </c>
      <c r="I30">
        <f t="shared" si="9"/>
        <v>1.5868698626760616</v>
      </c>
      <c r="M30" s="5">
        <f t="shared" si="8"/>
        <v>-0.39503408444431121</v>
      </c>
      <c r="N30" s="8">
        <f t="shared" si="0"/>
        <v>-0.50181147155854222</v>
      </c>
      <c r="O30" s="8">
        <f t="shared" si="1"/>
        <v>-0.54748004645245096</v>
      </c>
      <c r="Q30">
        <f t="shared" si="2"/>
        <v>1.851512833220162</v>
      </c>
      <c r="R30">
        <f t="shared" si="3"/>
        <v>1.0791812460476249</v>
      </c>
      <c r="S30">
        <f t="shared" si="4"/>
        <v>1</v>
      </c>
      <c r="U30">
        <f t="shared" si="5"/>
        <v>3.4280997715789514</v>
      </c>
      <c r="V30">
        <f t="shared" si="6"/>
        <v>1.1646321618209043</v>
      </c>
      <c r="W30">
        <f t="shared" si="7"/>
        <v>1</v>
      </c>
    </row>
    <row r="31" spans="1:23" x14ac:dyDescent="0.25">
      <c r="A31" s="2">
        <v>30</v>
      </c>
      <c r="B31" s="3">
        <v>47.268243784742644</v>
      </c>
      <c r="C31" s="4">
        <v>6</v>
      </c>
      <c r="D31" s="4">
        <v>14</v>
      </c>
      <c r="E31" s="2">
        <v>60</v>
      </c>
      <c r="M31" s="5">
        <f t="shared" si="8"/>
        <v>-0.57197745093939223</v>
      </c>
      <c r="N31" s="8">
        <f t="shared" si="0"/>
        <v>-0.80284146722252347</v>
      </c>
      <c r="O31" s="8">
        <f t="shared" si="1"/>
        <v>-0.40135201077421301</v>
      </c>
      <c r="Q31">
        <f t="shared" si="2"/>
        <v>1.674569466725081</v>
      </c>
      <c r="R31">
        <f t="shared" si="3"/>
        <v>0.77815125038364363</v>
      </c>
      <c r="S31">
        <f t="shared" si="4"/>
        <v>1.146128035678238</v>
      </c>
      <c r="U31">
        <f t="shared" si="5"/>
        <v>2.8041828988879223</v>
      </c>
      <c r="V31">
        <f t="shared" si="6"/>
        <v>0.60551936847362808</v>
      </c>
      <c r="W31">
        <f t="shared" si="7"/>
        <v>1.3136094741676563</v>
      </c>
    </row>
    <row r="32" spans="1:23" x14ac:dyDescent="0.25">
      <c r="A32" s="2">
        <v>31</v>
      </c>
      <c r="B32" s="3">
        <v>46.977563957508778</v>
      </c>
      <c r="C32" s="4">
        <v>8</v>
      </c>
      <c r="D32" s="4">
        <v>11</v>
      </c>
      <c r="E32" s="2">
        <v>157</v>
      </c>
      <c r="H32" s="7" t="s">
        <v>23</v>
      </c>
      <c r="I32" s="7"/>
      <c r="J32" s="7"/>
      <c r="M32" s="5">
        <f t="shared" si="8"/>
        <v>-0.57465642517268689</v>
      </c>
      <c r="N32" s="8">
        <f t="shared" si="0"/>
        <v>-0.67790273061422357</v>
      </c>
      <c r="O32" s="8">
        <f t="shared" si="1"/>
        <v>-0.50608736129422582</v>
      </c>
      <c r="Q32">
        <f t="shared" si="2"/>
        <v>1.6718904924917863</v>
      </c>
      <c r="R32">
        <f t="shared" si="3"/>
        <v>0.90308998699194354</v>
      </c>
      <c r="S32">
        <f t="shared" si="4"/>
        <v>1.0413926851582251</v>
      </c>
      <c r="U32">
        <f t="shared" si="5"/>
        <v>2.7952178188844279</v>
      </c>
      <c r="V32">
        <f t="shared" si="6"/>
        <v>0.81557152460510873</v>
      </c>
      <c r="W32">
        <f t="shared" si="7"/>
        <v>1.0844987247010582</v>
      </c>
    </row>
    <row r="33" spans="1:23" x14ac:dyDescent="0.25">
      <c r="A33" s="2">
        <v>32</v>
      </c>
      <c r="B33" s="3">
        <v>48.210980693739302</v>
      </c>
      <c r="C33" s="4">
        <v>7</v>
      </c>
      <c r="D33" s="4">
        <v>15</v>
      </c>
      <c r="E33" s="2">
        <v>22</v>
      </c>
      <c r="H33" t="s">
        <v>0</v>
      </c>
      <c r="I33">
        <f>I28/I13</f>
        <v>1.0152607979928572</v>
      </c>
      <c r="M33" s="5">
        <f t="shared" si="8"/>
        <v>-0.56340095179964678</v>
      </c>
      <c r="N33" s="8">
        <f t="shared" si="0"/>
        <v>-0.7358946775919103</v>
      </c>
      <c r="O33" s="8">
        <f t="shared" si="1"/>
        <v>-0.37138878739676962</v>
      </c>
      <c r="Q33">
        <f t="shared" si="2"/>
        <v>1.6831459658648265</v>
      </c>
      <c r="R33">
        <f t="shared" si="3"/>
        <v>0.84509804001425681</v>
      </c>
      <c r="S33">
        <f t="shared" si="4"/>
        <v>1.1760912590556813</v>
      </c>
      <c r="U33">
        <f t="shared" si="5"/>
        <v>2.8329803424070397</v>
      </c>
      <c r="V33">
        <f t="shared" si="6"/>
        <v>0.71419069723593842</v>
      </c>
      <c r="W33">
        <f t="shared" si="7"/>
        <v>1.3831906496271777</v>
      </c>
    </row>
    <row r="34" spans="1:23" x14ac:dyDescent="0.25">
      <c r="A34" s="2">
        <v>33</v>
      </c>
      <c r="B34" s="3">
        <v>23.596747213690996</v>
      </c>
      <c r="C34" s="4">
        <v>6</v>
      </c>
      <c r="D34" s="4">
        <v>14</v>
      </c>
      <c r="E34" s="2">
        <v>124</v>
      </c>
      <c r="H34" t="s">
        <v>19</v>
      </c>
      <c r="I34">
        <f>I29/J13</f>
        <v>1.0354137587943453</v>
      </c>
      <c r="M34" s="5">
        <f t="shared" si="8"/>
        <v>-0.87369477759723368</v>
      </c>
      <c r="N34" s="8">
        <f t="shared" si="0"/>
        <v>-0.80284146722252347</v>
      </c>
      <c r="O34" s="8">
        <f t="shared" si="1"/>
        <v>-0.40135201077421301</v>
      </c>
      <c r="Q34">
        <f t="shared" si="2"/>
        <v>1.3728521400672395</v>
      </c>
      <c r="R34">
        <f t="shared" si="3"/>
        <v>0.77815125038364363</v>
      </c>
      <c r="S34">
        <f t="shared" si="4"/>
        <v>1.146128035678238</v>
      </c>
      <c r="U34">
        <f t="shared" si="5"/>
        <v>1.8847229984871996</v>
      </c>
      <c r="V34">
        <f t="shared" si="6"/>
        <v>0.60551936847362808</v>
      </c>
      <c r="W34">
        <f t="shared" si="7"/>
        <v>1.3136094741676563</v>
      </c>
    </row>
    <row r="35" spans="1:23" x14ac:dyDescent="0.25">
      <c r="A35" s="2">
        <v>34</v>
      </c>
      <c r="B35" s="3">
        <v>27.209739659277528</v>
      </c>
      <c r="C35" s="4">
        <v>10</v>
      </c>
      <c r="D35" s="4">
        <v>9</v>
      </c>
      <c r="E35" s="2">
        <v>174</v>
      </c>
      <c r="H35" t="s">
        <v>20</v>
      </c>
      <c r="I35">
        <f>I30/K13</f>
        <v>1.025454167447206</v>
      </c>
      <c r="M35" s="5">
        <f t="shared" si="8"/>
        <v>-0.81182253116145486</v>
      </c>
      <c r="N35" s="8">
        <f t="shared" si="0"/>
        <v>-0.58099271760616711</v>
      </c>
      <c r="O35" s="8">
        <f t="shared" si="1"/>
        <v>-0.59323753701312609</v>
      </c>
      <c r="Q35">
        <f t="shared" si="2"/>
        <v>1.4347243865030184</v>
      </c>
      <c r="R35">
        <f t="shared" si="3"/>
        <v>1</v>
      </c>
      <c r="S35">
        <f t="shared" si="4"/>
        <v>0.95424250943932487</v>
      </c>
      <c r="U35">
        <f t="shared" si="5"/>
        <v>2.0584340652264626</v>
      </c>
      <c r="V35">
        <f t="shared" si="6"/>
        <v>1</v>
      </c>
      <c r="W35">
        <f t="shared" si="7"/>
        <v>0.91057876682105998</v>
      </c>
    </row>
    <row r="36" spans="1:23" x14ac:dyDescent="0.25">
      <c r="A36" s="2">
        <v>35</v>
      </c>
      <c r="B36" s="3">
        <v>116.40854776459508</v>
      </c>
      <c r="C36" s="4">
        <v>6</v>
      </c>
      <c r="D36" s="4">
        <v>14</v>
      </c>
      <c r="E36" s="2">
        <v>81</v>
      </c>
      <c r="M36" s="5">
        <f t="shared" si="8"/>
        <v>-0.18056204636521178</v>
      </c>
      <c r="N36" s="8">
        <f t="shared" si="0"/>
        <v>-0.80284146722252347</v>
      </c>
      <c r="O36" s="8">
        <f t="shared" si="1"/>
        <v>-0.40135201077421301</v>
      </c>
      <c r="Q36">
        <f t="shared" si="2"/>
        <v>2.0659848712992614</v>
      </c>
      <c r="R36">
        <f t="shared" si="3"/>
        <v>0.77815125038364363</v>
      </c>
      <c r="S36">
        <f t="shared" si="4"/>
        <v>1.146128035678238</v>
      </c>
      <c r="U36">
        <f t="shared" si="5"/>
        <v>4.2682934884374255</v>
      </c>
      <c r="V36">
        <f t="shared" si="6"/>
        <v>0.60551936847362808</v>
      </c>
      <c r="W36">
        <f t="shared" si="7"/>
        <v>1.3136094741676563</v>
      </c>
    </row>
    <row r="37" spans="1:23" x14ac:dyDescent="0.25">
      <c r="A37" s="2">
        <v>36</v>
      </c>
      <c r="B37" s="3">
        <v>59.90295008831032</v>
      </c>
      <c r="C37" s="4">
        <v>10</v>
      </c>
      <c r="D37" s="4">
        <v>7</v>
      </c>
      <c r="E37" s="2">
        <v>4</v>
      </c>
      <c r="I37" t="s">
        <v>24</v>
      </c>
      <c r="J37" t="s">
        <v>25</v>
      </c>
      <c r="K37" t="s">
        <v>26</v>
      </c>
      <c r="M37" s="5">
        <f t="shared" si="8"/>
        <v>-0.46909870670211573</v>
      </c>
      <c r="N37" s="8">
        <f t="shared" si="0"/>
        <v>-0.58099271760616711</v>
      </c>
      <c r="O37" s="8">
        <f t="shared" si="1"/>
        <v>-0.70238200643819415</v>
      </c>
      <c r="Q37">
        <f t="shared" si="2"/>
        <v>1.7774482109623575</v>
      </c>
      <c r="R37">
        <f t="shared" si="3"/>
        <v>1</v>
      </c>
      <c r="S37">
        <f t="shared" si="4"/>
        <v>0.84509804001425681</v>
      </c>
      <c r="U37">
        <f t="shared" si="5"/>
        <v>3.1593221426532851</v>
      </c>
      <c r="V37">
        <f t="shared" si="6"/>
        <v>1</v>
      </c>
      <c r="W37">
        <f t="shared" si="7"/>
        <v>0.71419069723593842</v>
      </c>
    </row>
    <row r="38" spans="1:23" x14ac:dyDescent="0.25">
      <c r="A38" s="2">
        <v>37</v>
      </c>
      <c r="B38" s="3">
        <v>100.42817129561432</v>
      </c>
      <c r="C38" s="4">
        <v>10</v>
      </c>
      <c r="D38" s="4">
        <v>9</v>
      </c>
      <c r="E38" s="2">
        <v>102</v>
      </c>
      <c r="H38" t="s">
        <v>0</v>
      </c>
      <c r="I38">
        <f>_xlfn.QUARTILE.EXC(Q2:Q201,1)</f>
        <v>2.0187788016512465</v>
      </c>
      <c r="J38">
        <f>_xlfn.QUARTILE.EXC(Q2:Q201,2)</f>
        <v>2.1807679938414912</v>
      </c>
      <c r="K38">
        <f>_xlfn.QUARTILE.EXC(Q2:Q201,3)</f>
        <v>2.6222024939424129</v>
      </c>
      <c r="M38" s="5">
        <f t="shared" si="8"/>
        <v>-0.24469136300196492</v>
      </c>
      <c r="N38" s="8">
        <f t="shared" si="0"/>
        <v>-0.58099271760616711</v>
      </c>
      <c r="O38" s="8">
        <f t="shared" si="1"/>
        <v>-0.59323753701312609</v>
      </c>
      <c r="Q38">
        <f t="shared" si="2"/>
        <v>2.0018555546625083</v>
      </c>
      <c r="R38">
        <f t="shared" si="3"/>
        <v>1</v>
      </c>
      <c r="S38">
        <f t="shared" si="4"/>
        <v>0.95424250943932487</v>
      </c>
      <c r="U38">
        <f t="shared" si="5"/>
        <v>4.007425661733139</v>
      </c>
      <c r="V38">
        <f t="shared" si="6"/>
        <v>1</v>
      </c>
      <c r="W38">
        <f t="shared" si="7"/>
        <v>0.91057876682105998</v>
      </c>
    </row>
    <row r="39" spans="1:23" x14ac:dyDescent="0.25">
      <c r="A39" s="2">
        <v>38</v>
      </c>
      <c r="B39" s="3">
        <v>94.625648228297649</v>
      </c>
      <c r="C39" s="4">
        <v>5</v>
      </c>
      <c r="D39" s="4">
        <v>8</v>
      </c>
      <c r="E39" s="2">
        <v>158</v>
      </c>
      <c r="H39" t="s">
        <v>19</v>
      </c>
      <c r="I39">
        <f>_xlfn.QUARTILE.EXC(R2:R201,1)</f>
        <v>1.2099009323677092</v>
      </c>
      <c r="J39">
        <f>_xlfn.QUARTILE.EXC(R2:R201,2)</f>
        <v>1.7993405494535817</v>
      </c>
      <c r="K39">
        <f>_xlfn.QUARTILE.EXC(R2:R201,3)</f>
        <v>1.8573324964312685</v>
      </c>
      <c r="M39" s="5">
        <f t="shared" si="8"/>
        <v>-0.27053805003340181</v>
      </c>
      <c r="N39" s="8">
        <f t="shared" si="0"/>
        <v>-0.88202271327014825</v>
      </c>
      <c r="O39" s="8">
        <f t="shared" si="1"/>
        <v>-0.64439005946050743</v>
      </c>
      <c r="Q39">
        <f t="shared" si="2"/>
        <v>1.9760088676310714</v>
      </c>
      <c r="R39">
        <f t="shared" si="3"/>
        <v>0.69897000433601886</v>
      </c>
      <c r="S39">
        <f t="shared" si="4"/>
        <v>0.90308998699194354</v>
      </c>
      <c r="U39">
        <f t="shared" si="5"/>
        <v>3.9046110449566291</v>
      </c>
      <c r="V39">
        <f t="shared" si="6"/>
        <v>0.4885590669614942</v>
      </c>
      <c r="W39">
        <f t="shared" si="7"/>
        <v>0.81557152460510873</v>
      </c>
    </row>
    <row r="40" spans="1:23" x14ac:dyDescent="0.25">
      <c r="A40" s="2">
        <v>39</v>
      </c>
      <c r="B40" s="3">
        <v>24.046604111230334</v>
      </c>
      <c r="C40" s="4">
        <v>6</v>
      </c>
      <c r="D40" s="4">
        <v>10</v>
      </c>
      <c r="E40" s="2">
        <v>82</v>
      </c>
      <c r="H40" t="s">
        <v>20</v>
      </c>
      <c r="I40">
        <f>_xlfn.QUARTILE.EXC(S2:S201,1)</f>
        <v>1.2513487579716767</v>
      </c>
      <c r="J40">
        <f>_xlfn.QUARTILE.EXC(S2:S201,2)</f>
        <v>1.5910646070264991</v>
      </c>
      <c r="K40">
        <f>_xlfn.QUARTILE.EXC(S2:S201,3)</f>
        <v>1.8325089127062364</v>
      </c>
      <c r="M40" s="5">
        <f t="shared" si="8"/>
        <v>-0.86549316418483047</v>
      </c>
      <c r="N40" s="8">
        <f t="shared" si="0"/>
        <v>-0.80284146722252347</v>
      </c>
      <c r="O40" s="8">
        <f t="shared" si="1"/>
        <v>-0.54748004645245096</v>
      </c>
      <c r="Q40">
        <f t="shared" si="2"/>
        <v>1.3810537534796428</v>
      </c>
      <c r="R40">
        <f t="shared" si="3"/>
        <v>0.77815125038364363</v>
      </c>
      <c r="S40">
        <f t="shared" si="4"/>
        <v>1</v>
      </c>
      <c r="U40">
        <f t="shared" si="5"/>
        <v>1.9073094700002098</v>
      </c>
      <c r="V40">
        <f t="shared" si="6"/>
        <v>0.60551936847362808</v>
      </c>
      <c r="W40">
        <f t="shared" si="7"/>
        <v>1</v>
      </c>
    </row>
    <row r="41" spans="1:23" x14ac:dyDescent="0.25">
      <c r="A41" s="2">
        <v>40</v>
      </c>
      <c r="B41" s="3">
        <v>59.254330393107267</v>
      </c>
      <c r="C41" s="4">
        <v>10</v>
      </c>
      <c r="D41" s="4">
        <v>10</v>
      </c>
      <c r="E41" s="2">
        <v>40</v>
      </c>
      <c r="M41" s="5">
        <f t="shared" si="8"/>
        <v>-0.47382682294674727</v>
      </c>
      <c r="N41" s="8">
        <f t="shared" si="0"/>
        <v>-0.58099271760616711</v>
      </c>
      <c r="O41" s="8">
        <f t="shared" si="1"/>
        <v>-0.54748004645245096</v>
      </c>
      <c r="Q41">
        <f t="shared" si="2"/>
        <v>1.772720094717726</v>
      </c>
      <c r="R41">
        <f t="shared" si="3"/>
        <v>1</v>
      </c>
      <c r="S41">
        <f t="shared" si="4"/>
        <v>1</v>
      </c>
      <c r="U41">
        <f t="shared" si="5"/>
        <v>3.1425365342160232</v>
      </c>
      <c r="V41">
        <f t="shared" si="6"/>
        <v>1</v>
      </c>
      <c r="W41">
        <f t="shared" si="7"/>
        <v>1</v>
      </c>
    </row>
    <row r="42" spans="1:23" x14ac:dyDescent="0.25">
      <c r="A42" s="2">
        <v>41</v>
      </c>
      <c r="B42" s="3">
        <v>54.334144706480288</v>
      </c>
      <c r="C42" s="4">
        <v>9</v>
      </c>
      <c r="D42" s="4">
        <v>9</v>
      </c>
      <c r="E42" s="2">
        <v>143</v>
      </c>
      <c r="M42" s="5">
        <f t="shared" si="8"/>
        <v>-0.5114740826013533</v>
      </c>
      <c r="N42" s="8">
        <f t="shared" si="0"/>
        <v>-0.62675020816684224</v>
      </c>
      <c r="O42" s="8">
        <f t="shared" si="1"/>
        <v>-0.59323753701312609</v>
      </c>
      <c r="Q42">
        <f t="shared" si="2"/>
        <v>1.7350728350631199</v>
      </c>
      <c r="R42">
        <f t="shared" si="3"/>
        <v>0.95424250943932487</v>
      </c>
      <c r="S42">
        <f t="shared" si="4"/>
        <v>0.95424250943932487</v>
      </c>
      <c r="U42">
        <f t="shared" si="5"/>
        <v>3.0104777429739724</v>
      </c>
      <c r="V42">
        <f t="shared" si="6"/>
        <v>0.91057876682105998</v>
      </c>
      <c r="W42">
        <f t="shared" si="7"/>
        <v>0.91057876682105998</v>
      </c>
    </row>
    <row r="43" spans="1:23" x14ac:dyDescent="0.25">
      <c r="A43" s="2">
        <v>42</v>
      </c>
      <c r="B43" s="3">
        <v>81.190516342858743</v>
      </c>
      <c r="C43" s="4">
        <v>11</v>
      </c>
      <c r="D43" s="4">
        <v>13</v>
      </c>
      <c r="E43" s="2">
        <v>61</v>
      </c>
      <c r="M43" s="5">
        <f t="shared" si="8"/>
        <v>-0.33704161429155866</v>
      </c>
      <c r="N43" s="8">
        <f t="shared" si="0"/>
        <v>-0.53960003244794197</v>
      </c>
      <c r="O43" s="8">
        <f t="shared" si="1"/>
        <v>-0.43353669414561424</v>
      </c>
      <c r="Q43">
        <f t="shared" si="2"/>
        <v>1.9095053033729146</v>
      </c>
      <c r="R43">
        <f t="shared" si="3"/>
        <v>1.0413926851582251</v>
      </c>
      <c r="S43">
        <f t="shared" si="4"/>
        <v>1.1139433523068367</v>
      </c>
      <c r="U43">
        <f t="shared" si="5"/>
        <v>3.6462105036092867</v>
      </c>
      <c r="V43">
        <f t="shared" si="6"/>
        <v>1.0844987247010582</v>
      </c>
      <c r="W43">
        <f t="shared" si="7"/>
        <v>1.2408697921485934</v>
      </c>
    </row>
    <row r="44" spans="1:23" x14ac:dyDescent="0.25">
      <c r="A44" s="2">
        <v>43</v>
      </c>
      <c r="B44" s="3">
        <v>65.616357215678704</v>
      </c>
      <c r="C44" s="4">
        <v>6</v>
      </c>
      <c r="D44" s="4">
        <v>9</v>
      </c>
      <c r="E44" s="2">
        <v>83</v>
      </c>
      <c r="M44" s="5">
        <f t="shared" si="8"/>
        <v>-0.42953480141394618</v>
      </c>
      <c r="N44" s="8">
        <f t="shared" si="0"/>
        <v>-0.80284146722252347</v>
      </c>
      <c r="O44" s="8">
        <f t="shared" si="1"/>
        <v>-0.59323753701312609</v>
      </c>
      <c r="Q44">
        <f t="shared" si="2"/>
        <v>1.8170121162505271</v>
      </c>
      <c r="R44">
        <f t="shared" si="3"/>
        <v>0.77815125038364363</v>
      </c>
      <c r="S44">
        <f t="shared" si="4"/>
        <v>0.95424250943932487</v>
      </c>
      <c r="U44">
        <f t="shared" si="5"/>
        <v>3.3015330306012189</v>
      </c>
      <c r="V44">
        <f t="shared" si="6"/>
        <v>0.60551936847362808</v>
      </c>
      <c r="W44">
        <f t="shared" si="7"/>
        <v>0.91057876682105998</v>
      </c>
    </row>
    <row r="45" spans="1:23" x14ac:dyDescent="0.25">
      <c r="A45" s="2">
        <v>44</v>
      </c>
      <c r="B45" s="3">
        <v>111.79956918067458</v>
      </c>
      <c r="C45" s="4">
        <v>9</v>
      </c>
      <c r="D45" s="4">
        <v>8</v>
      </c>
      <c r="E45" s="2">
        <v>23</v>
      </c>
      <c r="M45" s="5">
        <f t="shared" si="8"/>
        <v>-0.19810678766340883</v>
      </c>
      <c r="N45" s="8">
        <f t="shared" si="0"/>
        <v>-0.62675020816684224</v>
      </c>
      <c r="O45" s="8">
        <f t="shared" si="1"/>
        <v>-0.64439005946050743</v>
      </c>
      <c r="Q45">
        <f t="shared" si="2"/>
        <v>2.0484401300010644</v>
      </c>
      <c r="R45">
        <f t="shared" si="3"/>
        <v>0.95424250943932487</v>
      </c>
      <c r="S45">
        <f t="shared" si="4"/>
        <v>0.90308998699194354</v>
      </c>
      <c r="U45">
        <f t="shared" si="5"/>
        <v>4.1961069661987773</v>
      </c>
      <c r="V45">
        <f t="shared" si="6"/>
        <v>0.91057876682105998</v>
      </c>
      <c r="W45">
        <f t="shared" si="7"/>
        <v>0.81557152460510873</v>
      </c>
    </row>
    <row r="46" spans="1:23" x14ac:dyDescent="0.25">
      <c r="A46" s="2">
        <v>45</v>
      </c>
      <c r="B46" s="3">
        <v>83.124277405130243</v>
      </c>
      <c r="C46" s="4">
        <v>7</v>
      </c>
      <c r="D46" s="4">
        <v>14</v>
      </c>
      <c r="E46" s="2">
        <v>175</v>
      </c>
      <c r="M46" s="5">
        <f t="shared" si="8"/>
        <v>-0.32681903463546069</v>
      </c>
      <c r="N46" s="8">
        <f t="shared" si="0"/>
        <v>-0.7358946775919103</v>
      </c>
      <c r="O46" s="8">
        <f t="shared" si="1"/>
        <v>-0.40135201077421301</v>
      </c>
      <c r="Q46">
        <f t="shared" si="2"/>
        <v>1.9197278830290125</v>
      </c>
      <c r="R46">
        <f t="shared" si="3"/>
        <v>0.84509804001425681</v>
      </c>
      <c r="S46">
        <f t="shared" si="4"/>
        <v>1.146128035678238</v>
      </c>
      <c r="U46">
        <f t="shared" si="5"/>
        <v>3.685355144879054</v>
      </c>
      <c r="V46">
        <f t="shared" si="6"/>
        <v>0.71419069723593842</v>
      </c>
      <c r="W46">
        <f t="shared" si="7"/>
        <v>1.3136094741676563</v>
      </c>
    </row>
    <row r="47" spans="1:23" x14ac:dyDescent="0.25">
      <c r="A47" s="2">
        <v>46</v>
      </c>
      <c r="B47" s="3">
        <v>85.083749784067322</v>
      </c>
      <c r="C47" s="4">
        <v>10</v>
      </c>
      <c r="D47" s="4">
        <v>15</v>
      </c>
      <c r="E47" s="2">
        <v>176</v>
      </c>
      <c r="M47" s="5">
        <f t="shared" si="8"/>
        <v>-0.31670029592317261</v>
      </c>
      <c r="N47" s="8">
        <f t="shared" si="0"/>
        <v>-0.58099271760616711</v>
      </c>
      <c r="O47" s="8">
        <f t="shared" si="1"/>
        <v>-0.37138878739676962</v>
      </c>
      <c r="Q47">
        <f t="shared" si="2"/>
        <v>1.9298466217413006</v>
      </c>
      <c r="R47">
        <f t="shared" si="3"/>
        <v>1</v>
      </c>
      <c r="S47">
        <f t="shared" si="4"/>
        <v>1.1760912590556813</v>
      </c>
      <c r="U47">
        <f t="shared" si="5"/>
        <v>3.7243079834463106</v>
      </c>
      <c r="V47">
        <f t="shared" si="6"/>
        <v>1</v>
      </c>
      <c r="W47">
        <f t="shared" si="7"/>
        <v>1.3831906496271777</v>
      </c>
    </row>
    <row r="48" spans="1:23" x14ac:dyDescent="0.25">
      <c r="A48" s="2">
        <v>47</v>
      </c>
      <c r="B48" s="3">
        <v>51.061983325206711</v>
      </c>
      <c r="C48" s="4">
        <v>8</v>
      </c>
      <c r="D48" s="4">
        <v>11</v>
      </c>
      <c r="E48" s="2">
        <v>103</v>
      </c>
      <c r="M48" s="5">
        <f t="shared" si="8"/>
        <v>-0.53844923820946433</v>
      </c>
      <c r="N48" s="8">
        <f t="shared" si="0"/>
        <v>-0.67790273061422357</v>
      </c>
      <c r="O48" s="8">
        <f t="shared" si="1"/>
        <v>-0.50608736129422582</v>
      </c>
      <c r="Q48">
        <f t="shared" si="2"/>
        <v>1.7080976794550089</v>
      </c>
      <c r="R48">
        <f t="shared" si="3"/>
        <v>0.90308998699194354</v>
      </c>
      <c r="S48">
        <f t="shared" si="4"/>
        <v>1.0413926851582251</v>
      </c>
      <c r="U48">
        <f t="shared" si="5"/>
        <v>2.9175976825595864</v>
      </c>
      <c r="V48">
        <f t="shared" si="6"/>
        <v>0.81557152460510873</v>
      </c>
      <c r="W48">
        <f t="shared" si="7"/>
        <v>1.0844987247010582</v>
      </c>
    </row>
    <row r="49" spans="1:23" x14ac:dyDescent="0.25">
      <c r="A49" s="2">
        <v>48</v>
      </c>
      <c r="B49" s="3">
        <v>75.293590855161227</v>
      </c>
      <c r="C49" s="4">
        <v>6</v>
      </c>
      <c r="D49" s="4">
        <v>9</v>
      </c>
      <c r="E49" s="2">
        <v>104</v>
      </c>
      <c r="M49" s="5">
        <f t="shared" si="8"/>
        <v>-0.36978890792725982</v>
      </c>
      <c r="N49" s="8">
        <f t="shared" si="0"/>
        <v>-0.80284146722252347</v>
      </c>
      <c r="O49" s="8">
        <f t="shared" si="1"/>
        <v>-0.59323753701312609</v>
      </c>
      <c r="Q49">
        <f t="shared" si="2"/>
        <v>1.8767580097372134</v>
      </c>
      <c r="R49">
        <f t="shared" si="3"/>
        <v>0.77815125038364363</v>
      </c>
      <c r="S49">
        <f t="shared" si="4"/>
        <v>0.95424250943932487</v>
      </c>
      <c r="U49">
        <f t="shared" si="5"/>
        <v>3.5222206271127865</v>
      </c>
      <c r="V49">
        <f t="shared" si="6"/>
        <v>0.60551936847362808</v>
      </c>
      <c r="W49">
        <f t="shared" si="7"/>
        <v>0.91057876682105998</v>
      </c>
    </row>
    <row r="50" spans="1:23" x14ac:dyDescent="0.25">
      <c r="A50" s="2">
        <v>49</v>
      </c>
      <c r="B50" s="3">
        <v>87.911142538355421</v>
      </c>
      <c r="C50" s="4">
        <v>8</v>
      </c>
      <c r="D50" s="4">
        <v>10</v>
      </c>
      <c r="E50" s="2">
        <v>125</v>
      </c>
      <c r="M50" s="5">
        <f t="shared" si="8"/>
        <v>-0.30250299325925667</v>
      </c>
      <c r="N50" s="8">
        <f t="shared" si="0"/>
        <v>-0.67790273061422357</v>
      </c>
      <c r="O50" s="8">
        <f t="shared" si="1"/>
        <v>-0.54748004645245096</v>
      </c>
      <c r="Q50">
        <f t="shared" si="2"/>
        <v>1.9440439244052166</v>
      </c>
      <c r="R50">
        <f t="shared" si="3"/>
        <v>0.90308998699194354</v>
      </c>
      <c r="S50">
        <f t="shared" si="4"/>
        <v>1</v>
      </c>
      <c r="U50">
        <f t="shared" si="5"/>
        <v>3.7793067800168352</v>
      </c>
      <c r="V50">
        <f t="shared" si="6"/>
        <v>0.81557152460510873</v>
      </c>
      <c r="W50">
        <f t="shared" si="7"/>
        <v>1</v>
      </c>
    </row>
    <row r="51" spans="1:23" x14ac:dyDescent="0.25">
      <c r="A51" s="2">
        <v>50</v>
      </c>
      <c r="B51" s="3">
        <v>74.886223188550645</v>
      </c>
      <c r="C51" s="4">
        <v>9</v>
      </c>
      <c r="D51" s="4">
        <v>11</v>
      </c>
      <c r="E51" s="2">
        <v>185</v>
      </c>
      <c r="M51" s="5">
        <f t="shared" si="8"/>
        <v>-0.37214498973163801</v>
      </c>
      <c r="N51" s="8">
        <f t="shared" si="0"/>
        <v>-0.62675020816684224</v>
      </c>
      <c r="O51" s="8">
        <f t="shared" si="1"/>
        <v>-0.50608736129422582</v>
      </c>
      <c r="Q51">
        <f t="shared" si="2"/>
        <v>1.8744019279328352</v>
      </c>
      <c r="R51">
        <f t="shared" si="3"/>
        <v>0.95424250943932487</v>
      </c>
      <c r="S51">
        <f t="shared" si="4"/>
        <v>1.0413926851582251</v>
      </c>
      <c r="U51">
        <f t="shared" si="5"/>
        <v>3.5133825874383295</v>
      </c>
      <c r="V51">
        <f t="shared" si="6"/>
        <v>0.91057876682105998</v>
      </c>
      <c r="W51">
        <f t="shared" si="7"/>
        <v>1.0844987247010582</v>
      </c>
    </row>
    <row r="52" spans="1:23" x14ac:dyDescent="0.25">
      <c r="A52" s="2">
        <v>51</v>
      </c>
      <c r="B52" s="3">
        <v>465.28539670912136</v>
      </c>
      <c r="C52" s="4">
        <v>61</v>
      </c>
      <c r="D52" s="4">
        <v>76</v>
      </c>
      <c r="E52" s="2">
        <v>84</v>
      </c>
      <c r="M52" s="5">
        <f t="shared" si="8"/>
        <v>0.42117250446223675</v>
      </c>
      <c r="N52" s="8">
        <f t="shared" si="0"/>
        <v>0.20433711740460003</v>
      </c>
      <c r="O52" s="8">
        <f t="shared" si="1"/>
        <v>0.33333354582834041</v>
      </c>
      <c r="Q52">
        <f t="shared" si="2"/>
        <v>2.66771942212671</v>
      </c>
      <c r="R52">
        <f t="shared" si="3"/>
        <v>1.7853298350107671</v>
      </c>
      <c r="S52">
        <f t="shared" si="4"/>
        <v>1.8808135922807914</v>
      </c>
      <c r="U52">
        <f t="shared" si="5"/>
        <v>7.1167269151920678</v>
      </c>
      <c r="V52">
        <f t="shared" si="6"/>
        <v>3.1874026197795731</v>
      </c>
      <c r="W52">
        <f t="shared" si="7"/>
        <v>3.537459768908175</v>
      </c>
    </row>
    <row r="53" spans="1:23" x14ac:dyDescent="0.25">
      <c r="A53" s="2">
        <v>52</v>
      </c>
      <c r="B53" s="3">
        <v>381.5873267080969</v>
      </c>
      <c r="C53" s="4">
        <v>62</v>
      </c>
      <c r="D53" s="4">
        <v>57</v>
      </c>
      <c r="E53" s="2">
        <v>5</v>
      </c>
      <c r="M53" s="5">
        <f t="shared" si="8"/>
        <v>0.33504702480327975</v>
      </c>
      <c r="N53" s="8">
        <f t="shared" si="0"/>
        <v>0.21139897189208678</v>
      </c>
      <c r="O53" s="8">
        <f t="shared" si="1"/>
        <v>0.2083948092200405</v>
      </c>
      <c r="Q53">
        <f t="shared" si="2"/>
        <v>2.581593942467753</v>
      </c>
      <c r="R53">
        <f t="shared" si="3"/>
        <v>1.7923916894982539</v>
      </c>
      <c r="S53">
        <f t="shared" si="4"/>
        <v>1.7558748556724915</v>
      </c>
      <c r="U53">
        <f t="shared" si="5"/>
        <v>6.6646272837861957</v>
      </c>
      <c r="V53">
        <f t="shared" si="6"/>
        <v>3.2126679685824051</v>
      </c>
      <c r="W53">
        <f t="shared" si="7"/>
        <v>3.0830965087828925</v>
      </c>
    </row>
    <row r="54" spans="1:23" x14ac:dyDescent="0.25">
      <c r="A54" s="2">
        <v>53</v>
      </c>
      <c r="B54" s="3">
        <v>419.45841493879078</v>
      </c>
      <c r="C54" s="4">
        <v>42</v>
      </c>
      <c r="D54" s="4">
        <v>80</v>
      </c>
      <c r="E54" s="2">
        <v>62</v>
      </c>
      <c r="M54" s="5">
        <f t="shared" si="8"/>
        <v>0.3761419937271242</v>
      </c>
      <c r="N54" s="8">
        <f t="shared" si="0"/>
        <v>4.2256572791733449E-2</v>
      </c>
      <c r="O54" s="8">
        <f t="shared" si="1"/>
        <v>0.35560994053949257</v>
      </c>
      <c r="Q54">
        <f t="shared" si="2"/>
        <v>2.6226889113915974</v>
      </c>
      <c r="R54">
        <f t="shared" si="3"/>
        <v>1.6232492903979006</v>
      </c>
      <c r="S54">
        <f t="shared" si="4"/>
        <v>1.9030899869919435</v>
      </c>
      <c r="U54">
        <f t="shared" si="5"/>
        <v>6.878497125936442</v>
      </c>
      <c r="V54">
        <f t="shared" si="6"/>
        <v>2.6349382587772876</v>
      </c>
      <c r="W54">
        <f t="shared" si="7"/>
        <v>3.621751498588996</v>
      </c>
    </row>
    <row r="55" spans="1:23" x14ac:dyDescent="0.25">
      <c r="A55" s="2">
        <v>54</v>
      </c>
      <c r="B55" s="3">
        <v>485.69229880735691</v>
      </c>
      <c r="C55" s="4">
        <v>85</v>
      </c>
      <c r="D55" s="4">
        <v>67</v>
      </c>
      <c r="E55" s="2">
        <v>144</v>
      </c>
      <c r="M55" s="5">
        <f t="shared" si="8"/>
        <v>0.43981429964017726</v>
      </c>
      <c r="N55" s="8">
        <f t="shared" si="0"/>
        <v>0.34842620810812552</v>
      </c>
      <c r="O55" s="8">
        <f t="shared" si="1"/>
        <v>0.27859475624837549</v>
      </c>
      <c r="Q55">
        <f t="shared" si="2"/>
        <v>2.6863612173046505</v>
      </c>
      <c r="R55">
        <f t="shared" si="3"/>
        <v>1.9294189257142926</v>
      </c>
      <c r="S55">
        <f t="shared" si="4"/>
        <v>1.8260748027008264</v>
      </c>
      <c r="U55">
        <f t="shared" si="5"/>
        <v>7.2165365898385234</v>
      </c>
      <c r="V55">
        <f t="shared" si="6"/>
        <v>3.7226573909044949</v>
      </c>
      <c r="W55">
        <f t="shared" si="7"/>
        <v>3.3345491850588624</v>
      </c>
    </row>
    <row r="56" spans="1:23" x14ac:dyDescent="0.25">
      <c r="A56" s="2">
        <v>55</v>
      </c>
      <c r="B56" s="3">
        <v>417.58341496649552</v>
      </c>
      <c r="C56" s="4">
        <v>47</v>
      </c>
      <c r="D56" s="4">
        <v>75</v>
      </c>
      <c r="E56" s="2">
        <v>106</v>
      </c>
      <c r="M56" s="5">
        <f t="shared" si="8"/>
        <v>0.37419632393038693</v>
      </c>
      <c r="N56" s="8">
        <f t="shared" si="0"/>
        <v>9.1105140329550416E-2</v>
      </c>
      <c r="O56" s="8">
        <f t="shared" si="1"/>
        <v>0.32758121693924913</v>
      </c>
      <c r="Q56">
        <f t="shared" si="2"/>
        <v>2.6207432415948602</v>
      </c>
      <c r="R56">
        <f t="shared" si="3"/>
        <v>1.6720978579357175</v>
      </c>
      <c r="S56">
        <f t="shared" si="4"/>
        <v>1.8750612633917001</v>
      </c>
      <c r="U56">
        <f t="shared" si="5"/>
        <v>6.8682951383651352</v>
      </c>
      <c r="V56">
        <f t="shared" si="6"/>
        <v>2.795911246513215</v>
      </c>
      <c r="W56">
        <f t="shared" si="7"/>
        <v>3.5158547414720784</v>
      </c>
    </row>
    <row r="57" spans="1:23" x14ac:dyDescent="0.25">
      <c r="A57" s="2">
        <v>56</v>
      </c>
      <c r="B57" s="3">
        <v>373.21729963727466</v>
      </c>
      <c r="C57" s="4">
        <v>54</v>
      </c>
      <c r="D57" s="4">
        <v>64</v>
      </c>
      <c r="E57" s="2">
        <v>145</v>
      </c>
      <c r="M57" s="5">
        <f t="shared" si="8"/>
        <v>0.32541484860740999</v>
      </c>
      <c r="N57" s="8">
        <f t="shared" si="0"/>
        <v>0.15140104221680151</v>
      </c>
      <c r="O57" s="8">
        <f t="shared" si="1"/>
        <v>0.25869992753143611</v>
      </c>
      <c r="Q57">
        <f t="shared" si="2"/>
        <v>2.5719617662718832</v>
      </c>
      <c r="R57">
        <f t="shared" si="3"/>
        <v>1.7323937598229686</v>
      </c>
      <c r="S57">
        <f t="shared" si="4"/>
        <v>1.8061799739838871</v>
      </c>
      <c r="U57">
        <f t="shared" si="5"/>
        <v>6.6149873271643855</v>
      </c>
      <c r="V57">
        <f t="shared" si="6"/>
        <v>3.0011881390735615</v>
      </c>
      <c r="W57">
        <f t="shared" si="7"/>
        <v>3.2622860984204349</v>
      </c>
    </row>
    <row r="58" spans="1:23" x14ac:dyDescent="0.25">
      <c r="A58" s="2">
        <v>57</v>
      </c>
      <c r="B58" s="3">
        <v>371.3803729381932</v>
      </c>
      <c r="C58" s="4">
        <v>43</v>
      </c>
      <c r="D58" s="4">
        <v>63</v>
      </c>
      <c r="E58" s="2">
        <v>85</v>
      </c>
      <c r="M58" s="5">
        <f t="shared" si="8"/>
        <v>0.32327203033951735</v>
      </c>
      <c r="N58" s="8">
        <f t="shared" si="0"/>
        <v>5.2475737973419312E-2</v>
      </c>
      <c r="O58" s="8">
        <f t="shared" si="1"/>
        <v>0.25186050300113072</v>
      </c>
      <c r="Q58">
        <f t="shared" si="2"/>
        <v>2.5698189480039906</v>
      </c>
      <c r="R58">
        <f t="shared" si="3"/>
        <v>1.6334684555795864</v>
      </c>
      <c r="S58">
        <f t="shared" si="4"/>
        <v>1.7993405494535817</v>
      </c>
      <c r="U58">
        <f t="shared" si="5"/>
        <v>6.6039694255203365</v>
      </c>
      <c r="V58">
        <f t="shared" si="6"/>
        <v>2.6682191953735592</v>
      </c>
      <c r="W58">
        <f t="shared" si="7"/>
        <v>3.2376264129079173</v>
      </c>
    </row>
    <row r="59" spans="1:23" x14ac:dyDescent="0.25">
      <c r="A59" s="2">
        <v>58</v>
      </c>
      <c r="B59" s="3">
        <v>368.64608517269573</v>
      </c>
      <c r="C59" s="4">
        <v>59</v>
      </c>
      <c r="D59" s="4">
        <v>69</v>
      </c>
      <c r="E59" s="2">
        <v>6</v>
      </c>
      <c r="M59" s="5">
        <f t="shared" si="8"/>
        <v>0.32006270862042374</v>
      </c>
      <c r="N59" s="8">
        <f t="shared" si="0"/>
        <v>0.18985929403597712</v>
      </c>
      <c r="O59" s="8">
        <f t="shared" si="1"/>
        <v>0.29136904428480426</v>
      </c>
      <c r="Q59">
        <f t="shared" si="2"/>
        <v>2.566609626284897</v>
      </c>
      <c r="R59">
        <f t="shared" si="3"/>
        <v>1.7708520116421442</v>
      </c>
      <c r="S59">
        <f t="shared" si="4"/>
        <v>1.8388490907372552</v>
      </c>
      <c r="U59">
        <f t="shared" si="5"/>
        <v>6.5874849737382988</v>
      </c>
      <c r="V59">
        <f t="shared" si="6"/>
        <v>3.1359168471370289</v>
      </c>
      <c r="W59">
        <f t="shared" si="7"/>
        <v>3.3813659785052304</v>
      </c>
    </row>
    <row r="60" spans="1:23" x14ac:dyDescent="0.25">
      <c r="A60" s="2">
        <v>59</v>
      </c>
      <c r="B60" s="3">
        <v>431.66636488140421</v>
      </c>
      <c r="C60" s="4">
        <v>53</v>
      </c>
      <c r="D60" s="4">
        <v>57</v>
      </c>
      <c r="E60" s="2">
        <v>41</v>
      </c>
      <c r="M60" s="5">
        <f t="shared" si="8"/>
        <v>0.38860129241061747</v>
      </c>
      <c r="N60" s="8">
        <f t="shared" si="0"/>
        <v>0.14328315199462183</v>
      </c>
      <c r="O60" s="8">
        <f t="shared" si="1"/>
        <v>0.2083948092200405</v>
      </c>
      <c r="Q60">
        <f t="shared" si="2"/>
        <v>2.6351482100750907</v>
      </c>
      <c r="R60">
        <f t="shared" si="3"/>
        <v>1.7242758696007889</v>
      </c>
      <c r="S60">
        <f t="shared" si="4"/>
        <v>1.7558748556724915</v>
      </c>
      <c r="U60">
        <f t="shared" si="5"/>
        <v>6.9440060890619542</v>
      </c>
      <c r="V60">
        <f t="shared" si="6"/>
        <v>2.973127274487557</v>
      </c>
      <c r="W60">
        <f t="shared" si="7"/>
        <v>3.0830965087828925</v>
      </c>
    </row>
    <row r="61" spans="1:23" x14ac:dyDescent="0.25">
      <c r="A61" s="2">
        <v>60</v>
      </c>
      <c r="B61" s="3">
        <v>381.53482367215366</v>
      </c>
      <c r="C61" s="4">
        <v>79</v>
      </c>
      <c r="D61" s="4">
        <v>71</v>
      </c>
      <c r="E61" s="2">
        <v>159</v>
      </c>
      <c r="M61" s="5">
        <f t="shared" si="8"/>
        <v>0.33498726561841563</v>
      </c>
      <c r="N61" s="8">
        <f t="shared" si="0"/>
        <v>0.31663437368427427</v>
      </c>
      <c r="O61" s="8">
        <f t="shared" si="1"/>
        <v>0.30377830226662428</v>
      </c>
      <c r="Q61">
        <f t="shared" si="2"/>
        <v>2.5815341832828889</v>
      </c>
      <c r="R61">
        <f t="shared" si="3"/>
        <v>1.8976270912904414</v>
      </c>
      <c r="S61">
        <f t="shared" si="4"/>
        <v>1.8512583487190752</v>
      </c>
      <c r="U61">
        <f t="shared" si="5"/>
        <v>6.6643187394580519</v>
      </c>
      <c r="V61">
        <f t="shared" si="6"/>
        <v>3.6009885775994213</v>
      </c>
      <c r="W61">
        <f t="shared" si="7"/>
        <v>3.4271574737020774</v>
      </c>
    </row>
    <row r="62" spans="1:23" x14ac:dyDescent="0.25">
      <c r="A62" s="2">
        <v>61</v>
      </c>
      <c r="B62" s="3">
        <v>483.01620742966043</v>
      </c>
      <c r="C62" s="4">
        <v>49</v>
      </c>
      <c r="D62" s="4">
        <v>60</v>
      </c>
      <c r="E62" s="2">
        <v>24</v>
      </c>
      <c r="M62" s="5">
        <f t="shared" si="8"/>
        <v>0.43741478592176763</v>
      </c>
      <c r="N62" s="8">
        <f t="shared" si="0"/>
        <v>0.10920336242234652</v>
      </c>
      <c r="O62" s="8">
        <f t="shared" si="1"/>
        <v>0.23067120393119267</v>
      </c>
      <c r="Q62">
        <f t="shared" si="2"/>
        <v>2.6839617035862409</v>
      </c>
      <c r="R62">
        <f t="shared" si="3"/>
        <v>1.6901960800285136</v>
      </c>
      <c r="S62">
        <f t="shared" si="4"/>
        <v>1.7781512503836436</v>
      </c>
      <c r="U62">
        <f t="shared" si="5"/>
        <v>7.203650426317556</v>
      </c>
      <c r="V62">
        <f t="shared" si="6"/>
        <v>2.8567627889437537</v>
      </c>
      <c r="W62">
        <f t="shared" si="7"/>
        <v>3.1618218692409155</v>
      </c>
    </row>
    <row r="63" spans="1:23" x14ac:dyDescent="0.25">
      <c r="A63" s="2">
        <v>62</v>
      </c>
      <c r="B63" s="3">
        <v>465.17305987753423</v>
      </c>
      <c r="C63" s="4">
        <v>43</v>
      </c>
      <c r="D63" s="4">
        <v>90</v>
      </c>
      <c r="E63" s="2">
        <v>105</v>
      </c>
      <c r="M63" s="5">
        <f t="shared" si="8"/>
        <v>0.42106763730569785</v>
      </c>
      <c r="N63" s="8">
        <f t="shared" si="0"/>
        <v>5.2475737973419312E-2</v>
      </c>
      <c r="O63" s="8">
        <f t="shared" si="1"/>
        <v>0.40676246298687402</v>
      </c>
      <c r="Q63">
        <f t="shared" si="2"/>
        <v>2.6676145549701711</v>
      </c>
      <c r="R63">
        <f t="shared" si="3"/>
        <v>1.6334684555795864</v>
      </c>
      <c r="S63">
        <f t="shared" si="4"/>
        <v>1.954242509439325</v>
      </c>
      <c r="U63">
        <f t="shared" si="5"/>
        <v>7.1161674138887037</v>
      </c>
      <c r="V63">
        <f t="shared" si="6"/>
        <v>2.6682191953735592</v>
      </c>
      <c r="W63">
        <f t="shared" si="7"/>
        <v>3.8190637856997101</v>
      </c>
    </row>
    <row r="64" spans="1:23" x14ac:dyDescent="0.25">
      <c r="A64" s="2">
        <v>63</v>
      </c>
      <c r="B64" s="3">
        <v>483.6491430169047</v>
      </c>
      <c r="C64" s="4">
        <v>79</v>
      </c>
      <c r="D64" s="4">
        <v>70</v>
      </c>
      <c r="E64" s="2">
        <v>63</v>
      </c>
      <c r="M64" s="5">
        <f t="shared" si="8"/>
        <v>0.43798350491452975</v>
      </c>
      <c r="N64" s="8">
        <f t="shared" si="0"/>
        <v>0.31663437368427427</v>
      </c>
      <c r="O64" s="8">
        <f t="shared" si="1"/>
        <v>0.29761799356180596</v>
      </c>
      <c r="Q64">
        <f t="shared" si="2"/>
        <v>2.684530422579003</v>
      </c>
      <c r="R64">
        <f t="shared" si="3"/>
        <v>1.8976270912904414</v>
      </c>
      <c r="S64">
        <f t="shared" si="4"/>
        <v>1.8450980400142569</v>
      </c>
      <c r="U64">
        <f t="shared" si="5"/>
        <v>7.2067035897522</v>
      </c>
      <c r="V64">
        <f t="shared" si="6"/>
        <v>3.6009885775994213</v>
      </c>
      <c r="W64">
        <f t="shared" si="7"/>
        <v>3.4043867772644525</v>
      </c>
    </row>
    <row r="65" spans="1:23" x14ac:dyDescent="0.25">
      <c r="A65" s="2">
        <v>64</v>
      </c>
      <c r="B65" s="3">
        <v>494.74569015319793</v>
      </c>
      <c r="C65" s="4">
        <v>65</v>
      </c>
      <c r="D65" s="4">
        <v>74</v>
      </c>
      <c r="E65" s="2">
        <v>160</v>
      </c>
      <c r="M65" s="5">
        <f t="shared" si="8"/>
        <v>0.44783510198841947</v>
      </c>
      <c r="N65" s="8">
        <f t="shared" si="0"/>
        <v>0.23192063903668836</v>
      </c>
      <c r="O65" s="8">
        <f t="shared" si="1"/>
        <v>0.32175167327852527</v>
      </c>
      <c r="Q65">
        <f t="shared" si="2"/>
        <v>2.6943820196528927</v>
      </c>
      <c r="R65">
        <f t="shared" si="3"/>
        <v>1.8129133566428555</v>
      </c>
      <c r="S65">
        <f t="shared" si="4"/>
        <v>1.8692317197309762</v>
      </c>
      <c r="U65">
        <f t="shared" si="5"/>
        <v>7.2596944678288011</v>
      </c>
      <c r="V65">
        <f t="shared" si="6"/>
        <v>3.2866548386940653</v>
      </c>
      <c r="W65">
        <f t="shared" si="7"/>
        <v>3.4940272220484228</v>
      </c>
    </row>
    <row r="66" spans="1:23" x14ac:dyDescent="0.25">
      <c r="A66" s="2">
        <v>65</v>
      </c>
      <c r="B66" s="3">
        <v>432.38592375228734</v>
      </c>
      <c r="C66" s="4">
        <v>76</v>
      </c>
      <c r="D66" s="4">
        <v>81</v>
      </c>
      <c r="E66" s="2">
        <v>7</v>
      </c>
      <c r="M66" s="5">
        <f t="shared" si="8"/>
        <v>0.3893246294664432</v>
      </c>
      <c r="N66" s="8">
        <f t="shared" si="0"/>
        <v>0.29982087467462426</v>
      </c>
      <c r="O66" s="8">
        <f t="shared" si="1"/>
        <v>0.36100497242619878</v>
      </c>
      <c r="Q66">
        <f t="shared" si="2"/>
        <v>2.6358715471309164</v>
      </c>
      <c r="R66">
        <f t="shared" si="3"/>
        <v>1.8808135922807914</v>
      </c>
      <c r="S66">
        <f t="shared" si="4"/>
        <v>1.9084850188786497</v>
      </c>
      <c r="U66">
        <f t="shared" si="5"/>
        <v>6.9478188129743312</v>
      </c>
      <c r="V66">
        <f t="shared" si="6"/>
        <v>3.537459768908175</v>
      </c>
      <c r="W66">
        <f t="shared" si="7"/>
        <v>3.6423150672842399</v>
      </c>
    </row>
    <row r="67" spans="1:23" x14ac:dyDescent="0.25">
      <c r="A67" s="2">
        <v>66</v>
      </c>
      <c r="B67" s="3">
        <v>495.66592254061806</v>
      </c>
      <c r="C67" s="4">
        <v>65</v>
      </c>
      <c r="D67" s="4">
        <v>78</v>
      </c>
      <c r="E67" s="2">
        <v>161</v>
      </c>
      <c r="M67" s="5">
        <f t="shared" si="8"/>
        <v>0.44864214414707337</v>
      </c>
      <c r="N67" s="8">
        <f t="shared" ref="N67:N130" si="10">R67-$J$13</f>
        <v>0.23192063903668836</v>
      </c>
      <c r="O67" s="8">
        <f t="shared" ref="O67:O130" si="11">S67-$K$13</f>
        <v>0.34461455623802939</v>
      </c>
      <c r="Q67">
        <f t="shared" ref="Q67:Q130" si="12">LOG10(B67)</f>
        <v>2.6951890618115466</v>
      </c>
      <c r="R67">
        <f t="shared" ref="R67:R130" si="13">LOG10(C67)</f>
        <v>1.8129133566428555</v>
      </c>
      <c r="S67">
        <f t="shared" ref="S67:S130" si="14">LOG10(D67)</f>
        <v>1.8920946026904804</v>
      </c>
      <c r="U67">
        <f t="shared" ref="U67:U130" si="15">Q67^2</f>
        <v>7.2640440789086052</v>
      </c>
      <c r="V67">
        <f t="shared" ref="V67:V130" si="16">R67^2</f>
        <v>3.2866548386940653</v>
      </c>
      <c r="W67">
        <f t="shared" ref="W67:W130" si="17">S67^2</f>
        <v>3.5800219855304469</v>
      </c>
    </row>
    <row r="68" spans="1:23" x14ac:dyDescent="0.25">
      <c r="A68" s="2">
        <v>67</v>
      </c>
      <c r="B68" s="3">
        <v>391.6838472621456</v>
      </c>
      <c r="C68" s="4">
        <v>54</v>
      </c>
      <c r="D68" s="4">
        <v>52</v>
      </c>
      <c r="E68" s="2">
        <v>107</v>
      </c>
      <c r="M68" s="5">
        <f t="shared" ref="M68:M131" si="18">Q68-$I$13</f>
        <v>0.34638874428532462</v>
      </c>
      <c r="N68" s="8">
        <f t="shared" si="10"/>
        <v>0.15140104221680151</v>
      </c>
      <c r="O68" s="8">
        <f t="shared" si="11"/>
        <v>0.16852329718234826</v>
      </c>
      <c r="Q68">
        <f t="shared" si="12"/>
        <v>2.5929356619497979</v>
      </c>
      <c r="R68">
        <f t="shared" si="13"/>
        <v>1.7323937598229686</v>
      </c>
      <c r="S68">
        <f t="shared" si="14"/>
        <v>1.7160033436347992</v>
      </c>
      <c r="U68">
        <f t="shared" si="15"/>
        <v>6.7233153470110363</v>
      </c>
      <c r="V68">
        <f t="shared" si="16"/>
        <v>3.0011881390735615</v>
      </c>
      <c r="W68">
        <f t="shared" si="17"/>
        <v>2.9446674753658106</v>
      </c>
    </row>
    <row r="69" spans="1:23" x14ac:dyDescent="0.25">
      <c r="A69" s="2">
        <v>68</v>
      </c>
      <c r="B69" s="3">
        <v>386.93986484543535</v>
      </c>
      <c r="C69" s="4">
        <v>84</v>
      </c>
      <c r="D69" s="4">
        <v>86</v>
      </c>
      <c r="E69" s="2">
        <v>162</v>
      </c>
      <c r="M69" s="5">
        <f t="shared" si="18"/>
        <v>0.34109655796143823</v>
      </c>
      <c r="N69" s="8">
        <f t="shared" si="10"/>
        <v>0.34328656845571448</v>
      </c>
      <c r="O69" s="8">
        <f t="shared" si="11"/>
        <v>0.38701840479111671</v>
      </c>
      <c r="Q69">
        <f t="shared" si="12"/>
        <v>2.5876434756259115</v>
      </c>
      <c r="R69">
        <f t="shared" si="13"/>
        <v>1.9242792860618816</v>
      </c>
      <c r="S69">
        <f t="shared" si="14"/>
        <v>1.9344984512435677</v>
      </c>
      <c r="U69">
        <f t="shared" si="15"/>
        <v>6.6958987569493473</v>
      </c>
      <c r="V69">
        <f t="shared" si="16"/>
        <v>3.7028507707668248</v>
      </c>
      <c r="W69">
        <f t="shared" si="17"/>
        <v>3.7422842578637621</v>
      </c>
    </row>
    <row r="70" spans="1:23" x14ac:dyDescent="0.25">
      <c r="A70" s="2">
        <v>69</v>
      </c>
      <c r="B70" s="3">
        <v>462.76909327741328</v>
      </c>
      <c r="C70" s="4">
        <v>80</v>
      </c>
      <c r="D70" s="4">
        <v>89</v>
      </c>
      <c r="E70" s="2">
        <v>126</v>
      </c>
      <c r="M70" s="5">
        <f t="shared" si="18"/>
        <v>0.41881742858047666</v>
      </c>
      <c r="N70" s="8">
        <f t="shared" si="10"/>
        <v>0.32209726938577643</v>
      </c>
      <c r="O70" s="8">
        <f t="shared" si="11"/>
        <v>0.40190996019246183</v>
      </c>
      <c r="Q70">
        <f t="shared" si="12"/>
        <v>2.6653643462449499</v>
      </c>
      <c r="R70">
        <f t="shared" si="13"/>
        <v>1.9030899869919435</v>
      </c>
      <c r="S70">
        <f t="shared" si="14"/>
        <v>1.9493900066449128</v>
      </c>
      <c r="U70">
        <f t="shared" si="15"/>
        <v>7.104167098233769</v>
      </c>
      <c r="V70">
        <f t="shared" si="16"/>
        <v>3.621751498588996</v>
      </c>
      <c r="W70">
        <f t="shared" si="17"/>
        <v>3.800121398007053</v>
      </c>
    </row>
    <row r="71" spans="1:23" x14ac:dyDescent="0.25">
      <c r="A71" s="2">
        <v>70</v>
      </c>
      <c r="B71" s="3">
        <v>412.55123045472465</v>
      </c>
      <c r="C71" s="4">
        <v>49</v>
      </c>
      <c r="D71" s="4">
        <v>84</v>
      </c>
      <c r="E71" s="2">
        <v>146</v>
      </c>
      <c r="M71" s="5">
        <f t="shared" si="18"/>
        <v>0.36893096909369483</v>
      </c>
      <c r="N71" s="8">
        <f t="shared" si="10"/>
        <v>0.10920336242234652</v>
      </c>
      <c r="O71" s="8">
        <f t="shared" si="11"/>
        <v>0.37679923960943063</v>
      </c>
      <c r="Q71">
        <f t="shared" si="12"/>
        <v>2.6154778867581681</v>
      </c>
      <c r="R71">
        <f t="shared" si="13"/>
        <v>1.6901960800285136</v>
      </c>
      <c r="S71">
        <f t="shared" si="14"/>
        <v>1.9242792860618816</v>
      </c>
      <c r="U71">
        <f t="shared" si="15"/>
        <v>6.840724576120973</v>
      </c>
      <c r="V71">
        <f t="shared" si="16"/>
        <v>2.8567627889437537</v>
      </c>
      <c r="W71">
        <f t="shared" si="17"/>
        <v>3.7028507707668248</v>
      </c>
    </row>
    <row r="72" spans="1:23" x14ac:dyDescent="0.25">
      <c r="A72" s="2">
        <v>71</v>
      </c>
      <c r="B72" s="3">
        <v>380.94855911401794</v>
      </c>
      <c r="C72" s="4">
        <v>71</v>
      </c>
      <c r="D72" s="4">
        <v>80</v>
      </c>
      <c r="E72" s="2">
        <v>8</v>
      </c>
      <c r="M72" s="5">
        <f t="shared" si="18"/>
        <v>0.33431941758800221</v>
      </c>
      <c r="N72" s="8">
        <f t="shared" si="10"/>
        <v>0.27026563111290813</v>
      </c>
      <c r="O72" s="8">
        <f t="shared" si="11"/>
        <v>0.35560994053949257</v>
      </c>
      <c r="Q72">
        <f t="shared" si="12"/>
        <v>2.5808663352524754</v>
      </c>
      <c r="R72">
        <f t="shared" si="13"/>
        <v>1.8512583487190752</v>
      </c>
      <c r="S72">
        <f t="shared" si="14"/>
        <v>1.9030899869919435</v>
      </c>
      <c r="U72">
        <f t="shared" si="15"/>
        <v>6.6608710404395426</v>
      </c>
      <c r="V72">
        <f t="shared" si="16"/>
        <v>3.4271574737020774</v>
      </c>
      <c r="W72">
        <f t="shared" si="17"/>
        <v>3.621751498588996</v>
      </c>
    </row>
    <row r="73" spans="1:23" x14ac:dyDescent="0.25">
      <c r="A73" s="2">
        <v>72</v>
      </c>
      <c r="B73" s="3">
        <v>443.33921781662991</v>
      </c>
      <c r="C73" s="4">
        <v>78</v>
      </c>
      <c r="D73" s="4">
        <v>56</v>
      </c>
      <c r="E73" s="2">
        <v>108</v>
      </c>
      <c r="M73" s="5">
        <f t="shared" si="18"/>
        <v>0.40018923305286913</v>
      </c>
      <c r="N73" s="8">
        <f t="shared" si="10"/>
        <v>0.31110188508431325</v>
      </c>
      <c r="O73" s="8">
        <f t="shared" si="11"/>
        <v>0.2007079805537495</v>
      </c>
      <c r="Q73">
        <f t="shared" si="12"/>
        <v>2.6467361507173424</v>
      </c>
      <c r="R73">
        <f t="shared" si="13"/>
        <v>1.8920946026904804</v>
      </c>
      <c r="S73">
        <f t="shared" si="14"/>
        <v>1.7481880270062005</v>
      </c>
      <c r="U73">
        <f t="shared" si="15"/>
        <v>7.0052122515140542</v>
      </c>
      <c r="V73">
        <f t="shared" si="16"/>
        <v>3.5800219855304469</v>
      </c>
      <c r="W73">
        <f t="shared" si="17"/>
        <v>3.056161377767832</v>
      </c>
    </row>
    <row r="74" spans="1:23" x14ac:dyDescent="0.25">
      <c r="A74" s="2">
        <v>73</v>
      </c>
      <c r="B74" s="3">
        <v>473.63293940140886</v>
      </c>
      <c r="C74" s="4">
        <v>78</v>
      </c>
      <c r="D74" s="4">
        <v>80</v>
      </c>
      <c r="E74" s="2">
        <v>86</v>
      </c>
      <c r="M74" s="5">
        <f t="shared" si="18"/>
        <v>0.42889498065937248</v>
      </c>
      <c r="N74" s="8">
        <f t="shared" si="10"/>
        <v>0.31110188508431325</v>
      </c>
      <c r="O74" s="8">
        <f t="shared" si="11"/>
        <v>0.35560994053949257</v>
      </c>
      <c r="Q74">
        <f t="shared" si="12"/>
        <v>2.6754418983238457</v>
      </c>
      <c r="R74">
        <f t="shared" si="13"/>
        <v>1.8920946026904804</v>
      </c>
      <c r="S74">
        <f t="shared" si="14"/>
        <v>1.9030899869919435</v>
      </c>
      <c r="U74">
        <f t="shared" si="15"/>
        <v>7.1579893513067034</v>
      </c>
      <c r="V74">
        <f t="shared" si="16"/>
        <v>3.5800219855304469</v>
      </c>
      <c r="W74">
        <f t="shared" si="17"/>
        <v>3.621751498588996</v>
      </c>
    </row>
    <row r="75" spans="1:23" x14ac:dyDescent="0.25">
      <c r="A75" s="2">
        <v>74</v>
      </c>
      <c r="B75" s="3">
        <v>472.38896883405801</v>
      </c>
      <c r="C75" s="4">
        <v>61</v>
      </c>
      <c r="D75" s="4">
        <v>66</v>
      </c>
      <c r="E75" s="2">
        <v>42</v>
      </c>
      <c r="M75" s="5">
        <f t="shared" si="18"/>
        <v>0.42775282980699147</v>
      </c>
      <c r="N75" s="8">
        <f t="shared" si="10"/>
        <v>0.20433711740460003</v>
      </c>
      <c r="O75" s="8">
        <f t="shared" si="11"/>
        <v>0.27206388908941781</v>
      </c>
      <c r="Q75">
        <f t="shared" si="12"/>
        <v>2.6742997474714647</v>
      </c>
      <c r="R75">
        <f t="shared" si="13"/>
        <v>1.7853298350107671</v>
      </c>
      <c r="S75">
        <f t="shared" si="14"/>
        <v>1.8195439355418688</v>
      </c>
      <c r="U75">
        <f t="shared" si="15"/>
        <v>7.1518791393259402</v>
      </c>
      <c r="V75">
        <f t="shared" si="16"/>
        <v>3.1874026197795731</v>
      </c>
      <c r="W75">
        <f t="shared" si="17"/>
        <v>3.3107401333671924</v>
      </c>
    </row>
    <row r="76" spans="1:23" x14ac:dyDescent="0.25">
      <c r="A76" s="2">
        <v>75</v>
      </c>
      <c r="B76" s="3">
        <v>367.80711911440608</v>
      </c>
      <c r="C76" s="4">
        <v>75</v>
      </c>
      <c r="D76" s="4">
        <v>50</v>
      </c>
      <c r="E76" s="2">
        <v>25</v>
      </c>
      <c r="M76" s="5">
        <f t="shared" si="18"/>
        <v>0.3190732133337808</v>
      </c>
      <c r="N76" s="8">
        <f t="shared" si="10"/>
        <v>0.29406854578553299</v>
      </c>
      <c r="O76" s="8">
        <f t="shared" si="11"/>
        <v>0.15148995788356778</v>
      </c>
      <c r="Q76">
        <f t="shared" si="12"/>
        <v>2.565620130998254</v>
      </c>
      <c r="R76">
        <f t="shared" si="13"/>
        <v>1.8750612633917001</v>
      </c>
      <c r="S76">
        <f t="shared" si="14"/>
        <v>1.6989700043360187</v>
      </c>
      <c r="U76">
        <f t="shared" si="15"/>
        <v>6.5824066565834984</v>
      </c>
      <c r="V76">
        <f t="shared" si="16"/>
        <v>3.5158547414720784</v>
      </c>
      <c r="W76">
        <f t="shared" si="17"/>
        <v>2.8864990756335316</v>
      </c>
    </row>
    <row r="77" spans="1:23" x14ac:dyDescent="0.25">
      <c r="A77" s="2">
        <v>76</v>
      </c>
      <c r="B77" s="3">
        <v>455.71518312890544</v>
      </c>
      <c r="C77" s="4">
        <v>45</v>
      </c>
      <c r="D77" s="4">
        <v>61</v>
      </c>
      <c r="E77" s="2">
        <v>64</v>
      </c>
      <c r="M77" s="5">
        <f t="shared" si="18"/>
        <v>0.41214658061131493</v>
      </c>
      <c r="N77" s="8">
        <f t="shared" si="10"/>
        <v>7.221979616917662E-2</v>
      </c>
      <c r="O77" s="8">
        <f t="shared" si="11"/>
        <v>0.23784978855831618</v>
      </c>
      <c r="Q77">
        <f t="shared" si="12"/>
        <v>2.6586934982757882</v>
      </c>
      <c r="R77">
        <f t="shared" si="13"/>
        <v>1.6532125137753437</v>
      </c>
      <c r="S77">
        <f t="shared" si="14"/>
        <v>1.7853298350107671</v>
      </c>
      <c r="U77">
        <f t="shared" si="15"/>
        <v>7.0686511177739479</v>
      </c>
      <c r="V77">
        <f t="shared" si="16"/>
        <v>2.733111615703391</v>
      </c>
      <c r="W77">
        <f t="shared" si="17"/>
        <v>3.1874026197795731</v>
      </c>
    </row>
    <row r="78" spans="1:23" x14ac:dyDescent="0.25">
      <c r="A78" s="2">
        <v>77</v>
      </c>
      <c r="B78" s="3">
        <v>507.45003134435547</v>
      </c>
      <c r="C78" s="4">
        <v>84</v>
      </c>
      <c r="D78" s="4">
        <v>91</v>
      </c>
      <c r="E78" s="2">
        <v>163</v>
      </c>
      <c r="M78" s="5">
        <f t="shared" si="18"/>
        <v>0.45884636600484674</v>
      </c>
      <c r="N78" s="8">
        <f t="shared" si="10"/>
        <v>0.34328656845571448</v>
      </c>
      <c r="O78" s="8">
        <f t="shared" si="11"/>
        <v>0.41156134586864268</v>
      </c>
      <c r="Q78">
        <f t="shared" si="12"/>
        <v>2.70539328366932</v>
      </c>
      <c r="R78">
        <f t="shared" si="13"/>
        <v>1.9242792860618816</v>
      </c>
      <c r="S78">
        <f t="shared" si="14"/>
        <v>1.9590413923210936</v>
      </c>
      <c r="U78">
        <f t="shared" si="15"/>
        <v>7.3191528193230653</v>
      </c>
      <c r="V78">
        <f t="shared" si="16"/>
        <v>3.7028507707668248</v>
      </c>
      <c r="W78">
        <f t="shared" si="17"/>
        <v>3.8378431768273691</v>
      </c>
    </row>
    <row r="79" spans="1:23" x14ac:dyDescent="0.25">
      <c r="A79" s="2">
        <v>78</v>
      </c>
      <c r="B79" s="3">
        <v>379.98885590065152</v>
      </c>
      <c r="C79" s="4">
        <v>83</v>
      </c>
      <c r="D79" s="4">
        <v>64</v>
      </c>
      <c r="E79" s="2">
        <v>177</v>
      </c>
      <c r="M79" s="5">
        <f t="shared" si="18"/>
        <v>0.33322394239491082</v>
      </c>
      <c r="N79" s="8">
        <f t="shared" si="10"/>
        <v>0.33808537476990685</v>
      </c>
      <c r="O79" s="8">
        <f t="shared" si="11"/>
        <v>0.25869992753143611</v>
      </c>
      <c r="Q79">
        <f t="shared" si="12"/>
        <v>2.5797708600593841</v>
      </c>
      <c r="R79">
        <f t="shared" si="13"/>
        <v>1.919078092376074</v>
      </c>
      <c r="S79">
        <f t="shared" si="14"/>
        <v>1.8061799739838871</v>
      </c>
      <c r="U79">
        <f t="shared" si="15"/>
        <v>6.6552176904115337</v>
      </c>
      <c r="V79">
        <f t="shared" si="16"/>
        <v>3.6828607246377909</v>
      </c>
      <c r="W79">
        <f t="shared" si="17"/>
        <v>3.2622860984204349</v>
      </c>
    </row>
    <row r="80" spans="1:23" x14ac:dyDescent="0.25">
      <c r="A80" s="2">
        <v>79</v>
      </c>
      <c r="B80" s="3">
        <v>385.8596678751577</v>
      </c>
      <c r="C80" s="4">
        <v>42</v>
      </c>
      <c r="D80" s="4">
        <v>78</v>
      </c>
      <c r="E80" s="2">
        <v>43</v>
      </c>
      <c r="M80" s="5">
        <f t="shared" si="18"/>
        <v>0.33988246848747616</v>
      </c>
      <c r="N80" s="8">
        <f t="shared" si="10"/>
        <v>4.2256572791733449E-2</v>
      </c>
      <c r="O80" s="8">
        <f t="shared" si="11"/>
        <v>0.34461455623802939</v>
      </c>
      <c r="Q80">
        <f t="shared" si="12"/>
        <v>2.5864293861519494</v>
      </c>
      <c r="R80">
        <f t="shared" si="13"/>
        <v>1.6232492903979006</v>
      </c>
      <c r="S80">
        <f t="shared" si="14"/>
        <v>1.8920946026904804</v>
      </c>
      <c r="U80">
        <f t="shared" si="15"/>
        <v>6.6896169695503493</v>
      </c>
      <c r="V80">
        <f t="shared" si="16"/>
        <v>2.6349382587772876</v>
      </c>
      <c r="W80">
        <f t="shared" si="17"/>
        <v>3.5800219855304469</v>
      </c>
    </row>
    <row r="81" spans="1:23" x14ac:dyDescent="0.25">
      <c r="A81" s="2">
        <v>80</v>
      </c>
      <c r="B81" s="3">
        <v>380.22852279042729</v>
      </c>
      <c r="C81" s="4">
        <v>57</v>
      </c>
      <c r="D81" s="4">
        <v>52</v>
      </c>
      <c r="E81" s="2">
        <v>127</v>
      </c>
      <c r="M81" s="5">
        <f t="shared" si="18"/>
        <v>0.333497774627876</v>
      </c>
      <c r="N81" s="8">
        <f t="shared" si="10"/>
        <v>0.17488213806632436</v>
      </c>
      <c r="O81" s="8">
        <f t="shared" si="11"/>
        <v>0.16852329718234826</v>
      </c>
      <c r="Q81">
        <f t="shared" si="12"/>
        <v>2.5800446922923492</v>
      </c>
      <c r="R81">
        <f t="shared" si="13"/>
        <v>1.7558748556724915</v>
      </c>
      <c r="S81">
        <f t="shared" si="14"/>
        <v>1.7160033436347992</v>
      </c>
      <c r="U81">
        <f t="shared" si="15"/>
        <v>6.6566306142259233</v>
      </c>
      <c r="V81">
        <f t="shared" si="16"/>
        <v>3.0830965087828925</v>
      </c>
      <c r="W81">
        <f t="shared" si="17"/>
        <v>2.9446674753658106</v>
      </c>
    </row>
    <row r="82" spans="1:23" x14ac:dyDescent="0.25">
      <c r="A82" s="2">
        <v>81</v>
      </c>
      <c r="B82" s="3">
        <v>395.56908048240973</v>
      </c>
      <c r="C82" s="4">
        <v>84</v>
      </c>
      <c r="D82" s="4">
        <v>83</v>
      </c>
      <c r="E82" s="2">
        <v>109</v>
      </c>
      <c r="M82" s="5">
        <f t="shared" si="18"/>
        <v>0.3506754201123794</v>
      </c>
      <c r="N82" s="8">
        <f t="shared" si="10"/>
        <v>0.34328656845571448</v>
      </c>
      <c r="O82" s="8">
        <f t="shared" si="11"/>
        <v>0.371598045923623</v>
      </c>
      <c r="Q82">
        <f t="shared" si="12"/>
        <v>2.5972223377768526</v>
      </c>
      <c r="R82">
        <f t="shared" si="13"/>
        <v>1.9242792860618816</v>
      </c>
      <c r="S82">
        <f t="shared" si="14"/>
        <v>1.919078092376074</v>
      </c>
      <c r="U82">
        <f t="shared" si="15"/>
        <v>6.7455638718470592</v>
      </c>
      <c r="V82">
        <f t="shared" si="16"/>
        <v>3.7028507707668248</v>
      </c>
      <c r="W82">
        <f t="shared" si="17"/>
        <v>3.6828607246377909</v>
      </c>
    </row>
    <row r="83" spans="1:23" x14ac:dyDescent="0.25">
      <c r="A83" s="2">
        <v>82</v>
      </c>
      <c r="B83" s="3">
        <v>397.53512066513974</v>
      </c>
      <c r="C83" s="4">
        <v>76</v>
      </c>
      <c r="D83" s="4">
        <v>83</v>
      </c>
      <c r="E83" s="2">
        <v>9</v>
      </c>
      <c r="M83" s="5">
        <f t="shared" si="18"/>
        <v>0.35282858523315452</v>
      </c>
      <c r="N83" s="8">
        <f t="shared" si="10"/>
        <v>0.29982087467462426</v>
      </c>
      <c r="O83" s="8">
        <f t="shared" si="11"/>
        <v>0.371598045923623</v>
      </c>
      <c r="Q83">
        <f t="shared" si="12"/>
        <v>2.5993755028976278</v>
      </c>
      <c r="R83">
        <f t="shared" si="13"/>
        <v>1.8808135922807914</v>
      </c>
      <c r="S83">
        <f t="shared" si="14"/>
        <v>1.919078092376074</v>
      </c>
      <c r="U83">
        <f t="shared" si="15"/>
        <v>6.7567530050642954</v>
      </c>
      <c r="V83">
        <f t="shared" si="16"/>
        <v>3.537459768908175</v>
      </c>
      <c r="W83">
        <f t="shared" si="17"/>
        <v>3.6828607246377909</v>
      </c>
    </row>
    <row r="84" spans="1:23" x14ac:dyDescent="0.25">
      <c r="A84" s="2">
        <v>83</v>
      </c>
      <c r="B84" s="3">
        <v>445.17280596450144</v>
      </c>
      <c r="C84" s="4">
        <v>43</v>
      </c>
      <c r="D84" s="4">
        <v>86</v>
      </c>
      <c r="E84" s="2">
        <v>164</v>
      </c>
      <c r="M84" s="5">
        <f t="shared" si="18"/>
        <v>0.40198170929138533</v>
      </c>
      <c r="N84" s="8">
        <f t="shared" si="10"/>
        <v>5.2475737973419312E-2</v>
      </c>
      <c r="O84" s="8">
        <f t="shared" si="11"/>
        <v>0.38701840479111671</v>
      </c>
      <c r="Q84">
        <f t="shared" si="12"/>
        <v>2.6485286269558586</v>
      </c>
      <c r="R84">
        <f t="shared" si="13"/>
        <v>1.6334684555795864</v>
      </c>
      <c r="S84">
        <f t="shared" si="14"/>
        <v>1.9344984512435677</v>
      </c>
      <c r="U84">
        <f t="shared" si="15"/>
        <v>7.0147038878046857</v>
      </c>
      <c r="V84">
        <f t="shared" si="16"/>
        <v>2.6682191953735592</v>
      </c>
      <c r="W84">
        <f t="shared" si="17"/>
        <v>3.7422842578637621</v>
      </c>
    </row>
    <row r="85" spans="1:23" x14ac:dyDescent="0.25">
      <c r="A85" s="2">
        <v>84</v>
      </c>
      <c r="B85" s="3">
        <v>431.09190215261515</v>
      </c>
      <c r="C85" s="4">
        <v>68</v>
      </c>
      <c r="D85" s="4">
        <v>64</v>
      </c>
      <c r="E85" s="2">
        <v>147</v>
      </c>
      <c r="M85" s="5">
        <f t="shared" si="18"/>
        <v>0.38802294725978026</v>
      </c>
      <c r="N85" s="8">
        <f t="shared" si="10"/>
        <v>0.25151619510006928</v>
      </c>
      <c r="O85" s="8">
        <f t="shared" si="11"/>
        <v>0.25869992753143611</v>
      </c>
      <c r="Q85">
        <f t="shared" si="12"/>
        <v>2.6345698649242535</v>
      </c>
      <c r="R85">
        <f t="shared" si="13"/>
        <v>1.8325089127062364</v>
      </c>
      <c r="S85">
        <f t="shared" si="14"/>
        <v>1.8061799739838871</v>
      </c>
      <c r="U85">
        <f t="shared" si="15"/>
        <v>6.9409583731669997</v>
      </c>
      <c r="V85">
        <f t="shared" si="16"/>
        <v>3.3580889151477926</v>
      </c>
      <c r="W85">
        <f t="shared" si="17"/>
        <v>3.2622860984204349</v>
      </c>
    </row>
    <row r="86" spans="1:23" x14ac:dyDescent="0.25">
      <c r="A86" s="2">
        <v>85</v>
      </c>
      <c r="B86" s="3">
        <v>470.55069787515924</v>
      </c>
      <c r="C86" s="4">
        <v>63</v>
      </c>
      <c r="D86" s="4">
        <v>56</v>
      </c>
      <c r="E86" s="2">
        <v>44</v>
      </c>
      <c r="M86" s="5">
        <f t="shared" si="18"/>
        <v>0.42605950419288652</v>
      </c>
      <c r="N86" s="8">
        <f t="shared" si="10"/>
        <v>0.21834783184741458</v>
      </c>
      <c r="O86" s="8">
        <f t="shared" si="11"/>
        <v>0.2007079805537495</v>
      </c>
      <c r="Q86">
        <f t="shared" si="12"/>
        <v>2.6726064218573597</v>
      </c>
      <c r="R86">
        <f t="shared" si="13"/>
        <v>1.7993405494535817</v>
      </c>
      <c r="S86">
        <f t="shared" si="14"/>
        <v>1.7481880270062005</v>
      </c>
      <c r="U86">
        <f t="shared" si="15"/>
        <v>7.1428250861531994</v>
      </c>
      <c r="V86">
        <f t="shared" si="16"/>
        <v>3.2376264129079173</v>
      </c>
      <c r="W86">
        <f t="shared" si="17"/>
        <v>3.056161377767832</v>
      </c>
    </row>
    <row r="87" spans="1:23" x14ac:dyDescent="0.25">
      <c r="A87" s="2">
        <v>86</v>
      </c>
      <c r="B87" s="3">
        <v>493.30493628182393</v>
      </c>
      <c r="C87" s="4">
        <v>84</v>
      </c>
      <c r="D87" s="4">
        <v>68</v>
      </c>
      <c r="E87" s="2">
        <v>178</v>
      </c>
      <c r="M87" s="5">
        <f t="shared" si="18"/>
        <v>0.44656854361001574</v>
      </c>
      <c r="N87" s="8">
        <f t="shared" si="10"/>
        <v>0.34328656845571448</v>
      </c>
      <c r="O87" s="8">
        <f t="shared" si="11"/>
        <v>0.28502886625378543</v>
      </c>
      <c r="Q87">
        <f t="shared" si="12"/>
        <v>2.693115461274489</v>
      </c>
      <c r="R87">
        <f t="shared" si="13"/>
        <v>1.9242792860618816</v>
      </c>
      <c r="S87">
        <f t="shared" si="14"/>
        <v>1.8325089127062364</v>
      </c>
      <c r="U87">
        <f t="shared" si="15"/>
        <v>7.2528708877557033</v>
      </c>
      <c r="V87">
        <f t="shared" si="16"/>
        <v>3.7028507707668248</v>
      </c>
      <c r="W87">
        <f t="shared" si="17"/>
        <v>3.3580889151477926</v>
      </c>
    </row>
    <row r="88" spans="1:23" x14ac:dyDescent="0.25">
      <c r="A88" s="2">
        <v>87</v>
      </c>
      <c r="B88" s="3">
        <v>448.77206908908852</v>
      </c>
      <c r="C88" s="4">
        <v>64</v>
      </c>
      <c r="D88" s="4">
        <v>72</v>
      </c>
      <c r="E88" s="2">
        <v>65</v>
      </c>
      <c r="M88" s="5">
        <f t="shared" si="18"/>
        <v>0.4054789015774829</v>
      </c>
      <c r="N88" s="8">
        <f t="shared" si="10"/>
        <v>0.22518725637771997</v>
      </c>
      <c r="O88" s="8">
        <f t="shared" si="11"/>
        <v>0.30985244997881756</v>
      </c>
      <c r="Q88">
        <f t="shared" si="12"/>
        <v>2.6520258192419561</v>
      </c>
      <c r="R88">
        <f t="shared" si="13"/>
        <v>1.8061799739838871</v>
      </c>
      <c r="S88">
        <f t="shared" si="14"/>
        <v>1.8573324964312685</v>
      </c>
      <c r="U88">
        <f t="shared" si="15"/>
        <v>7.0332409459259688</v>
      </c>
      <c r="V88">
        <f t="shared" si="16"/>
        <v>3.2622860984204349</v>
      </c>
      <c r="W88">
        <f t="shared" si="17"/>
        <v>3.449684002299608</v>
      </c>
    </row>
    <row r="89" spans="1:23" x14ac:dyDescent="0.25">
      <c r="A89" s="2">
        <v>88</v>
      </c>
      <c r="B89" s="3">
        <v>400.99843549592595</v>
      </c>
      <c r="C89" s="4">
        <v>47</v>
      </c>
      <c r="D89" s="4">
        <v>53</v>
      </c>
      <c r="E89" s="2">
        <v>148</v>
      </c>
      <c r="M89" s="5">
        <f t="shared" si="18"/>
        <v>0.35659576054969477</v>
      </c>
      <c r="N89" s="8">
        <f t="shared" si="10"/>
        <v>9.1105140329550416E-2</v>
      </c>
      <c r="O89" s="8">
        <f t="shared" si="11"/>
        <v>0.17679582314833797</v>
      </c>
      <c r="Q89">
        <f t="shared" si="12"/>
        <v>2.603142678214168</v>
      </c>
      <c r="R89">
        <f t="shared" si="13"/>
        <v>1.6720978579357175</v>
      </c>
      <c r="S89">
        <f t="shared" si="14"/>
        <v>1.7242758696007889</v>
      </c>
      <c r="U89">
        <f t="shared" si="15"/>
        <v>6.7763518031400318</v>
      </c>
      <c r="V89">
        <f t="shared" si="16"/>
        <v>2.795911246513215</v>
      </c>
      <c r="W89">
        <f t="shared" si="17"/>
        <v>2.973127274487557</v>
      </c>
    </row>
    <row r="90" spans="1:23" x14ac:dyDescent="0.25">
      <c r="A90" s="2">
        <v>89</v>
      </c>
      <c r="B90" s="3">
        <v>459.1679878108182</v>
      </c>
      <c r="C90" s="4">
        <v>74</v>
      </c>
      <c r="D90" s="4">
        <v>57</v>
      </c>
      <c r="E90" s="2">
        <v>26</v>
      </c>
      <c r="M90" s="5">
        <f t="shared" si="18"/>
        <v>0.41542468471817573</v>
      </c>
      <c r="N90" s="8">
        <f t="shared" si="10"/>
        <v>0.28823900212480913</v>
      </c>
      <c r="O90" s="8">
        <f t="shared" si="11"/>
        <v>0.2083948092200405</v>
      </c>
      <c r="Q90">
        <f t="shared" si="12"/>
        <v>2.661971602382649</v>
      </c>
      <c r="R90">
        <f t="shared" si="13"/>
        <v>1.8692317197309762</v>
      </c>
      <c r="S90">
        <f t="shared" si="14"/>
        <v>1.7558748556724915</v>
      </c>
      <c r="U90">
        <f t="shared" si="15"/>
        <v>7.086092811891648</v>
      </c>
      <c r="V90">
        <f t="shared" si="16"/>
        <v>3.4940272220484228</v>
      </c>
      <c r="W90">
        <f t="shared" si="17"/>
        <v>3.0830965087828925</v>
      </c>
    </row>
    <row r="91" spans="1:23" x14ac:dyDescent="0.25">
      <c r="A91" s="2">
        <v>90</v>
      </c>
      <c r="B91" s="3">
        <v>502.39326688271376</v>
      </c>
      <c r="C91" s="4">
        <v>64</v>
      </c>
      <c r="D91" s="4">
        <v>90</v>
      </c>
      <c r="E91" s="2">
        <v>87</v>
      </c>
      <c r="M91" s="5">
        <f t="shared" si="18"/>
        <v>0.45449689265209026</v>
      </c>
      <c r="N91" s="8">
        <f t="shared" si="10"/>
        <v>0.22518725637771997</v>
      </c>
      <c r="O91" s="8">
        <f t="shared" si="11"/>
        <v>0.40676246298687402</v>
      </c>
      <c r="Q91">
        <f t="shared" si="12"/>
        <v>2.7010438103165635</v>
      </c>
      <c r="R91">
        <f t="shared" si="13"/>
        <v>1.8061799739838871</v>
      </c>
      <c r="S91">
        <f t="shared" si="14"/>
        <v>1.954242509439325</v>
      </c>
      <c r="U91">
        <f t="shared" si="15"/>
        <v>7.2956376652494201</v>
      </c>
      <c r="V91">
        <f t="shared" si="16"/>
        <v>3.2622860984204349</v>
      </c>
      <c r="W91">
        <f t="shared" si="17"/>
        <v>3.8190637856997101</v>
      </c>
    </row>
    <row r="92" spans="1:23" x14ac:dyDescent="0.25">
      <c r="A92" s="2">
        <v>91</v>
      </c>
      <c r="B92" s="3">
        <v>458.43260424416189</v>
      </c>
      <c r="C92" s="4">
        <v>66</v>
      </c>
      <c r="D92" s="4">
        <v>83</v>
      </c>
      <c r="E92" s="2">
        <v>10</v>
      </c>
      <c r="M92" s="5">
        <f t="shared" si="18"/>
        <v>0.41472857990695067</v>
      </c>
      <c r="N92" s="8">
        <f t="shared" si="10"/>
        <v>0.23855121793570166</v>
      </c>
      <c r="O92" s="8">
        <f t="shared" si="11"/>
        <v>0.371598045923623</v>
      </c>
      <c r="Q92">
        <f t="shared" si="12"/>
        <v>2.6612754975714239</v>
      </c>
      <c r="R92">
        <f t="shared" si="13"/>
        <v>1.8195439355418688</v>
      </c>
      <c r="S92">
        <f t="shared" si="14"/>
        <v>1.919078092376074</v>
      </c>
      <c r="U92">
        <f t="shared" si="15"/>
        <v>7.0823872739740299</v>
      </c>
      <c r="V92">
        <f t="shared" si="16"/>
        <v>3.3107401333671924</v>
      </c>
      <c r="W92">
        <f t="shared" si="17"/>
        <v>3.6828607246377909</v>
      </c>
    </row>
    <row r="93" spans="1:23" x14ac:dyDescent="0.25">
      <c r="A93" s="2">
        <v>92</v>
      </c>
      <c r="B93" s="3">
        <v>373.26571293431994</v>
      </c>
      <c r="C93" s="4">
        <v>56</v>
      </c>
      <c r="D93" s="4">
        <v>68</v>
      </c>
      <c r="E93" s="2">
        <v>165</v>
      </c>
      <c r="M93" s="5">
        <f t="shared" si="18"/>
        <v>0.32547118110910889</v>
      </c>
      <c r="N93" s="8">
        <f t="shared" si="10"/>
        <v>0.16719530940003335</v>
      </c>
      <c r="O93" s="8">
        <f t="shared" si="11"/>
        <v>0.28502886625378543</v>
      </c>
      <c r="Q93">
        <f t="shared" si="12"/>
        <v>2.5720180987735821</v>
      </c>
      <c r="R93">
        <f t="shared" si="13"/>
        <v>1.7481880270062005</v>
      </c>
      <c r="S93">
        <f t="shared" si="14"/>
        <v>1.8325089127062364</v>
      </c>
      <c r="U93">
        <f t="shared" si="15"/>
        <v>6.6152771004188722</v>
      </c>
      <c r="V93">
        <f t="shared" si="16"/>
        <v>3.056161377767832</v>
      </c>
      <c r="W93">
        <f t="shared" si="17"/>
        <v>3.3580889151477926</v>
      </c>
    </row>
    <row r="94" spans="1:23" x14ac:dyDescent="0.25">
      <c r="A94" s="2">
        <v>93</v>
      </c>
      <c r="B94" s="3">
        <v>369.73237366677324</v>
      </c>
      <c r="C94" s="4">
        <v>79</v>
      </c>
      <c r="D94" s="4">
        <v>51</v>
      </c>
      <c r="E94" s="2">
        <v>110</v>
      </c>
      <c r="M94" s="5">
        <f t="shared" si="18"/>
        <v>0.32134056128106714</v>
      </c>
      <c r="N94" s="8">
        <f t="shared" si="10"/>
        <v>0.31663437368427427</v>
      </c>
      <c r="O94" s="8">
        <f t="shared" si="11"/>
        <v>0.1600901296454853</v>
      </c>
      <c r="Q94">
        <f t="shared" si="12"/>
        <v>2.5678874789455404</v>
      </c>
      <c r="R94">
        <f t="shared" si="13"/>
        <v>1.8976270912904414</v>
      </c>
      <c r="S94">
        <f t="shared" si="14"/>
        <v>1.7075701760979363</v>
      </c>
      <c r="U94">
        <f t="shared" si="15"/>
        <v>6.5940461045252832</v>
      </c>
      <c r="V94">
        <f t="shared" si="16"/>
        <v>3.6009885775994213</v>
      </c>
      <c r="W94">
        <f t="shared" si="17"/>
        <v>2.9157959062991372</v>
      </c>
    </row>
    <row r="95" spans="1:23" x14ac:dyDescent="0.25">
      <c r="A95" s="2">
        <v>94</v>
      </c>
      <c r="B95" s="3">
        <v>408.8721185543601</v>
      </c>
      <c r="C95" s="4">
        <v>82</v>
      </c>
      <c r="D95" s="4">
        <v>80</v>
      </c>
      <c r="E95" s="2">
        <v>66</v>
      </c>
      <c r="M95" s="5">
        <f t="shared" si="18"/>
        <v>0.36504057887461627</v>
      </c>
      <c r="N95" s="8">
        <f t="shared" si="10"/>
        <v>0.3328211347775496</v>
      </c>
      <c r="O95" s="8">
        <f t="shared" si="11"/>
        <v>0.35560994053949257</v>
      </c>
      <c r="Q95">
        <f t="shared" si="12"/>
        <v>2.6115874965390895</v>
      </c>
      <c r="R95">
        <f t="shared" si="13"/>
        <v>1.9138138523837167</v>
      </c>
      <c r="S95">
        <f t="shared" si="14"/>
        <v>1.9030899869919435</v>
      </c>
      <c r="U95">
        <f t="shared" si="15"/>
        <v>6.820389252079309</v>
      </c>
      <c r="V95">
        <f t="shared" si="16"/>
        <v>3.6626834615758028</v>
      </c>
      <c r="W95">
        <f t="shared" si="17"/>
        <v>3.621751498588996</v>
      </c>
    </row>
    <row r="96" spans="1:23" x14ac:dyDescent="0.25">
      <c r="A96" s="2">
        <v>95</v>
      </c>
      <c r="B96" s="3">
        <v>387.69811104032726</v>
      </c>
      <c r="C96" s="4">
        <v>45</v>
      </c>
      <c r="D96" s="4">
        <v>83</v>
      </c>
      <c r="E96" s="2">
        <v>128</v>
      </c>
      <c r="M96" s="5">
        <f t="shared" si="18"/>
        <v>0.34194676735934504</v>
      </c>
      <c r="N96" s="8">
        <f t="shared" si="10"/>
        <v>7.221979616917662E-2</v>
      </c>
      <c r="O96" s="8">
        <f t="shared" si="11"/>
        <v>0.371598045923623</v>
      </c>
      <c r="Q96">
        <f t="shared" si="12"/>
        <v>2.5884936850238183</v>
      </c>
      <c r="R96">
        <f t="shared" si="13"/>
        <v>1.6532125137753437</v>
      </c>
      <c r="S96">
        <f t="shared" si="14"/>
        <v>1.919078092376074</v>
      </c>
      <c r="U96">
        <f t="shared" si="15"/>
        <v>6.7002995574081865</v>
      </c>
      <c r="V96">
        <f t="shared" si="16"/>
        <v>2.733111615703391</v>
      </c>
      <c r="W96">
        <f t="shared" si="17"/>
        <v>3.6828607246377909</v>
      </c>
    </row>
    <row r="97" spans="1:23" x14ac:dyDescent="0.25">
      <c r="A97" s="2">
        <v>96</v>
      </c>
      <c r="B97" s="3">
        <v>376.18308595490959</v>
      </c>
      <c r="C97" s="4">
        <v>55</v>
      </c>
      <c r="D97" s="4">
        <v>71</v>
      </c>
      <c r="E97" s="2">
        <v>186</v>
      </c>
      <c r="M97" s="5">
        <f t="shared" si="18"/>
        <v>0.32885234712355471</v>
      </c>
      <c r="N97" s="8">
        <f t="shared" si="10"/>
        <v>0.15936997188807678</v>
      </c>
      <c r="O97" s="8">
        <f t="shared" si="11"/>
        <v>0.30377830226662428</v>
      </c>
      <c r="Q97">
        <f t="shared" si="12"/>
        <v>2.5753992647880279</v>
      </c>
      <c r="R97">
        <f t="shared" si="13"/>
        <v>1.7403626894942439</v>
      </c>
      <c r="S97">
        <f t="shared" si="14"/>
        <v>1.8512583487190752</v>
      </c>
      <c r="U97">
        <f t="shared" si="15"/>
        <v>6.6326813730707146</v>
      </c>
      <c r="V97">
        <f t="shared" si="16"/>
        <v>3.0288622909836378</v>
      </c>
      <c r="W97">
        <f t="shared" si="17"/>
        <v>3.4271574737020774</v>
      </c>
    </row>
    <row r="98" spans="1:23" x14ac:dyDescent="0.25">
      <c r="A98" s="2">
        <v>97</v>
      </c>
      <c r="B98" s="3">
        <v>498.19802219463185</v>
      </c>
      <c r="C98" s="4">
        <v>53</v>
      </c>
      <c r="D98" s="4">
        <v>86</v>
      </c>
      <c r="E98" s="2">
        <v>187</v>
      </c>
      <c r="M98" s="5">
        <f t="shared" si="18"/>
        <v>0.45085508142589292</v>
      </c>
      <c r="N98" s="8">
        <f t="shared" si="10"/>
        <v>0.14328315199462183</v>
      </c>
      <c r="O98" s="8">
        <f t="shared" si="11"/>
        <v>0.38701840479111671</v>
      </c>
      <c r="Q98">
        <f t="shared" si="12"/>
        <v>2.6974019990903662</v>
      </c>
      <c r="R98">
        <f t="shared" si="13"/>
        <v>1.7242758696007889</v>
      </c>
      <c r="S98">
        <f t="shared" si="14"/>
        <v>1.9344984512435677</v>
      </c>
      <c r="U98">
        <f t="shared" si="15"/>
        <v>7.2759775446967039</v>
      </c>
      <c r="V98">
        <f t="shared" si="16"/>
        <v>2.973127274487557</v>
      </c>
      <c r="W98">
        <f t="shared" si="17"/>
        <v>3.7422842578637621</v>
      </c>
    </row>
    <row r="99" spans="1:23" x14ac:dyDescent="0.25">
      <c r="A99" s="2">
        <v>98</v>
      </c>
      <c r="B99" s="3">
        <v>387.19602736059011</v>
      </c>
      <c r="C99" s="4">
        <v>79</v>
      </c>
      <c r="D99" s="4">
        <v>87</v>
      </c>
      <c r="E99" s="2">
        <v>45</v>
      </c>
      <c r="M99" s="5">
        <f t="shared" si="18"/>
        <v>0.34138397512419427</v>
      </c>
      <c r="N99" s="8">
        <f t="shared" si="10"/>
        <v>0.31663437368427427</v>
      </c>
      <c r="O99" s="8">
        <f t="shared" si="11"/>
        <v>0.3920392061661675</v>
      </c>
      <c r="Q99">
        <f t="shared" si="12"/>
        <v>2.5879308927886675</v>
      </c>
      <c r="R99">
        <f t="shared" si="13"/>
        <v>1.8976270912904414</v>
      </c>
      <c r="S99">
        <f t="shared" si="14"/>
        <v>1.9395192526186185</v>
      </c>
      <c r="U99">
        <f t="shared" si="15"/>
        <v>6.6973863058499497</v>
      </c>
      <c r="V99">
        <f t="shared" si="16"/>
        <v>3.6009885775994213</v>
      </c>
      <c r="W99">
        <f t="shared" si="17"/>
        <v>3.7617349312782844</v>
      </c>
    </row>
    <row r="100" spans="1:23" x14ac:dyDescent="0.25">
      <c r="A100" s="2">
        <v>99</v>
      </c>
      <c r="B100" s="3">
        <v>440.48556777408135</v>
      </c>
      <c r="C100" s="4">
        <v>45</v>
      </c>
      <c r="D100" s="4">
        <v>91</v>
      </c>
      <c r="E100" s="2">
        <v>129</v>
      </c>
      <c r="M100" s="5">
        <f t="shared" si="18"/>
        <v>0.39738476593771876</v>
      </c>
      <c r="N100" s="8">
        <f t="shared" si="10"/>
        <v>7.221979616917662E-2</v>
      </c>
      <c r="O100" s="8">
        <f t="shared" si="11"/>
        <v>0.41156134586864268</v>
      </c>
      <c r="Q100">
        <f t="shared" si="12"/>
        <v>2.643931683602192</v>
      </c>
      <c r="R100">
        <f t="shared" si="13"/>
        <v>1.6532125137753437</v>
      </c>
      <c r="S100">
        <f t="shared" si="14"/>
        <v>1.9590413923210936</v>
      </c>
      <c r="U100">
        <f t="shared" si="15"/>
        <v>6.9903747475555216</v>
      </c>
      <c r="V100">
        <f t="shared" si="16"/>
        <v>2.733111615703391</v>
      </c>
      <c r="W100">
        <f t="shared" si="17"/>
        <v>3.8378431768273691</v>
      </c>
    </row>
    <row r="101" spans="1:23" x14ac:dyDescent="0.25">
      <c r="A101" s="2">
        <v>100</v>
      </c>
      <c r="B101" s="3">
        <v>415.8355423395991</v>
      </c>
      <c r="C101" s="4">
        <v>40</v>
      </c>
      <c r="D101" s="4">
        <v>65</v>
      </c>
      <c r="E101" s="2">
        <v>88</v>
      </c>
      <c r="M101" s="5">
        <f t="shared" si="18"/>
        <v>0.37237468898147252</v>
      </c>
      <c r="N101" s="8">
        <f t="shared" si="10"/>
        <v>2.1067273721795177E-2</v>
      </c>
      <c r="O101" s="8">
        <f t="shared" si="11"/>
        <v>0.2654333101904045</v>
      </c>
      <c r="Q101">
        <f t="shared" si="12"/>
        <v>2.6189216066459458</v>
      </c>
      <c r="R101">
        <f t="shared" si="13"/>
        <v>1.6020599913279623</v>
      </c>
      <c r="S101">
        <f t="shared" si="14"/>
        <v>1.8129133566428555</v>
      </c>
      <c r="U101">
        <f t="shared" si="15"/>
        <v>6.8587503817569822</v>
      </c>
      <c r="V101">
        <f t="shared" si="16"/>
        <v>2.5665962158137505</v>
      </c>
      <c r="W101">
        <f t="shared" si="17"/>
        <v>3.2866548386940653</v>
      </c>
    </row>
    <row r="102" spans="1:23" x14ac:dyDescent="0.25">
      <c r="A102" s="2">
        <v>101</v>
      </c>
      <c r="B102" s="3">
        <v>463.5404346978612</v>
      </c>
      <c r="C102" s="4">
        <v>67</v>
      </c>
      <c r="D102" s="4">
        <v>72</v>
      </c>
      <c r="E102" s="2">
        <v>111</v>
      </c>
      <c r="M102" s="5">
        <f t="shared" si="18"/>
        <v>0.41954070603768434</v>
      </c>
      <c r="N102" s="8">
        <f t="shared" si="10"/>
        <v>0.24508208509465934</v>
      </c>
      <c r="O102" s="8">
        <f t="shared" si="11"/>
        <v>0.30985244997881756</v>
      </c>
      <c r="Q102">
        <f t="shared" si="12"/>
        <v>2.6660876237021576</v>
      </c>
      <c r="R102">
        <f t="shared" si="13"/>
        <v>1.8260748027008264</v>
      </c>
      <c r="S102">
        <f t="shared" si="14"/>
        <v>1.8573324964312685</v>
      </c>
      <c r="U102">
        <f t="shared" si="15"/>
        <v>7.1080232172578173</v>
      </c>
      <c r="V102">
        <f t="shared" si="16"/>
        <v>3.3345491850588624</v>
      </c>
      <c r="W102">
        <f t="shared" si="17"/>
        <v>3.449684002299608</v>
      </c>
    </row>
    <row r="103" spans="1:23" x14ac:dyDescent="0.25">
      <c r="A103" s="2">
        <v>102</v>
      </c>
      <c r="B103" s="3">
        <v>458.88469121665753</v>
      </c>
      <c r="C103" s="4">
        <v>45</v>
      </c>
      <c r="D103" s="4">
        <v>56</v>
      </c>
      <c r="E103" s="2">
        <v>27</v>
      </c>
      <c r="M103" s="5">
        <f t="shared" si="18"/>
        <v>0.41515665183879547</v>
      </c>
      <c r="N103" s="8">
        <f t="shared" si="10"/>
        <v>7.221979616917662E-2</v>
      </c>
      <c r="O103" s="8">
        <f t="shared" si="11"/>
        <v>0.2007079805537495</v>
      </c>
      <c r="Q103">
        <f t="shared" si="12"/>
        <v>2.6617035695032687</v>
      </c>
      <c r="R103">
        <f t="shared" si="13"/>
        <v>1.6532125137753437</v>
      </c>
      <c r="S103">
        <f t="shared" si="14"/>
        <v>1.7481880270062005</v>
      </c>
      <c r="U103">
        <f t="shared" si="15"/>
        <v>7.0846658919064422</v>
      </c>
      <c r="V103">
        <f t="shared" si="16"/>
        <v>2.733111615703391</v>
      </c>
      <c r="W103">
        <f t="shared" si="17"/>
        <v>3.056161377767832</v>
      </c>
    </row>
    <row r="104" spans="1:23" x14ac:dyDescent="0.25">
      <c r="A104" s="2">
        <v>103</v>
      </c>
      <c r="B104" s="3">
        <v>380.9233106613159</v>
      </c>
      <c r="C104" s="4">
        <v>52</v>
      </c>
      <c r="D104" s="4">
        <v>82</v>
      </c>
      <c r="E104" s="2">
        <v>46</v>
      </c>
      <c r="M104" s="5">
        <f t="shared" si="18"/>
        <v>0.33429063252814073</v>
      </c>
      <c r="N104" s="8">
        <f t="shared" si="10"/>
        <v>0.13501062602863212</v>
      </c>
      <c r="O104" s="8">
        <f t="shared" si="11"/>
        <v>0.36633380593126574</v>
      </c>
      <c r="Q104">
        <f t="shared" si="12"/>
        <v>2.580837550192614</v>
      </c>
      <c r="R104">
        <f t="shared" si="13"/>
        <v>1.7160033436347992</v>
      </c>
      <c r="S104">
        <f t="shared" si="14"/>
        <v>1.9138138523837167</v>
      </c>
      <c r="U104">
        <f t="shared" si="15"/>
        <v>6.6607224604842132</v>
      </c>
      <c r="V104">
        <f t="shared" si="16"/>
        <v>2.9446674753658106</v>
      </c>
      <c r="W104">
        <f t="shared" si="17"/>
        <v>3.6626834615758028</v>
      </c>
    </row>
    <row r="105" spans="1:23" x14ac:dyDescent="0.25">
      <c r="A105" s="2">
        <v>104</v>
      </c>
      <c r="B105" s="3">
        <v>488.56426638083093</v>
      </c>
      <c r="C105" s="4">
        <v>45</v>
      </c>
      <c r="D105" s="4">
        <v>73</v>
      </c>
      <c r="E105" s="2">
        <v>11</v>
      </c>
      <c r="M105" s="5">
        <f t="shared" si="18"/>
        <v>0.44237478181056877</v>
      </c>
      <c r="N105" s="8">
        <f t="shared" si="10"/>
        <v>7.221979616917662E-2</v>
      </c>
      <c r="O105" s="8">
        <f t="shared" si="11"/>
        <v>0.31584281366800493</v>
      </c>
      <c r="Q105">
        <f t="shared" si="12"/>
        <v>2.688921699475042</v>
      </c>
      <c r="R105">
        <f t="shared" si="13"/>
        <v>1.6532125137753437</v>
      </c>
      <c r="S105">
        <f t="shared" si="14"/>
        <v>1.8633228601204559</v>
      </c>
      <c r="U105">
        <f t="shared" si="15"/>
        <v>7.2302999059077484</v>
      </c>
      <c r="V105">
        <f t="shared" si="16"/>
        <v>2.733111615703391</v>
      </c>
      <c r="W105">
        <f t="shared" si="17"/>
        <v>3.4719720810474759</v>
      </c>
    </row>
    <row r="106" spans="1:23" x14ac:dyDescent="0.25">
      <c r="A106" s="2">
        <v>105</v>
      </c>
      <c r="B106" s="3">
        <v>407.2301552257253</v>
      </c>
      <c r="C106" s="4">
        <v>57</v>
      </c>
      <c r="D106" s="4">
        <v>82</v>
      </c>
      <c r="E106" s="2">
        <v>179</v>
      </c>
      <c r="M106" s="5">
        <f t="shared" si="18"/>
        <v>0.3632930121829796</v>
      </c>
      <c r="N106" s="8">
        <f t="shared" si="10"/>
        <v>0.17488213806632436</v>
      </c>
      <c r="O106" s="8">
        <f t="shared" si="11"/>
        <v>0.36633380593126574</v>
      </c>
      <c r="Q106">
        <f t="shared" si="12"/>
        <v>2.6098399298474528</v>
      </c>
      <c r="R106">
        <f t="shared" si="13"/>
        <v>1.7558748556724915</v>
      </c>
      <c r="S106">
        <f t="shared" si="14"/>
        <v>1.9138138523837167</v>
      </c>
      <c r="U106">
        <f t="shared" si="15"/>
        <v>6.8112644594261571</v>
      </c>
      <c r="V106">
        <f t="shared" si="16"/>
        <v>3.0830965087828925</v>
      </c>
      <c r="W106">
        <f t="shared" si="17"/>
        <v>3.6626834615758028</v>
      </c>
    </row>
    <row r="107" spans="1:23" x14ac:dyDescent="0.25">
      <c r="A107" s="2">
        <v>106</v>
      </c>
      <c r="B107" s="3">
        <v>453.26746448311343</v>
      </c>
      <c r="C107" s="4">
        <v>69</v>
      </c>
      <c r="D107" s="4">
        <v>64</v>
      </c>
      <c r="E107" s="2">
        <v>166</v>
      </c>
      <c r="M107" s="5">
        <f t="shared" si="18"/>
        <v>0.40980762887587607</v>
      </c>
      <c r="N107" s="8">
        <f t="shared" si="10"/>
        <v>0.25785637313108811</v>
      </c>
      <c r="O107" s="8">
        <f t="shared" si="11"/>
        <v>0.25869992753143611</v>
      </c>
      <c r="Q107">
        <f t="shared" si="12"/>
        <v>2.6563545465403493</v>
      </c>
      <c r="R107">
        <f t="shared" si="13"/>
        <v>1.8388490907372552</v>
      </c>
      <c r="S107">
        <f t="shared" si="14"/>
        <v>1.8061799739838871</v>
      </c>
      <c r="U107">
        <f t="shared" si="15"/>
        <v>7.0562194769255848</v>
      </c>
      <c r="V107">
        <f t="shared" si="16"/>
        <v>3.3813659785052304</v>
      </c>
      <c r="W107">
        <f t="shared" si="17"/>
        <v>3.2622860984204349</v>
      </c>
    </row>
    <row r="108" spans="1:23" x14ac:dyDescent="0.25">
      <c r="A108" s="2">
        <v>107</v>
      </c>
      <c r="B108" s="3">
        <v>473.19295925936791</v>
      </c>
      <c r="C108" s="4">
        <v>56</v>
      </c>
      <c r="D108" s="4">
        <v>62</v>
      </c>
      <c r="E108" s="2">
        <v>67</v>
      </c>
      <c r="M108" s="5">
        <f t="shared" si="18"/>
        <v>0.4284913563777395</v>
      </c>
      <c r="N108" s="8">
        <f t="shared" si="10"/>
        <v>0.16719530940003335</v>
      </c>
      <c r="O108" s="8">
        <f t="shared" si="11"/>
        <v>0.24491164304580293</v>
      </c>
      <c r="Q108">
        <f t="shared" si="12"/>
        <v>2.6750382740422127</v>
      </c>
      <c r="R108">
        <f t="shared" si="13"/>
        <v>1.7481880270062005</v>
      </c>
      <c r="S108">
        <f t="shared" si="14"/>
        <v>1.7923916894982539</v>
      </c>
      <c r="U108">
        <f t="shared" si="15"/>
        <v>7.1558297675907401</v>
      </c>
      <c r="V108">
        <f t="shared" si="16"/>
        <v>3.056161377767832</v>
      </c>
      <c r="W108">
        <f t="shared" si="17"/>
        <v>3.2126679685824051</v>
      </c>
    </row>
    <row r="109" spans="1:23" x14ac:dyDescent="0.25">
      <c r="A109" s="2">
        <v>108</v>
      </c>
      <c r="B109" s="3">
        <v>488.4197236914199</v>
      </c>
      <c r="C109" s="4">
        <v>52</v>
      </c>
      <c r="D109" s="4">
        <v>74</v>
      </c>
      <c r="E109" s="2">
        <v>149</v>
      </c>
      <c r="M109" s="5">
        <f t="shared" si="18"/>
        <v>0.44224627593226051</v>
      </c>
      <c r="N109" s="8">
        <f t="shared" si="10"/>
        <v>0.13501062602863212</v>
      </c>
      <c r="O109" s="8">
        <f t="shared" si="11"/>
        <v>0.32175167327852527</v>
      </c>
      <c r="Q109">
        <f t="shared" si="12"/>
        <v>2.6887931935967337</v>
      </c>
      <c r="R109">
        <f t="shared" si="13"/>
        <v>1.7160033436347992</v>
      </c>
      <c r="S109">
        <f t="shared" si="14"/>
        <v>1.8692317197309762</v>
      </c>
      <c r="U109">
        <f t="shared" si="15"/>
        <v>7.2296088379321226</v>
      </c>
      <c r="V109">
        <f t="shared" si="16"/>
        <v>2.9446674753658106</v>
      </c>
      <c r="W109">
        <f t="shared" si="17"/>
        <v>3.4940272220484228</v>
      </c>
    </row>
    <row r="110" spans="1:23" x14ac:dyDescent="0.25">
      <c r="A110" s="2">
        <v>109</v>
      </c>
      <c r="B110" s="3">
        <v>479.50430881371881</v>
      </c>
      <c r="C110" s="4">
        <v>80</v>
      </c>
      <c r="D110" s="4">
        <v>85</v>
      </c>
      <c r="E110" s="2">
        <v>130</v>
      </c>
      <c r="M110" s="5">
        <f t="shared" si="18"/>
        <v>0.434245596419089</v>
      </c>
      <c r="N110" s="8">
        <f t="shared" si="10"/>
        <v>0.32209726938577643</v>
      </c>
      <c r="O110" s="8">
        <f t="shared" si="11"/>
        <v>0.38193887926184167</v>
      </c>
      <c r="Q110">
        <f t="shared" si="12"/>
        <v>2.6807925140835622</v>
      </c>
      <c r="R110">
        <f t="shared" si="13"/>
        <v>1.9030899869919435</v>
      </c>
      <c r="S110">
        <f t="shared" si="14"/>
        <v>1.9294189257142926</v>
      </c>
      <c r="U110">
        <f t="shared" si="15"/>
        <v>7.1866485035664658</v>
      </c>
      <c r="V110">
        <f t="shared" si="16"/>
        <v>3.621751498588996</v>
      </c>
      <c r="W110">
        <f t="shared" si="17"/>
        <v>3.7226573909044949</v>
      </c>
    </row>
    <row r="111" spans="1:23" x14ac:dyDescent="0.25">
      <c r="A111" s="2">
        <v>110</v>
      </c>
      <c r="B111" s="3">
        <v>456.84238807427636</v>
      </c>
      <c r="C111" s="4">
        <v>54</v>
      </c>
      <c r="D111" s="4">
        <v>81</v>
      </c>
      <c r="E111" s="2">
        <v>89</v>
      </c>
      <c r="M111" s="5">
        <f t="shared" si="18"/>
        <v>0.41321947541197002</v>
      </c>
      <c r="N111" s="8">
        <f t="shared" si="10"/>
        <v>0.15140104221680151</v>
      </c>
      <c r="O111" s="8">
        <f t="shared" si="11"/>
        <v>0.36100497242619878</v>
      </c>
      <c r="Q111">
        <f t="shared" si="12"/>
        <v>2.6597663930764432</v>
      </c>
      <c r="R111">
        <f t="shared" si="13"/>
        <v>1.7323937598229686</v>
      </c>
      <c r="S111">
        <f t="shared" si="14"/>
        <v>1.9084850188786497</v>
      </c>
      <c r="U111">
        <f t="shared" si="15"/>
        <v>7.0743572657388727</v>
      </c>
      <c r="V111">
        <f t="shared" si="16"/>
        <v>3.0011881390735615</v>
      </c>
      <c r="W111">
        <f t="shared" si="17"/>
        <v>3.6423150672842399</v>
      </c>
    </row>
    <row r="112" spans="1:23" x14ac:dyDescent="0.25">
      <c r="A112" s="2">
        <v>111</v>
      </c>
      <c r="B112" s="3">
        <v>428.79920610764202</v>
      </c>
      <c r="C112" s="4">
        <v>58</v>
      </c>
      <c r="D112" s="4">
        <v>53</v>
      </c>
      <c r="E112" s="2">
        <v>28</v>
      </c>
      <c r="M112" s="5">
        <f t="shared" si="18"/>
        <v>0.38570705495450008</v>
      </c>
      <c r="N112" s="8">
        <f t="shared" si="10"/>
        <v>0.18243527595677023</v>
      </c>
      <c r="O112" s="8">
        <f t="shared" si="11"/>
        <v>0.17679582314833797</v>
      </c>
      <c r="Q112">
        <f t="shared" si="12"/>
        <v>2.6322539726189733</v>
      </c>
      <c r="R112">
        <f t="shared" si="13"/>
        <v>1.7634279935629373</v>
      </c>
      <c r="S112">
        <f t="shared" si="14"/>
        <v>1.7242758696007889</v>
      </c>
      <c r="U112">
        <f t="shared" si="15"/>
        <v>6.9287609763683671</v>
      </c>
      <c r="V112">
        <f t="shared" si="16"/>
        <v>3.1096782884814069</v>
      </c>
      <c r="W112">
        <f t="shared" si="17"/>
        <v>2.973127274487557</v>
      </c>
    </row>
    <row r="113" spans="1:23" x14ac:dyDescent="0.25">
      <c r="A113" s="2">
        <v>112</v>
      </c>
      <c r="B113" s="3">
        <v>431.96605369636518</v>
      </c>
      <c r="C113" s="4">
        <v>52</v>
      </c>
      <c r="D113" s="4">
        <v>51</v>
      </c>
      <c r="E113" s="2">
        <v>131</v>
      </c>
      <c r="M113" s="5">
        <f t="shared" si="18"/>
        <v>0.38890270120688353</v>
      </c>
      <c r="N113" s="8">
        <f t="shared" si="10"/>
        <v>0.13501062602863212</v>
      </c>
      <c r="O113" s="8">
        <f t="shared" si="11"/>
        <v>0.1600901296454853</v>
      </c>
      <c r="Q113">
        <f t="shared" si="12"/>
        <v>2.6354496188713568</v>
      </c>
      <c r="R113">
        <f t="shared" si="13"/>
        <v>1.7160033436347992</v>
      </c>
      <c r="S113">
        <f t="shared" si="14"/>
        <v>1.7075701760979363</v>
      </c>
      <c r="U113">
        <f t="shared" si="15"/>
        <v>6.9455946936091797</v>
      </c>
      <c r="V113">
        <f t="shared" si="16"/>
        <v>2.9446674753658106</v>
      </c>
      <c r="W113">
        <f t="shared" si="17"/>
        <v>2.9157959062991372</v>
      </c>
    </row>
    <row r="114" spans="1:23" x14ac:dyDescent="0.25">
      <c r="A114" s="2">
        <v>113</v>
      </c>
      <c r="B114" s="3">
        <v>453.74530647334302</v>
      </c>
      <c r="C114" s="4">
        <v>63</v>
      </c>
      <c r="D114" s="4">
        <v>88</v>
      </c>
      <c r="E114" s="2">
        <v>132</v>
      </c>
      <c r="M114" s="5">
        <f t="shared" si="18"/>
        <v>0.41026522807496812</v>
      </c>
      <c r="N114" s="8">
        <f t="shared" si="10"/>
        <v>0.21834783184741458</v>
      </c>
      <c r="O114" s="8">
        <f t="shared" si="11"/>
        <v>0.39700262569771771</v>
      </c>
      <c r="Q114">
        <f t="shared" si="12"/>
        <v>2.6568121457394414</v>
      </c>
      <c r="R114">
        <f t="shared" si="13"/>
        <v>1.7993405494535817</v>
      </c>
      <c r="S114">
        <f t="shared" si="14"/>
        <v>1.9444826721501687</v>
      </c>
      <c r="U114">
        <f t="shared" si="15"/>
        <v>7.0586507777486149</v>
      </c>
      <c r="V114">
        <f t="shared" si="16"/>
        <v>3.2376264129079173</v>
      </c>
      <c r="W114">
        <f t="shared" si="17"/>
        <v>3.7810128622922603</v>
      </c>
    </row>
    <row r="115" spans="1:23" x14ac:dyDescent="0.25">
      <c r="A115" s="2">
        <v>114</v>
      </c>
      <c r="B115" s="3">
        <v>432.36046543356878</v>
      </c>
      <c r="C115" s="4">
        <v>50</v>
      </c>
      <c r="D115" s="4">
        <v>79</v>
      </c>
      <c r="E115" s="2">
        <v>47</v>
      </c>
      <c r="M115" s="5">
        <f t="shared" si="18"/>
        <v>0.38929905802149811</v>
      </c>
      <c r="N115" s="8">
        <f t="shared" si="10"/>
        <v>0.11797728672985164</v>
      </c>
      <c r="O115" s="8">
        <f t="shared" si="11"/>
        <v>0.35014704483799042</v>
      </c>
      <c r="Q115">
        <f t="shared" si="12"/>
        <v>2.6358459756859713</v>
      </c>
      <c r="R115">
        <f t="shared" si="13"/>
        <v>1.6989700043360187</v>
      </c>
      <c r="S115">
        <f t="shared" si="14"/>
        <v>1.8976270912904414</v>
      </c>
      <c r="U115">
        <f t="shared" si="15"/>
        <v>6.9476840075399302</v>
      </c>
      <c r="V115">
        <f t="shared" si="16"/>
        <v>2.8864990756335316</v>
      </c>
      <c r="W115">
        <f t="shared" si="17"/>
        <v>3.6009885775994213</v>
      </c>
    </row>
    <row r="116" spans="1:23" x14ac:dyDescent="0.25">
      <c r="A116" s="2">
        <v>115</v>
      </c>
      <c r="B116" s="3">
        <v>470.52518770500461</v>
      </c>
      <c r="C116" s="4">
        <v>41</v>
      </c>
      <c r="D116" s="4">
        <v>88</v>
      </c>
      <c r="E116" s="2">
        <v>68</v>
      </c>
      <c r="M116" s="5">
        <f t="shared" si="18"/>
        <v>0.42603595895853719</v>
      </c>
      <c r="N116" s="8">
        <f t="shared" si="10"/>
        <v>3.1791139113568345E-2</v>
      </c>
      <c r="O116" s="8">
        <f t="shared" si="11"/>
        <v>0.39700262569771771</v>
      </c>
      <c r="Q116">
        <f t="shared" si="12"/>
        <v>2.6725828766230104</v>
      </c>
      <c r="R116">
        <f t="shared" si="13"/>
        <v>1.6127838567197355</v>
      </c>
      <c r="S116">
        <f t="shared" si="14"/>
        <v>1.9444826721501687</v>
      </c>
      <c r="U116">
        <f t="shared" si="15"/>
        <v>7.1426992324185257</v>
      </c>
      <c r="V116">
        <f t="shared" si="16"/>
        <v>2.601071768495784</v>
      </c>
      <c r="W116">
        <f t="shared" si="17"/>
        <v>3.7810128622922603</v>
      </c>
    </row>
    <row r="117" spans="1:23" x14ac:dyDescent="0.25">
      <c r="A117" s="2">
        <v>116</v>
      </c>
      <c r="B117" s="3">
        <v>431.18419096520904</v>
      </c>
      <c r="C117" s="4">
        <v>55</v>
      </c>
      <c r="D117" s="4">
        <v>84</v>
      </c>
      <c r="E117" s="2">
        <v>29</v>
      </c>
      <c r="M117" s="5">
        <f t="shared" si="18"/>
        <v>0.38811591173490356</v>
      </c>
      <c r="N117" s="8">
        <f t="shared" si="10"/>
        <v>0.15936997188807678</v>
      </c>
      <c r="O117" s="8">
        <f t="shared" si="11"/>
        <v>0.37679923960943063</v>
      </c>
      <c r="Q117">
        <f t="shared" si="12"/>
        <v>2.6346628293993768</v>
      </c>
      <c r="R117">
        <f t="shared" si="13"/>
        <v>1.7403626894942439</v>
      </c>
      <c r="S117">
        <f t="shared" si="14"/>
        <v>1.9242792860618816</v>
      </c>
      <c r="U117">
        <f t="shared" si="15"/>
        <v>6.9414482246187292</v>
      </c>
      <c r="V117">
        <f t="shared" si="16"/>
        <v>3.0288622909836378</v>
      </c>
      <c r="W117">
        <f t="shared" si="17"/>
        <v>3.7028507707668248</v>
      </c>
    </row>
    <row r="118" spans="1:23" x14ac:dyDescent="0.25">
      <c r="A118" s="2">
        <v>117</v>
      </c>
      <c r="B118" s="3">
        <v>413.02267219888495</v>
      </c>
      <c r="C118" s="4">
        <v>84</v>
      </c>
      <c r="D118" s="4">
        <v>80</v>
      </c>
      <c r="E118" s="2">
        <v>112</v>
      </c>
      <c r="M118" s="5">
        <f t="shared" si="18"/>
        <v>0.36942697452609785</v>
      </c>
      <c r="N118" s="8">
        <f t="shared" si="10"/>
        <v>0.34328656845571448</v>
      </c>
      <c r="O118" s="8">
        <f t="shared" si="11"/>
        <v>0.35560994053949257</v>
      </c>
      <c r="Q118">
        <f t="shared" si="12"/>
        <v>2.6159738921905711</v>
      </c>
      <c r="R118">
        <f t="shared" si="13"/>
        <v>1.9242792860618816</v>
      </c>
      <c r="S118">
        <f t="shared" si="14"/>
        <v>1.9030899869919435</v>
      </c>
      <c r="U118">
        <f t="shared" si="15"/>
        <v>6.8433194046226857</v>
      </c>
      <c r="V118">
        <f t="shared" si="16"/>
        <v>3.7028507707668248</v>
      </c>
      <c r="W118">
        <f t="shared" si="17"/>
        <v>3.621751498588996</v>
      </c>
    </row>
    <row r="119" spans="1:23" x14ac:dyDescent="0.25">
      <c r="A119" s="2">
        <v>118</v>
      </c>
      <c r="B119" s="3">
        <v>506.32644061847259</v>
      </c>
      <c r="C119" s="4">
        <v>54</v>
      </c>
      <c r="D119" s="4">
        <v>79</v>
      </c>
      <c r="E119" s="2">
        <v>188</v>
      </c>
      <c r="M119" s="5">
        <f t="shared" si="18"/>
        <v>0.45788368938831914</v>
      </c>
      <c r="N119" s="8">
        <f t="shared" si="10"/>
        <v>0.15140104221680151</v>
      </c>
      <c r="O119" s="8">
        <f t="shared" si="11"/>
        <v>0.35014704483799042</v>
      </c>
      <c r="Q119">
        <f t="shared" si="12"/>
        <v>2.7044306070527924</v>
      </c>
      <c r="R119">
        <f t="shared" si="13"/>
        <v>1.7323937598229686</v>
      </c>
      <c r="S119">
        <f t="shared" si="14"/>
        <v>1.8976270912904414</v>
      </c>
      <c r="U119">
        <f t="shared" si="15"/>
        <v>7.3139449083639354</v>
      </c>
      <c r="V119">
        <f t="shared" si="16"/>
        <v>3.0011881390735615</v>
      </c>
      <c r="W119">
        <f t="shared" si="17"/>
        <v>3.6009885775994213</v>
      </c>
    </row>
    <row r="120" spans="1:23" x14ac:dyDescent="0.25">
      <c r="A120" s="2">
        <v>119</v>
      </c>
      <c r="B120" s="3">
        <v>435.68680684891234</v>
      </c>
      <c r="C120" s="4">
        <v>59</v>
      </c>
      <c r="D120" s="4">
        <v>67</v>
      </c>
      <c r="E120" s="2">
        <v>167</v>
      </c>
      <c r="M120" s="5">
        <f t="shared" si="18"/>
        <v>0.39262749148067488</v>
      </c>
      <c r="N120" s="8">
        <f t="shared" si="10"/>
        <v>0.18985929403597712</v>
      </c>
      <c r="O120" s="8">
        <f t="shared" si="11"/>
        <v>0.27859475624837549</v>
      </c>
      <c r="Q120">
        <f t="shared" si="12"/>
        <v>2.6391744091451481</v>
      </c>
      <c r="R120">
        <f t="shared" si="13"/>
        <v>1.7708520116421442</v>
      </c>
      <c r="S120">
        <f t="shared" si="14"/>
        <v>1.8260748027008264</v>
      </c>
      <c r="U120">
        <f t="shared" si="15"/>
        <v>6.9652415618866419</v>
      </c>
      <c r="V120">
        <f t="shared" si="16"/>
        <v>3.1359168471370289</v>
      </c>
      <c r="W120">
        <f t="shared" si="17"/>
        <v>3.3345491850588624</v>
      </c>
    </row>
    <row r="121" spans="1:23" x14ac:dyDescent="0.25">
      <c r="A121" s="2">
        <v>120</v>
      </c>
      <c r="B121" s="3">
        <v>453.82711678755129</v>
      </c>
      <c r="C121" s="4">
        <v>85</v>
      </c>
      <c r="D121" s="4">
        <v>87</v>
      </c>
      <c r="E121" s="2">
        <v>12</v>
      </c>
      <c r="M121" s="5">
        <f t="shared" si="18"/>
        <v>0.41034352434578691</v>
      </c>
      <c r="N121" s="8">
        <f t="shared" si="10"/>
        <v>0.34842620810812552</v>
      </c>
      <c r="O121" s="8">
        <f t="shared" si="11"/>
        <v>0.3920392061661675</v>
      </c>
      <c r="Q121">
        <f t="shared" si="12"/>
        <v>2.6568904420102601</v>
      </c>
      <c r="R121">
        <f t="shared" si="13"/>
        <v>1.9294189257142926</v>
      </c>
      <c r="S121">
        <f t="shared" si="14"/>
        <v>1.9395192526186185</v>
      </c>
      <c r="U121">
        <f t="shared" si="15"/>
        <v>7.0590668208454757</v>
      </c>
      <c r="V121">
        <f t="shared" si="16"/>
        <v>3.7226573909044949</v>
      </c>
      <c r="W121">
        <f t="shared" si="17"/>
        <v>3.7617349312782844</v>
      </c>
    </row>
    <row r="122" spans="1:23" x14ac:dyDescent="0.25">
      <c r="A122" s="2">
        <v>121</v>
      </c>
      <c r="B122" s="3">
        <v>439.8135277462099</v>
      </c>
      <c r="C122" s="4">
        <v>70</v>
      </c>
      <c r="D122" s="4">
        <v>65</v>
      </c>
      <c r="E122" s="2">
        <v>189</v>
      </c>
      <c r="M122" s="5">
        <f t="shared" si="18"/>
        <v>0.3967216655576129</v>
      </c>
      <c r="N122" s="8">
        <f t="shared" si="10"/>
        <v>0.26410532240808982</v>
      </c>
      <c r="O122" s="8">
        <f t="shared" si="11"/>
        <v>0.2654333101904045</v>
      </c>
      <c r="Q122">
        <f t="shared" si="12"/>
        <v>2.6432685832220861</v>
      </c>
      <c r="R122">
        <f t="shared" si="13"/>
        <v>1.8450980400142569</v>
      </c>
      <c r="S122">
        <f t="shared" si="14"/>
        <v>1.8129133566428555</v>
      </c>
      <c r="U122">
        <f t="shared" si="15"/>
        <v>6.9868688030488943</v>
      </c>
      <c r="V122">
        <f t="shared" si="16"/>
        <v>3.4043867772644525</v>
      </c>
      <c r="W122">
        <f t="shared" si="17"/>
        <v>3.2866548386940653</v>
      </c>
    </row>
    <row r="123" spans="1:23" x14ac:dyDescent="0.25">
      <c r="A123" s="2">
        <v>122</v>
      </c>
      <c r="B123" s="3">
        <v>491.4754386904155</v>
      </c>
      <c r="C123" s="4">
        <v>63</v>
      </c>
      <c r="D123" s="4">
        <v>92</v>
      </c>
      <c r="E123" s="2">
        <v>180</v>
      </c>
      <c r="M123" s="5">
        <f t="shared" si="18"/>
        <v>0.44495490133429705</v>
      </c>
      <c r="N123" s="8">
        <f t="shared" si="10"/>
        <v>0.21834783184741458</v>
      </c>
      <c r="O123" s="8">
        <f t="shared" si="11"/>
        <v>0.41630778089310438</v>
      </c>
      <c r="Q123">
        <f t="shared" si="12"/>
        <v>2.6915018189987703</v>
      </c>
      <c r="R123">
        <f t="shared" si="13"/>
        <v>1.7993405494535817</v>
      </c>
      <c r="S123">
        <f t="shared" si="14"/>
        <v>1.9637878273455553</v>
      </c>
      <c r="U123">
        <f t="shared" si="15"/>
        <v>7.2441820416736888</v>
      </c>
      <c r="V123">
        <f t="shared" si="16"/>
        <v>3.2376264129079173</v>
      </c>
      <c r="W123">
        <f t="shared" si="17"/>
        <v>3.8564626308305767</v>
      </c>
    </row>
    <row r="124" spans="1:23" x14ac:dyDescent="0.25">
      <c r="A124" s="2">
        <v>123</v>
      </c>
      <c r="B124" s="3">
        <v>453.08761156605362</v>
      </c>
      <c r="C124" s="4">
        <v>49</v>
      </c>
      <c r="D124" s="4">
        <v>61</v>
      </c>
      <c r="E124" s="2">
        <v>30</v>
      </c>
      <c r="M124" s="5">
        <f t="shared" si="18"/>
        <v>0.4096352700895185</v>
      </c>
      <c r="N124" s="8">
        <f t="shared" si="10"/>
        <v>0.10920336242234652</v>
      </c>
      <c r="O124" s="8">
        <f t="shared" si="11"/>
        <v>0.23784978855831618</v>
      </c>
      <c r="Q124">
        <f t="shared" si="12"/>
        <v>2.6561821877539917</v>
      </c>
      <c r="R124">
        <f t="shared" si="13"/>
        <v>1.6901960800285136</v>
      </c>
      <c r="S124">
        <f t="shared" si="14"/>
        <v>1.7853298350107671</v>
      </c>
      <c r="U124">
        <f t="shared" si="15"/>
        <v>7.0553038145415821</v>
      </c>
      <c r="V124">
        <f t="shared" si="16"/>
        <v>2.8567627889437537</v>
      </c>
      <c r="W124">
        <f t="shared" si="17"/>
        <v>3.1874026197795731</v>
      </c>
    </row>
    <row r="125" spans="1:23" x14ac:dyDescent="0.25">
      <c r="A125" s="2">
        <v>124</v>
      </c>
      <c r="B125" s="3">
        <v>370.9516773423282</v>
      </c>
      <c r="C125" s="4">
        <v>49</v>
      </c>
      <c r="D125" s="4">
        <v>84</v>
      </c>
      <c r="E125" s="2">
        <v>69</v>
      </c>
      <c r="M125" s="5">
        <f t="shared" si="18"/>
        <v>0.32277042151816238</v>
      </c>
      <c r="N125" s="8">
        <f t="shared" si="10"/>
        <v>0.10920336242234652</v>
      </c>
      <c r="O125" s="8">
        <f t="shared" si="11"/>
        <v>0.37679923960943063</v>
      </c>
      <c r="Q125">
        <f t="shared" si="12"/>
        <v>2.5693173391826356</v>
      </c>
      <c r="R125">
        <f t="shared" si="13"/>
        <v>1.6901960800285136</v>
      </c>
      <c r="S125">
        <f t="shared" si="14"/>
        <v>1.9242792860618816</v>
      </c>
      <c r="U125">
        <f t="shared" si="15"/>
        <v>6.601391589424539</v>
      </c>
      <c r="V125">
        <f t="shared" si="16"/>
        <v>2.8567627889437537</v>
      </c>
      <c r="W125">
        <f t="shared" si="17"/>
        <v>3.7028507707668248</v>
      </c>
    </row>
    <row r="126" spans="1:23" x14ac:dyDescent="0.25">
      <c r="A126" s="2">
        <v>125</v>
      </c>
      <c r="B126" s="3">
        <v>438.31546178804865</v>
      </c>
      <c r="C126" s="4">
        <v>70</v>
      </c>
      <c r="D126" s="4">
        <v>83</v>
      </c>
      <c r="E126" s="2">
        <v>133</v>
      </c>
      <c r="M126" s="5">
        <f t="shared" si="18"/>
        <v>0.39523987320575715</v>
      </c>
      <c r="N126" s="8">
        <f t="shared" si="10"/>
        <v>0.26410532240808982</v>
      </c>
      <c r="O126" s="8">
        <f t="shared" si="11"/>
        <v>0.371598045923623</v>
      </c>
      <c r="Q126">
        <f t="shared" si="12"/>
        <v>2.6417867908702304</v>
      </c>
      <c r="R126">
        <f t="shared" si="13"/>
        <v>1.8450980400142569</v>
      </c>
      <c r="S126">
        <f t="shared" si="14"/>
        <v>1.919078092376074</v>
      </c>
      <c r="U126">
        <f t="shared" si="15"/>
        <v>6.9790374484164301</v>
      </c>
      <c r="V126">
        <f t="shared" si="16"/>
        <v>3.4043867772644525</v>
      </c>
      <c r="W126">
        <f t="shared" si="17"/>
        <v>3.6828607246377909</v>
      </c>
    </row>
    <row r="127" spans="1:23" x14ac:dyDescent="0.25">
      <c r="A127" s="2">
        <v>126</v>
      </c>
      <c r="B127" s="3">
        <v>370.59291894749157</v>
      </c>
      <c r="C127" s="4">
        <v>60</v>
      </c>
      <c r="D127" s="4">
        <v>65</v>
      </c>
      <c r="E127" s="2">
        <v>134</v>
      </c>
      <c r="M127" s="5">
        <f t="shared" si="18"/>
        <v>0.3223501991764457</v>
      </c>
      <c r="N127" s="8">
        <f t="shared" si="10"/>
        <v>0.19715853277747653</v>
      </c>
      <c r="O127" s="8">
        <f t="shared" si="11"/>
        <v>0.2654333101904045</v>
      </c>
      <c r="Q127">
        <f t="shared" si="12"/>
        <v>2.5688971168409189</v>
      </c>
      <c r="R127">
        <f t="shared" si="13"/>
        <v>1.7781512503836436</v>
      </c>
      <c r="S127">
        <f t="shared" si="14"/>
        <v>1.8129133566428555</v>
      </c>
      <c r="U127">
        <f t="shared" si="15"/>
        <v>6.5992323969135862</v>
      </c>
      <c r="V127">
        <f t="shared" si="16"/>
        <v>3.1618218692409155</v>
      </c>
      <c r="W127">
        <f t="shared" si="17"/>
        <v>3.2866548386940653</v>
      </c>
    </row>
    <row r="128" spans="1:23" x14ac:dyDescent="0.25">
      <c r="A128" s="2">
        <v>127</v>
      </c>
      <c r="B128" s="3">
        <v>455.49150927545043</v>
      </c>
      <c r="C128" s="4">
        <v>79</v>
      </c>
      <c r="D128" s="4">
        <v>63</v>
      </c>
      <c r="E128" s="2">
        <v>90</v>
      </c>
      <c r="M128" s="5">
        <f t="shared" si="18"/>
        <v>0.41193336812492198</v>
      </c>
      <c r="N128" s="8">
        <f t="shared" si="10"/>
        <v>0.31663437368427427</v>
      </c>
      <c r="O128" s="8">
        <f t="shared" si="11"/>
        <v>0.25186050300113072</v>
      </c>
      <c r="Q128">
        <f t="shared" si="12"/>
        <v>2.6584802857893952</v>
      </c>
      <c r="R128">
        <f t="shared" si="13"/>
        <v>1.8976270912904414</v>
      </c>
      <c r="S128">
        <f t="shared" si="14"/>
        <v>1.7993405494535817</v>
      </c>
      <c r="U128">
        <f t="shared" si="15"/>
        <v>7.0675174299308647</v>
      </c>
      <c r="V128">
        <f t="shared" si="16"/>
        <v>3.6009885775994213</v>
      </c>
      <c r="W128">
        <f t="shared" si="17"/>
        <v>3.2376264129079173</v>
      </c>
    </row>
    <row r="129" spans="1:23" x14ac:dyDescent="0.25">
      <c r="A129" s="2">
        <v>128</v>
      </c>
      <c r="B129" s="3">
        <v>467.95367392328876</v>
      </c>
      <c r="C129" s="4">
        <v>57</v>
      </c>
      <c r="D129" s="4">
        <v>86</v>
      </c>
      <c r="E129" s="2">
        <v>70</v>
      </c>
      <c r="M129" s="5">
        <f t="shared" si="18"/>
        <v>0.42365594362477754</v>
      </c>
      <c r="N129" s="8">
        <f t="shared" si="10"/>
        <v>0.17488213806632436</v>
      </c>
      <c r="O129" s="8">
        <f t="shared" si="11"/>
        <v>0.38701840479111671</v>
      </c>
      <c r="Q129">
        <f t="shared" si="12"/>
        <v>2.6702028612892508</v>
      </c>
      <c r="R129">
        <f t="shared" si="13"/>
        <v>1.7558748556724915</v>
      </c>
      <c r="S129">
        <f t="shared" si="14"/>
        <v>1.9344984512435677</v>
      </c>
      <c r="U129">
        <f t="shared" si="15"/>
        <v>7.1299833204373018</v>
      </c>
      <c r="V129">
        <f t="shared" si="16"/>
        <v>3.0830965087828925</v>
      </c>
      <c r="W129">
        <f t="shared" si="17"/>
        <v>3.7422842578637621</v>
      </c>
    </row>
    <row r="130" spans="1:23" x14ac:dyDescent="0.25">
      <c r="A130" s="2">
        <v>129</v>
      </c>
      <c r="B130" s="3">
        <v>437.0945501308754</v>
      </c>
      <c r="C130" s="4">
        <v>80</v>
      </c>
      <c r="D130" s="4">
        <v>78</v>
      </c>
      <c r="E130" s="2">
        <v>48</v>
      </c>
      <c r="M130" s="5">
        <f t="shared" si="18"/>
        <v>0.39402847390217932</v>
      </c>
      <c r="N130" s="8">
        <f t="shared" si="10"/>
        <v>0.32209726938577643</v>
      </c>
      <c r="O130" s="8">
        <f t="shared" si="11"/>
        <v>0.34461455623802939</v>
      </c>
      <c r="Q130">
        <f t="shared" si="12"/>
        <v>2.6405753915666526</v>
      </c>
      <c r="R130">
        <f t="shared" si="13"/>
        <v>1.9030899869919435</v>
      </c>
      <c r="S130">
        <f t="shared" si="14"/>
        <v>1.8920946026904804</v>
      </c>
      <c r="U130">
        <f t="shared" si="15"/>
        <v>6.9726383985473808</v>
      </c>
      <c r="V130">
        <f t="shared" si="16"/>
        <v>3.621751498588996</v>
      </c>
      <c r="W130">
        <f t="shared" si="17"/>
        <v>3.5800219855304469</v>
      </c>
    </row>
    <row r="131" spans="1:23" x14ac:dyDescent="0.25">
      <c r="A131" s="2">
        <v>130</v>
      </c>
      <c r="B131" s="3">
        <v>390.26333819949821</v>
      </c>
      <c r="C131" s="4">
        <v>64</v>
      </c>
      <c r="D131" s="4">
        <v>88</v>
      </c>
      <c r="E131" s="2">
        <v>113</v>
      </c>
      <c r="M131" s="5">
        <f t="shared" si="18"/>
        <v>0.34481083739464458</v>
      </c>
      <c r="N131" s="8">
        <f t="shared" ref="N131:N194" si="19">R131-$J$13</f>
        <v>0.22518725637771997</v>
      </c>
      <c r="O131" s="8">
        <f t="shared" ref="O131:O194" si="20">S131-$K$13</f>
        <v>0.39700262569771771</v>
      </c>
      <c r="Q131">
        <f t="shared" ref="Q131:Q194" si="21">LOG10(B131)</f>
        <v>2.5913577550591178</v>
      </c>
      <c r="R131">
        <f t="shared" ref="R131:R194" si="22">LOG10(C131)</f>
        <v>1.8061799739838871</v>
      </c>
      <c r="S131">
        <f t="shared" ref="S131:S194" si="23">LOG10(D131)</f>
        <v>1.9444826721501687</v>
      </c>
      <c r="U131">
        <f t="shared" ref="U131:U194" si="24">Q131^2</f>
        <v>6.715135014705031</v>
      </c>
      <c r="V131">
        <f t="shared" ref="V131:V194" si="25">R131^2</f>
        <v>3.2622860984204349</v>
      </c>
      <c r="W131">
        <f t="shared" ref="W131:W194" si="26">S131^2</f>
        <v>3.7810128622922603</v>
      </c>
    </row>
    <row r="132" spans="1:23" x14ac:dyDescent="0.25">
      <c r="A132" s="2">
        <v>131</v>
      </c>
      <c r="B132" s="2">
        <v>97.914739400672744</v>
      </c>
      <c r="C132" s="2">
        <v>79</v>
      </c>
      <c r="D132" s="2">
        <v>38</v>
      </c>
      <c r="E132" s="2">
        <v>114</v>
      </c>
      <c r="M132" s="5">
        <f t="shared" ref="M132:M195" si="27">Q132-$I$13</f>
        <v>-0.25569884528364839</v>
      </c>
      <c r="N132" s="8">
        <f t="shared" si="19"/>
        <v>0.31663437368427427</v>
      </c>
      <c r="O132" s="8">
        <f t="shared" si="20"/>
        <v>3.2303550164359152E-2</v>
      </c>
      <c r="Q132">
        <f t="shared" si="21"/>
        <v>1.9908480723808248</v>
      </c>
      <c r="R132">
        <f t="shared" si="22"/>
        <v>1.8976270912904414</v>
      </c>
      <c r="S132">
        <f t="shared" si="23"/>
        <v>1.5797835966168101</v>
      </c>
      <c r="U132">
        <f t="shared" si="24"/>
        <v>3.963476047302446</v>
      </c>
      <c r="V132">
        <f t="shared" si="25"/>
        <v>3.6009885775994213</v>
      </c>
      <c r="W132">
        <f t="shared" si="26"/>
        <v>2.4957162121395444</v>
      </c>
    </row>
    <row r="133" spans="1:23" x14ac:dyDescent="0.25">
      <c r="A133" s="2">
        <v>132</v>
      </c>
      <c r="B133" s="2">
        <v>136.57479383548551</v>
      </c>
      <c r="C133" s="2">
        <v>80</v>
      </c>
      <c r="D133" s="2">
        <v>35</v>
      </c>
      <c r="E133" s="2">
        <v>135</v>
      </c>
      <c r="M133" s="5">
        <f t="shared" si="27"/>
        <v>-0.11117636406034315</v>
      </c>
      <c r="N133" s="8">
        <f t="shared" si="19"/>
        <v>0.32209726938577643</v>
      </c>
      <c r="O133" s="8">
        <f t="shared" si="20"/>
        <v>-3.4120021021752933E-3</v>
      </c>
      <c r="Q133">
        <f t="shared" si="21"/>
        <v>2.1353705536041301</v>
      </c>
      <c r="R133">
        <f t="shared" si="22"/>
        <v>1.9030899869919435</v>
      </c>
      <c r="S133">
        <f t="shared" si="23"/>
        <v>1.5440680443502757</v>
      </c>
      <c r="U133">
        <f t="shared" si="24"/>
        <v>4.5598074011996088</v>
      </c>
      <c r="V133">
        <f t="shared" si="25"/>
        <v>3.621751498588996</v>
      </c>
      <c r="W133">
        <f t="shared" si="26"/>
        <v>2.3841461255836847</v>
      </c>
    </row>
    <row r="134" spans="1:23" x14ac:dyDescent="0.25">
      <c r="A134" s="2">
        <v>133</v>
      </c>
      <c r="B134" s="2">
        <v>151.18026895567988</v>
      </c>
      <c r="C134" s="2">
        <v>76</v>
      </c>
      <c r="D134" s="2">
        <v>37</v>
      </c>
      <c r="E134" s="2">
        <v>31</v>
      </c>
      <c r="M134" s="5">
        <f t="shared" si="27"/>
        <v>-6.7051804031269757E-2</v>
      </c>
      <c r="N134" s="8">
        <f t="shared" si="19"/>
        <v>0.29982087467462426</v>
      </c>
      <c r="O134" s="8">
        <f t="shared" si="20"/>
        <v>2.0721677614544021E-2</v>
      </c>
      <c r="Q134">
        <f t="shared" si="21"/>
        <v>2.1794951136332035</v>
      </c>
      <c r="R134">
        <f t="shared" si="22"/>
        <v>1.8808135922807914</v>
      </c>
      <c r="S134">
        <f t="shared" si="23"/>
        <v>1.568201724066995</v>
      </c>
      <c r="U134">
        <f t="shared" si="24"/>
        <v>4.7501989503510105</v>
      </c>
      <c r="V134">
        <f t="shared" si="25"/>
        <v>3.537459768908175</v>
      </c>
      <c r="W134">
        <f t="shared" si="26"/>
        <v>2.4592566473666957</v>
      </c>
    </row>
    <row r="135" spans="1:23" x14ac:dyDescent="0.25">
      <c r="A135" s="2">
        <v>134</v>
      </c>
      <c r="B135" s="2">
        <v>100.51337048736171</v>
      </c>
      <c r="C135" s="2">
        <v>76</v>
      </c>
      <c r="D135" s="2">
        <v>31</v>
      </c>
      <c r="E135" s="2">
        <v>136</v>
      </c>
      <c r="M135" s="5">
        <f t="shared" si="27"/>
        <v>-0.244323081354203</v>
      </c>
      <c r="N135" s="8">
        <f t="shared" si="19"/>
        <v>0.29982087467462426</v>
      </c>
      <c r="O135" s="8">
        <f t="shared" si="20"/>
        <v>-5.6118352618178324E-2</v>
      </c>
      <c r="Q135">
        <f t="shared" si="21"/>
        <v>2.0022238363102702</v>
      </c>
      <c r="R135">
        <f t="shared" si="22"/>
        <v>1.8808135922807914</v>
      </c>
      <c r="S135">
        <f t="shared" si="23"/>
        <v>1.4913616938342726</v>
      </c>
      <c r="U135">
        <f t="shared" si="24"/>
        <v>4.0089002906890157</v>
      </c>
      <c r="V135">
        <f t="shared" si="25"/>
        <v>3.537459768908175</v>
      </c>
      <c r="W135">
        <f t="shared" si="26"/>
        <v>2.2241597018362307</v>
      </c>
    </row>
    <row r="136" spans="1:23" x14ac:dyDescent="0.25">
      <c r="A136" s="2">
        <v>135</v>
      </c>
      <c r="B136" s="2">
        <v>169.42313188918894</v>
      </c>
      <c r="C136" s="2">
        <v>75</v>
      </c>
      <c r="D136" s="2">
        <v>44</v>
      </c>
      <c r="E136" s="2">
        <v>92</v>
      </c>
      <c r="M136" s="5">
        <f t="shared" si="27"/>
        <v>-1.757421198861886E-2</v>
      </c>
      <c r="N136" s="8">
        <f t="shared" si="19"/>
        <v>0.29406854578553299</v>
      </c>
      <c r="O136" s="8">
        <f t="shared" si="20"/>
        <v>9.5972630033736461E-2</v>
      </c>
      <c r="Q136">
        <f t="shared" si="21"/>
        <v>2.2289727056758544</v>
      </c>
      <c r="R136">
        <f t="shared" si="22"/>
        <v>1.8750612633917001</v>
      </c>
      <c r="S136">
        <f t="shared" si="23"/>
        <v>1.6434526764861874</v>
      </c>
      <c r="U136">
        <f t="shared" si="24"/>
        <v>4.9683193226479387</v>
      </c>
      <c r="V136">
        <f t="shared" si="25"/>
        <v>3.5158547414720784</v>
      </c>
      <c r="W136">
        <f t="shared" si="26"/>
        <v>2.7009366998496129</v>
      </c>
    </row>
    <row r="137" spans="1:23" x14ac:dyDescent="0.25">
      <c r="A137" s="2">
        <v>136</v>
      </c>
      <c r="B137" s="2">
        <v>153.67842084600989</v>
      </c>
      <c r="C137" s="2">
        <v>65</v>
      </c>
      <c r="D137" s="2">
        <v>44</v>
      </c>
      <c r="E137" s="2">
        <v>150</v>
      </c>
      <c r="M137" s="5">
        <f t="shared" si="27"/>
        <v>-5.993402846952689E-2</v>
      </c>
      <c r="N137" s="8">
        <f t="shared" si="19"/>
        <v>0.23192063903668836</v>
      </c>
      <c r="O137" s="8">
        <f t="shared" si="20"/>
        <v>9.5972630033736461E-2</v>
      </c>
      <c r="Q137">
        <f t="shared" si="21"/>
        <v>2.1866128891949463</v>
      </c>
      <c r="R137">
        <f t="shared" si="22"/>
        <v>1.8129133566428555</v>
      </c>
      <c r="S137">
        <f t="shared" si="23"/>
        <v>1.6434526764861874</v>
      </c>
      <c r="U137">
        <f t="shared" si="24"/>
        <v>4.7812759271934704</v>
      </c>
      <c r="V137">
        <f t="shared" si="25"/>
        <v>3.2866548386940653</v>
      </c>
      <c r="W137">
        <f t="shared" si="26"/>
        <v>2.7009366998496129</v>
      </c>
    </row>
    <row r="138" spans="1:23" x14ac:dyDescent="0.25">
      <c r="A138" s="2">
        <v>137</v>
      </c>
      <c r="B138" s="2">
        <v>119.15743706716322</v>
      </c>
      <c r="C138" s="2">
        <v>69</v>
      </c>
      <c r="D138" s="2">
        <v>33</v>
      </c>
      <c r="E138" s="2">
        <v>137</v>
      </c>
      <c r="M138" s="5">
        <f t="shared" si="27"/>
        <v>-0.17042576417180966</v>
      </c>
      <c r="N138" s="8">
        <f t="shared" si="19"/>
        <v>0.25785637313108811</v>
      </c>
      <c r="O138" s="8">
        <f t="shared" si="20"/>
        <v>-2.8966106574563444E-2</v>
      </c>
      <c r="Q138">
        <f t="shared" si="21"/>
        <v>2.0761211534926636</v>
      </c>
      <c r="R138">
        <f t="shared" si="22"/>
        <v>1.8388490907372552</v>
      </c>
      <c r="S138">
        <f t="shared" si="23"/>
        <v>1.5185139398778875</v>
      </c>
      <c r="U138">
        <f t="shared" si="24"/>
        <v>4.3102790439797083</v>
      </c>
      <c r="V138">
        <f t="shared" si="25"/>
        <v>3.3813659785052304</v>
      </c>
      <c r="W138">
        <f t="shared" si="26"/>
        <v>2.3058845856034647</v>
      </c>
    </row>
    <row r="139" spans="1:23" x14ac:dyDescent="0.25">
      <c r="A139" s="2">
        <v>138</v>
      </c>
      <c r="B139" s="2">
        <v>143.69184650992148</v>
      </c>
      <c r="C139" s="2">
        <v>64</v>
      </c>
      <c r="D139" s="2">
        <v>44</v>
      </c>
      <c r="E139" s="2">
        <v>115</v>
      </c>
      <c r="M139" s="5">
        <f t="shared" si="27"/>
        <v>-8.9114791953428973E-2</v>
      </c>
      <c r="N139" s="8">
        <f t="shared" si="19"/>
        <v>0.22518725637771997</v>
      </c>
      <c r="O139" s="8">
        <f t="shared" si="20"/>
        <v>9.5972630033736461E-2</v>
      </c>
      <c r="Q139">
        <f t="shared" si="21"/>
        <v>2.1574321257110443</v>
      </c>
      <c r="R139">
        <f t="shared" si="22"/>
        <v>1.8061799739838871</v>
      </c>
      <c r="S139">
        <f t="shared" si="23"/>
        <v>1.6434526764861874</v>
      </c>
      <c r="U139">
        <f t="shared" si="24"/>
        <v>4.6545133770500753</v>
      </c>
      <c r="V139">
        <f t="shared" si="25"/>
        <v>3.2622860984204349</v>
      </c>
      <c r="W139">
        <f t="shared" si="26"/>
        <v>2.7009366998496129</v>
      </c>
    </row>
    <row r="140" spans="1:23" x14ac:dyDescent="0.25">
      <c r="A140" s="2">
        <v>139</v>
      </c>
      <c r="B140" s="2">
        <v>110.18561223683967</v>
      </c>
      <c r="C140" s="2">
        <v>66</v>
      </c>
      <c r="D140" s="2">
        <v>38</v>
      </c>
      <c r="E140" s="2">
        <v>32</v>
      </c>
      <c r="M140" s="5">
        <f t="shared" si="27"/>
        <v>-0.20442202853970715</v>
      </c>
      <c r="N140" s="8">
        <f t="shared" si="19"/>
        <v>0.23855121793570166</v>
      </c>
      <c r="O140" s="8">
        <f t="shared" si="20"/>
        <v>3.2303550164359152E-2</v>
      </c>
      <c r="Q140">
        <f t="shared" si="21"/>
        <v>2.0421248891247661</v>
      </c>
      <c r="R140">
        <f t="shared" si="22"/>
        <v>1.8195439355418688</v>
      </c>
      <c r="S140">
        <f t="shared" si="23"/>
        <v>1.5797835966168101</v>
      </c>
      <c r="U140">
        <f t="shared" si="24"/>
        <v>4.1702740627828385</v>
      </c>
      <c r="V140">
        <f t="shared" si="25"/>
        <v>3.3107401333671924</v>
      </c>
      <c r="W140">
        <f t="shared" si="26"/>
        <v>2.4957162121395444</v>
      </c>
    </row>
    <row r="141" spans="1:23" x14ac:dyDescent="0.25">
      <c r="A141" s="2">
        <v>140</v>
      </c>
      <c r="B141" s="2">
        <v>156.49693776418962</v>
      </c>
      <c r="C141" s="2">
        <v>74</v>
      </c>
      <c r="D141" s="2">
        <v>33</v>
      </c>
      <c r="E141" s="2">
        <v>49</v>
      </c>
      <c r="M141" s="5">
        <f t="shared" si="27"/>
        <v>-5.2041073706134533E-2</v>
      </c>
      <c r="N141" s="8">
        <f t="shared" si="19"/>
        <v>0.28823900212480913</v>
      </c>
      <c r="O141" s="8">
        <f t="shared" si="20"/>
        <v>-2.8966106574563444E-2</v>
      </c>
      <c r="Q141">
        <f t="shared" si="21"/>
        <v>2.1945058439583387</v>
      </c>
      <c r="R141">
        <f t="shared" si="22"/>
        <v>1.8692317197309762</v>
      </c>
      <c r="S141">
        <f t="shared" si="23"/>
        <v>1.5185139398778875</v>
      </c>
      <c r="U141">
        <f t="shared" si="24"/>
        <v>4.8158558991673006</v>
      </c>
      <c r="V141">
        <f t="shared" si="25"/>
        <v>3.4940272220484228</v>
      </c>
      <c r="W141">
        <f t="shared" si="26"/>
        <v>2.3058845856034647</v>
      </c>
    </row>
    <row r="142" spans="1:23" x14ac:dyDescent="0.25">
      <c r="A142" s="2">
        <v>141</v>
      </c>
      <c r="B142" s="2">
        <v>127.5356629930873</v>
      </c>
      <c r="C142" s="2">
        <v>62</v>
      </c>
      <c r="D142" s="2">
        <v>31</v>
      </c>
      <c r="E142" s="2">
        <v>71</v>
      </c>
      <c r="M142" s="5">
        <f t="shared" si="27"/>
        <v>-0.14091527347956756</v>
      </c>
      <c r="N142" s="8">
        <f t="shared" si="19"/>
        <v>0.21139897189208678</v>
      </c>
      <c r="O142" s="8">
        <f t="shared" si="20"/>
        <v>-5.6118352618178324E-2</v>
      </c>
      <c r="Q142">
        <f t="shared" si="21"/>
        <v>2.1056316441849057</v>
      </c>
      <c r="R142">
        <f t="shared" si="22"/>
        <v>1.7923916894982539</v>
      </c>
      <c r="S142">
        <f t="shared" si="23"/>
        <v>1.4913616938342726</v>
      </c>
      <c r="U142">
        <f t="shared" si="24"/>
        <v>4.4336846209928291</v>
      </c>
      <c r="V142">
        <f t="shared" si="25"/>
        <v>3.2126679685824051</v>
      </c>
      <c r="W142">
        <f t="shared" si="26"/>
        <v>2.2241597018362307</v>
      </c>
    </row>
    <row r="143" spans="1:23" x14ac:dyDescent="0.25">
      <c r="A143" s="2">
        <v>142</v>
      </c>
      <c r="B143" s="2">
        <v>164.08985433493103</v>
      </c>
      <c r="C143" s="2">
        <v>79</v>
      </c>
      <c r="D143" s="2">
        <v>40</v>
      </c>
      <c r="E143" s="2">
        <v>91</v>
      </c>
      <c r="M143" s="5">
        <f t="shared" si="27"/>
        <v>-3.1465188180969328E-2</v>
      </c>
      <c r="N143" s="8">
        <f t="shared" si="19"/>
        <v>0.31663437368427427</v>
      </c>
      <c r="O143" s="8">
        <f t="shared" si="20"/>
        <v>5.4579944875511321E-2</v>
      </c>
      <c r="Q143">
        <f t="shared" si="21"/>
        <v>2.2150817294835039</v>
      </c>
      <c r="R143">
        <f t="shared" si="22"/>
        <v>1.8976270912904414</v>
      </c>
      <c r="S143">
        <f t="shared" si="23"/>
        <v>1.6020599913279623</v>
      </c>
      <c r="U143">
        <f t="shared" si="24"/>
        <v>4.906587068291631</v>
      </c>
      <c r="V143">
        <f t="shared" si="25"/>
        <v>3.6009885775994213</v>
      </c>
      <c r="W143">
        <f t="shared" si="26"/>
        <v>2.5665962158137505</v>
      </c>
    </row>
    <row r="144" spans="1:23" x14ac:dyDescent="0.25">
      <c r="A144" s="2">
        <v>143</v>
      </c>
      <c r="B144" s="2">
        <v>164.3706006840369</v>
      </c>
      <c r="C144" s="2">
        <v>69</v>
      </c>
      <c r="D144" s="2">
        <v>34</v>
      </c>
      <c r="E144" s="2">
        <v>151</v>
      </c>
      <c r="M144" s="5">
        <f t="shared" si="27"/>
        <v>-3.0722775400008562E-2</v>
      </c>
      <c r="N144" s="8">
        <f t="shared" si="19"/>
        <v>0.25785637313108811</v>
      </c>
      <c r="O144" s="8">
        <f t="shared" si="20"/>
        <v>-1.6001129410195825E-2</v>
      </c>
      <c r="Q144">
        <f t="shared" si="21"/>
        <v>2.2158241422644647</v>
      </c>
      <c r="R144">
        <f t="shared" si="22"/>
        <v>1.8388490907372552</v>
      </c>
      <c r="S144">
        <f t="shared" si="23"/>
        <v>1.5314789170422551</v>
      </c>
      <c r="U144">
        <f t="shared" si="24"/>
        <v>4.9098766294420502</v>
      </c>
      <c r="V144">
        <f t="shared" si="25"/>
        <v>3.3813659785052304</v>
      </c>
      <c r="W144">
        <f t="shared" si="26"/>
        <v>2.3454276733449184</v>
      </c>
    </row>
    <row r="145" spans="1:23" x14ac:dyDescent="0.25">
      <c r="A145" s="2">
        <v>144</v>
      </c>
      <c r="B145" s="2">
        <v>145.44276154526659</v>
      </c>
      <c r="C145" s="2">
        <v>77</v>
      </c>
      <c r="D145" s="2">
        <v>35</v>
      </c>
      <c r="E145" s="2">
        <v>169</v>
      </c>
      <c r="M145" s="5">
        <f t="shared" si="27"/>
        <v>-8.3854805688637679E-2</v>
      </c>
      <c r="N145" s="8">
        <f t="shared" si="19"/>
        <v>0.30549800756631473</v>
      </c>
      <c r="O145" s="8">
        <f t="shared" si="20"/>
        <v>-3.4120021021752933E-3</v>
      </c>
      <c r="Q145">
        <f t="shared" si="21"/>
        <v>2.1626921119758356</v>
      </c>
      <c r="R145">
        <f t="shared" si="22"/>
        <v>1.8864907251724818</v>
      </c>
      <c r="S145">
        <f t="shared" si="23"/>
        <v>1.5440680443502757</v>
      </c>
      <c r="U145">
        <f t="shared" si="24"/>
        <v>4.6772371712025</v>
      </c>
      <c r="V145">
        <f t="shared" si="25"/>
        <v>3.5588472561617963</v>
      </c>
      <c r="W145">
        <f t="shared" si="26"/>
        <v>2.3841461255836847</v>
      </c>
    </row>
    <row r="146" spans="1:23" x14ac:dyDescent="0.25">
      <c r="A146" s="2">
        <v>145</v>
      </c>
      <c r="B146" s="2">
        <v>164.2388796054241</v>
      </c>
      <c r="C146" s="2">
        <v>78</v>
      </c>
      <c r="D146" s="2">
        <v>41</v>
      </c>
      <c r="E146" s="2">
        <v>168</v>
      </c>
      <c r="M146" s="5">
        <f t="shared" si="27"/>
        <v>-3.1070943934923267E-2</v>
      </c>
      <c r="N146" s="8">
        <f t="shared" si="19"/>
        <v>0.31110188508431325</v>
      </c>
      <c r="O146" s="8">
        <f t="shared" si="20"/>
        <v>6.530381026728449E-2</v>
      </c>
      <c r="Q146">
        <f t="shared" si="21"/>
        <v>2.21547597372955</v>
      </c>
      <c r="R146">
        <f t="shared" si="22"/>
        <v>1.8920946026904804</v>
      </c>
      <c r="S146">
        <f t="shared" si="23"/>
        <v>1.6127838567197355</v>
      </c>
      <c r="U146">
        <f t="shared" si="24"/>
        <v>4.9083337901728976</v>
      </c>
      <c r="V146">
        <f t="shared" si="25"/>
        <v>3.5800219855304469</v>
      </c>
      <c r="W146">
        <f t="shared" si="26"/>
        <v>2.601071768495784</v>
      </c>
    </row>
    <row r="147" spans="1:23" x14ac:dyDescent="0.25">
      <c r="A147" s="2">
        <v>146</v>
      </c>
      <c r="B147" s="2">
        <v>166.71698861409118</v>
      </c>
      <c r="C147" s="2">
        <v>73</v>
      </c>
      <c r="D147" s="2">
        <v>38</v>
      </c>
      <c r="E147" s="2">
        <v>152</v>
      </c>
      <c r="M147" s="5">
        <f t="shared" si="27"/>
        <v>-2.4567060575360511E-2</v>
      </c>
      <c r="N147" s="8">
        <f t="shared" si="19"/>
        <v>0.28233014251428878</v>
      </c>
      <c r="O147" s="8">
        <f t="shared" si="20"/>
        <v>3.2303550164359152E-2</v>
      </c>
      <c r="Q147">
        <f t="shared" si="21"/>
        <v>2.2219798570891127</v>
      </c>
      <c r="R147">
        <f t="shared" si="22"/>
        <v>1.8633228601204559</v>
      </c>
      <c r="S147">
        <f t="shared" si="23"/>
        <v>1.5797835966168101</v>
      </c>
      <c r="U147">
        <f t="shared" si="24"/>
        <v>4.937194485309754</v>
      </c>
      <c r="V147">
        <f t="shared" si="25"/>
        <v>3.4719720810474759</v>
      </c>
      <c r="W147">
        <f t="shared" si="26"/>
        <v>2.4957162121395444</v>
      </c>
    </row>
    <row r="148" spans="1:23" x14ac:dyDescent="0.25">
      <c r="A148" s="2">
        <v>147</v>
      </c>
      <c r="B148" s="2">
        <v>108.09266563393136</v>
      </c>
      <c r="C148" s="2">
        <v>64</v>
      </c>
      <c r="D148" s="2">
        <v>34</v>
      </c>
      <c r="E148" s="2">
        <v>93</v>
      </c>
      <c r="M148" s="5">
        <f t="shared" si="27"/>
        <v>-0.21275069071184705</v>
      </c>
      <c r="N148" s="8">
        <f t="shared" si="19"/>
        <v>0.22518725637771997</v>
      </c>
      <c r="O148" s="8">
        <f t="shared" si="20"/>
        <v>-1.6001129410195825E-2</v>
      </c>
      <c r="Q148">
        <f t="shared" si="21"/>
        <v>2.0337962269526262</v>
      </c>
      <c r="R148">
        <f t="shared" si="22"/>
        <v>1.8061799739838871</v>
      </c>
      <c r="S148">
        <f t="shared" si="23"/>
        <v>1.5314789170422551</v>
      </c>
      <c r="U148">
        <f t="shared" si="24"/>
        <v>4.1363270927667379</v>
      </c>
      <c r="V148">
        <f t="shared" si="25"/>
        <v>3.2622860984204349</v>
      </c>
      <c r="W148">
        <f t="shared" si="26"/>
        <v>2.3454276733449184</v>
      </c>
    </row>
    <row r="149" spans="1:23" x14ac:dyDescent="0.25">
      <c r="A149" s="2">
        <v>148</v>
      </c>
      <c r="B149" s="2">
        <v>163.43213491314779</v>
      </c>
      <c r="C149" s="2">
        <v>74</v>
      </c>
      <c r="D149" s="2">
        <v>32</v>
      </c>
      <c r="E149" s="2">
        <v>50</v>
      </c>
      <c r="M149" s="5">
        <f t="shared" si="27"/>
        <v>-3.3209463734215738E-2</v>
      </c>
      <c r="N149" s="8">
        <f t="shared" si="19"/>
        <v>0.28823900212480913</v>
      </c>
      <c r="O149" s="8">
        <f t="shared" si="20"/>
        <v>-4.2330068132544918E-2</v>
      </c>
      <c r="Q149">
        <f t="shared" si="21"/>
        <v>2.2133374539302575</v>
      </c>
      <c r="R149">
        <f t="shared" si="22"/>
        <v>1.8692317197309762</v>
      </c>
      <c r="S149">
        <f t="shared" si="23"/>
        <v>1.505149978319906</v>
      </c>
      <c r="U149">
        <f t="shared" si="24"/>
        <v>4.8988626849704744</v>
      </c>
      <c r="V149">
        <f t="shared" si="25"/>
        <v>3.4940272220484228</v>
      </c>
      <c r="W149">
        <f t="shared" si="26"/>
        <v>2.2654764572364137</v>
      </c>
    </row>
    <row r="150" spans="1:23" x14ac:dyDescent="0.25">
      <c r="A150" s="2">
        <v>149</v>
      </c>
      <c r="B150" s="2">
        <v>135.01296883224927</v>
      </c>
      <c r="C150" s="2">
        <v>68</v>
      </c>
      <c r="D150" s="2">
        <v>39</v>
      </c>
      <c r="E150" s="2">
        <v>181</v>
      </c>
      <c r="M150" s="5">
        <f t="shared" si="27"/>
        <v>-0.11617143048972167</v>
      </c>
      <c r="N150" s="8">
        <f t="shared" si="19"/>
        <v>0.25151619510006928</v>
      </c>
      <c r="O150" s="8">
        <f t="shared" si="20"/>
        <v>4.3584560574048137E-2</v>
      </c>
      <c r="Q150">
        <f t="shared" si="21"/>
        <v>2.1303754871747516</v>
      </c>
      <c r="R150">
        <f t="shared" si="22"/>
        <v>1.8325089127062364</v>
      </c>
      <c r="S150">
        <f t="shared" si="23"/>
        <v>1.5910646070264991</v>
      </c>
      <c r="U150">
        <f t="shared" si="24"/>
        <v>4.5384997163550604</v>
      </c>
      <c r="V150">
        <f t="shared" si="25"/>
        <v>3.3580889151477926</v>
      </c>
      <c r="W150">
        <f t="shared" si="26"/>
        <v>2.5314865837323879</v>
      </c>
    </row>
    <row r="151" spans="1:23" x14ac:dyDescent="0.25">
      <c r="A151" s="2">
        <v>150</v>
      </c>
      <c r="B151" s="2">
        <v>122.17821649916364</v>
      </c>
      <c r="C151" s="2">
        <v>70</v>
      </c>
      <c r="D151" s="2">
        <v>42</v>
      </c>
      <c r="E151" s="2">
        <v>72</v>
      </c>
      <c r="M151" s="5">
        <f t="shared" si="27"/>
        <v>-0.15955313645127056</v>
      </c>
      <c r="N151" s="8">
        <f t="shared" si="19"/>
        <v>0.26410532240808982</v>
      </c>
      <c r="O151" s="8">
        <f t="shared" si="20"/>
        <v>7.5769243945449594E-2</v>
      </c>
      <c r="Q151">
        <f t="shared" si="21"/>
        <v>2.0869937812132027</v>
      </c>
      <c r="R151">
        <f t="shared" si="22"/>
        <v>1.8450980400142569</v>
      </c>
      <c r="S151">
        <f t="shared" si="23"/>
        <v>1.6232492903979006</v>
      </c>
      <c r="U151">
        <f t="shared" si="24"/>
        <v>4.355543042822581</v>
      </c>
      <c r="V151">
        <f t="shared" si="25"/>
        <v>3.4043867772644525</v>
      </c>
      <c r="W151">
        <f t="shared" si="26"/>
        <v>2.6349382587772876</v>
      </c>
    </row>
    <row r="152" spans="1:23" x14ac:dyDescent="0.25">
      <c r="A152" s="2">
        <v>151</v>
      </c>
      <c r="B152" s="2">
        <v>109.5250796817285</v>
      </c>
      <c r="C152" s="2">
        <v>79</v>
      </c>
      <c r="D152" s="2">
        <v>34</v>
      </c>
      <c r="E152" s="2">
        <v>14</v>
      </c>
      <c r="M152" s="5">
        <f t="shared" si="27"/>
        <v>-0.20703333985605532</v>
      </c>
      <c r="N152" s="8">
        <f t="shared" si="19"/>
        <v>0.31663437368427427</v>
      </c>
      <c r="O152" s="8">
        <f t="shared" si="20"/>
        <v>-1.6001129410195825E-2</v>
      </c>
      <c r="Q152">
        <f t="shared" si="21"/>
        <v>2.0395135778084179</v>
      </c>
      <c r="R152">
        <f t="shared" si="22"/>
        <v>1.8976270912904414</v>
      </c>
      <c r="S152">
        <f t="shared" si="23"/>
        <v>1.5314789170422551</v>
      </c>
      <c r="U152">
        <f t="shared" si="24"/>
        <v>4.1596156340648935</v>
      </c>
      <c r="V152">
        <f t="shared" si="25"/>
        <v>3.6009885775994213</v>
      </c>
      <c r="W152">
        <f t="shared" si="26"/>
        <v>2.3454276733449184</v>
      </c>
    </row>
    <row r="153" spans="1:23" x14ac:dyDescent="0.25">
      <c r="A153" s="2">
        <v>152</v>
      </c>
      <c r="B153" s="2">
        <v>177.15048049628103</v>
      </c>
      <c r="C153" s="2">
        <v>72</v>
      </c>
      <c r="D153" s="2">
        <v>35</v>
      </c>
      <c r="E153" s="2">
        <v>116</v>
      </c>
      <c r="M153" s="5">
        <f t="shared" si="27"/>
        <v>1.7954169702911749E-3</v>
      </c>
      <c r="N153" s="8">
        <f t="shared" si="19"/>
        <v>0.27633977882510141</v>
      </c>
      <c r="O153" s="8">
        <f t="shared" si="20"/>
        <v>-3.4120021021752933E-3</v>
      </c>
      <c r="Q153">
        <f t="shared" si="21"/>
        <v>2.2483423346347644</v>
      </c>
      <c r="R153">
        <f t="shared" si="22"/>
        <v>1.8573324964312685</v>
      </c>
      <c r="S153">
        <f t="shared" si="23"/>
        <v>1.5440680443502757</v>
      </c>
      <c r="U153">
        <f t="shared" si="24"/>
        <v>5.0550432537109034</v>
      </c>
      <c r="V153">
        <f t="shared" si="25"/>
        <v>3.449684002299608</v>
      </c>
      <c r="W153">
        <f t="shared" si="26"/>
        <v>2.3841461255836847</v>
      </c>
    </row>
    <row r="154" spans="1:23" x14ac:dyDescent="0.25">
      <c r="A154" s="2">
        <v>153</v>
      </c>
      <c r="B154" s="2">
        <v>152.06906442844922</v>
      </c>
      <c r="C154" s="2">
        <v>60</v>
      </c>
      <c r="D154" s="2">
        <v>38</v>
      </c>
      <c r="E154" s="2">
        <v>153</v>
      </c>
      <c r="M154" s="5">
        <f t="shared" si="27"/>
        <v>-6.4506043614693809E-2</v>
      </c>
      <c r="N154" s="8">
        <f t="shared" si="19"/>
        <v>0.19715853277747653</v>
      </c>
      <c r="O154" s="8">
        <f t="shared" si="20"/>
        <v>3.2303550164359152E-2</v>
      </c>
      <c r="Q154">
        <f t="shared" si="21"/>
        <v>2.1820408740497794</v>
      </c>
      <c r="R154">
        <f t="shared" si="22"/>
        <v>1.7781512503836436</v>
      </c>
      <c r="S154">
        <f t="shared" si="23"/>
        <v>1.5797835966168101</v>
      </c>
      <c r="U154">
        <f t="shared" si="24"/>
        <v>4.7613023760239255</v>
      </c>
      <c r="V154">
        <f t="shared" si="25"/>
        <v>3.1618218692409155</v>
      </c>
      <c r="W154">
        <f t="shared" si="26"/>
        <v>2.4957162121395444</v>
      </c>
    </row>
    <row r="155" spans="1:23" x14ac:dyDescent="0.25">
      <c r="A155" s="2">
        <v>154</v>
      </c>
      <c r="B155" s="2">
        <v>144.71249635760478</v>
      </c>
      <c r="C155" s="2">
        <v>70</v>
      </c>
      <c r="D155" s="2">
        <v>44</v>
      </c>
      <c r="E155" s="2">
        <v>33</v>
      </c>
      <c r="M155" s="5">
        <f t="shared" si="27"/>
        <v>-8.6040882296494647E-2</v>
      </c>
      <c r="N155" s="8">
        <f t="shared" si="19"/>
        <v>0.26410532240808982</v>
      </c>
      <c r="O155" s="8">
        <f t="shared" si="20"/>
        <v>9.5972630033736461E-2</v>
      </c>
      <c r="Q155">
        <f t="shared" si="21"/>
        <v>2.1605060353679786</v>
      </c>
      <c r="R155">
        <f t="shared" si="22"/>
        <v>1.8450980400142569</v>
      </c>
      <c r="S155">
        <f t="shared" si="23"/>
        <v>1.6434526764861874</v>
      </c>
      <c r="U155">
        <f t="shared" si="24"/>
        <v>4.6677863288614612</v>
      </c>
      <c r="V155">
        <f t="shared" si="25"/>
        <v>3.4043867772644525</v>
      </c>
      <c r="W155">
        <f t="shared" si="26"/>
        <v>2.7009366998496129</v>
      </c>
    </row>
    <row r="156" spans="1:23" x14ac:dyDescent="0.25">
      <c r="A156" s="2">
        <v>155</v>
      </c>
      <c r="B156" s="2">
        <v>115.29018784458684</v>
      </c>
      <c r="C156" s="2">
        <v>65</v>
      </c>
      <c r="D156" s="2">
        <v>43</v>
      </c>
      <c r="E156" s="2">
        <v>138</v>
      </c>
      <c r="M156" s="5">
        <f t="shared" si="27"/>
        <v>-0.18475457087528335</v>
      </c>
      <c r="N156" s="8">
        <f t="shared" si="19"/>
        <v>0.23192063903668836</v>
      </c>
      <c r="O156" s="8">
        <f t="shared" si="20"/>
        <v>8.5988409127135457E-2</v>
      </c>
      <c r="Q156">
        <f t="shared" si="21"/>
        <v>2.0617923467891899</v>
      </c>
      <c r="R156">
        <f t="shared" si="22"/>
        <v>1.8129133566428555</v>
      </c>
      <c r="S156">
        <f t="shared" si="23"/>
        <v>1.6334684555795864</v>
      </c>
      <c r="U156">
        <f t="shared" si="24"/>
        <v>4.2509876812784748</v>
      </c>
      <c r="V156">
        <f t="shared" si="25"/>
        <v>3.2866548386940653</v>
      </c>
      <c r="W156">
        <f t="shared" si="26"/>
        <v>2.6682191953735592</v>
      </c>
    </row>
    <row r="157" spans="1:23" x14ac:dyDescent="0.25">
      <c r="A157" s="2">
        <v>156</v>
      </c>
      <c r="B157" s="2">
        <v>147.3821209543016</v>
      </c>
      <c r="C157" s="2">
        <v>71</v>
      </c>
      <c r="D157" s="2">
        <v>36</v>
      </c>
      <c r="E157" s="2">
        <v>51</v>
      </c>
      <c r="M157" s="5">
        <f t="shared" si="27"/>
        <v>-7.810211556508273E-2</v>
      </c>
      <c r="N157" s="8">
        <f t="shared" si="19"/>
        <v>0.27026563111290813</v>
      </c>
      <c r="O157" s="8">
        <f t="shared" si="20"/>
        <v>8.8224543148363033E-3</v>
      </c>
      <c r="Q157">
        <f t="shared" si="21"/>
        <v>2.1684448020993905</v>
      </c>
      <c r="R157">
        <f t="shared" si="22"/>
        <v>1.8512583487190752</v>
      </c>
      <c r="S157">
        <f t="shared" si="23"/>
        <v>1.5563025007672873</v>
      </c>
      <c r="U157">
        <f t="shared" si="24"/>
        <v>4.7021528597518651</v>
      </c>
      <c r="V157">
        <f t="shared" si="25"/>
        <v>3.4271574737020774</v>
      </c>
      <c r="W157">
        <f t="shared" si="26"/>
        <v>2.4220774738945123</v>
      </c>
    </row>
    <row r="158" spans="1:23" x14ac:dyDescent="0.25">
      <c r="A158" s="2">
        <v>157</v>
      </c>
      <c r="B158" s="2">
        <v>176.51933732771477</v>
      </c>
      <c r="C158" s="2">
        <v>72</v>
      </c>
      <c r="D158" s="2">
        <v>34</v>
      </c>
      <c r="E158" s="2">
        <v>154</v>
      </c>
      <c r="M158" s="5">
        <f t="shared" si="27"/>
        <v>2.4537072626618084E-4</v>
      </c>
      <c r="N158" s="8">
        <f t="shared" si="19"/>
        <v>0.27633977882510141</v>
      </c>
      <c r="O158" s="8">
        <f t="shared" si="20"/>
        <v>-1.6001129410195825E-2</v>
      </c>
      <c r="Q158">
        <f t="shared" si="21"/>
        <v>2.2467922883907394</v>
      </c>
      <c r="R158">
        <f t="shared" si="22"/>
        <v>1.8573324964312685</v>
      </c>
      <c r="S158">
        <f t="shared" si="23"/>
        <v>1.5314789170422551</v>
      </c>
      <c r="U158">
        <f t="shared" si="24"/>
        <v>5.0480755871720957</v>
      </c>
      <c r="V158">
        <f t="shared" si="25"/>
        <v>3.449684002299608</v>
      </c>
      <c r="W158">
        <f t="shared" si="26"/>
        <v>2.3454276733449184</v>
      </c>
    </row>
    <row r="159" spans="1:23" x14ac:dyDescent="0.25">
      <c r="A159" s="2">
        <v>158</v>
      </c>
      <c r="B159" s="2">
        <v>96.974434340156421</v>
      </c>
      <c r="C159" s="2">
        <v>72</v>
      </c>
      <c r="D159" s="2">
        <v>40</v>
      </c>
      <c r="E159" s="2">
        <v>170</v>
      </c>
      <c r="M159" s="5">
        <f t="shared" si="27"/>
        <v>-0.25988966266038838</v>
      </c>
      <c r="N159" s="8">
        <f t="shared" si="19"/>
        <v>0.27633977882510141</v>
      </c>
      <c r="O159" s="8">
        <f t="shared" si="20"/>
        <v>5.4579944875511321E-2</v>
      </c>
      <c r="Q159">
        <f t="shared" si="21"/>
        <v>1.9866572550040849</v>
      </c>
      <c r="R159">
        <f t="shared" si="22"/>
        <v>1.8573324964312685</v>
      </c>
      <c r="S159">
        <f t="shared" si="23"/>
        <v>1.6020599913279623</v>
      </c>
      <c r="U159">
        <f t="shared" si="24"/>
        <v>3.9468070488603653</v>
      </c>
      <c r="V159">
        <f t="shared" si="25"/>
        <v>3.449684002299608</v>
      </c>
      <c r="W159">
        <f t="shared" si="26"/>
        <v>2.5665962158137505</v>
      </c>
    </row>
    <row r="160" spans="1:23" x14ac:dyDescent="0.25">
      <c r="A160" s="2">
        <v>159</v>
      </c>
      <c r="B160" s="2">
        <v>129.65693713539204</v>
      </c>
      <c r="C160" s="2">
        <v>64</v>
      </c>
      <c r="D160" s="2">
        <v>33</v>
      </c>
      <c r="E160" s="2">
        <v>94</v>
      </c>
      <c r="M160" s="5">
        <f t="shared" si="27"/>
        <v>-0.1337511595438885</v>
      </c>
      <c r="N160" s="8">
        <f t="shared" si="19"/>
        <v>0.22518725637771997</v>
      </c>
      <c r="O160" s="8">
        <f t="shared" si="20"/>
        <v>-2.8966106574563444E-2</v>
      </c>
      <c r="Q160">
        <f t="shared" si="21"/>
        <v>2.1127957581205847</v>
      </c>
      <c r="R160">
        <f t="shared" si="22"/>
        <v>1.8061799739838871</v>
      </c>
      <c r="S160">
        <f t="shared" si="23"/>
        <v>1.5185139398778875</v>
      </c>
      <c r="U160">
        <f t="shared" si="24"/>
        <v>4.4639059155323366</v>
      </c>
      <c r="V160">
        <f t="shared" si="25"/>
        <v>3.2622860984204349</v>
      </c>
      <c r="W160">
        <f t="shared" si="26"/>
        <v>2.3058845856034647</v>
      </c>
    </row>
    <row r="161" spans="1:23" x14ac:dyDescent="0.25">
      <c r="A161" s="2">
        <v>160</v>
      </c>
      <c r="B161" s="2">
        <v>131.87063889224819</v>
      </c>
      <c r="C161" s="2">
        <v>71</v>
      </c>
      <c r="D161" s="2">
        <v>42</v>
      </c>
      <c r="E161" s="2">
        <v>171</v>
      </c>
      <c r="M161" s="5">
        <f t="shared" si="27"/>
        <v>-0.12639880738365061</v>
      </c>
      <c r="N161" s="8">
        <f t="shared" si="19"/>
        <v>0.27026563111290813</v>
      </c>
      <c r="O161" s="8">
        <f t="shared" si="20"/>
        <v>7.5769243945449594E-2</v>
      </c>
      <c r="Q161">
        <f t="shared" si="21"/>
        <v>2.1201481102808226</v>
      </c>
      <c r="R161">
        <f t="shared" si="22"/>
        <v>1.8512583487190752</v>
      </c>
      <c r="S161">
        <f t="shared" si="23"/>
        <v>1.6232492903979006</v>
      </c>
      <c r="U161">
        <f t="shared" si="24"/>
        <v>4.4950280095273429</v>
      </c>
      <c r="V161">
        <f t="shared" si="25"/>
        <v>3.4271574737020774</v>
      </c>
      <c r="W161">
        <f t="shared" si="26"/>
        <v>2.6349382587772876</v>
      </c>
    </row>
    <row r="162" spans="1:23" x14ac:dyDescent="0.25">
      <c r="A162" s="2">
        <v>161</v>
      </c>
      <c r="B162" s="2">
        <v>148.94840813658664</v>
      </c>
      <c r="C162" s="2">
        <v>79</v>
      </c>
      <c r="D162" s="2">
        <v>42</v>
      </c>
      <c r="E162" s="2">
        <v>172</v>
      </c>
      <c r="M162" s="5">
        <f t="shared" si="27"/>
        <v>-7.3511051544700834E-2</v>
      </c>
      <c r="N162" s="8">
        <f t="shared" si="19"/>
        <v>0.31663437368427427</v>
      </c>
      <c r="O162" s="8">
        <f t="shared" si="20"/>
        <v>7.5769243945449594E-2</v>
      </c>
      <c r="Q162">
        <f t="shared" si="21"/>
        <v>2.1730358661197724</v>
      </c>
      <c r="R162">
        <f t="shared" si="22"/>
        <v>1.8976270912904414</v>
      </c>
      <c r="S162">
        <f t="shared" si="23"/>
        <v>1.6232492903979006</v>
      </c>
      <c r="U162">
        <f t="shared" si="24"/>
        <v>4.722084875442909</v>
      </c>
      <c r="V162">
        <f t="shared" si="25"/>
        <v>3.6009885775994213</v>
      </c>
      <c r="W162">
        <f t="shared" si="26"/>
        <v>2.6349382587772876</v>
      </c>
    </row>
    <row r="163" spans="1:23" x14ac:dyDescent="0.25">
      <c r="A163" s="2">
        <v>162</v>
      </c>
      <c r="B163" s="2">
        <v>117.58004496916386</v>
      </c>
      <c r="C163" s="2">
        <v>61</v>
      </c>
      <c r="D163" s="2">
        <v>37</v>
      </c>
      <c r="E163" s="2">
        <v>52</v>
      </c>
      <c r="M163" s="5">
        <f t="shared" si="27"/>
        <v>-0.1762132957129583</v>
      </c>
      <c r="N163" s="8">
        <f t="shared" si="19"/>
        <v>0.20433711740460003</v>
      </c>
      <c r="O163" s="8">
        <f t="shared" si="20"/>
        <v>2.0721677614544021E-2</v>
      </c>
      <c r="Q163">
        <f t="shared" si="21"/>
        <v>2.0703336219515149</v>
      </c>
      <c r="R163">
        <f t="shared" si="22"/>
        <v>1.7853298350107671</v>
      </c>
      <c r="S163">
        <f t="shared" si="23"/>
        <v>1.568201724066995</v>
      </c>
      <c r="U163">
        <f t="shared" si="24"/>
        <v>4.2862813061828779</v>
      </c>
      <c r="V163">
        <f t="shared" si="25"/>
        <v>3.1874026197795731</v>
      </c>
      <c r="W163">
        <f t="shared" si="26"/>
        <v>2.4592566473666957</v>
      </c>
    </row>
    <row r="164" spans="1:23" x14ac:dyDescent="0.25">
      <c r="A164" s="2">
        <v>163</v>
      </c>
      <c r="B164" s="2">
        <v>134.05389549815266</v>
      </c>
      <c r="C164" s="2">
        <v>65</v>
      </c>
      <c r="D164" s="2">
        <v>37</v>
      </c>
      <c r="E164" s="2">
        <v>117</v>
      </c>
      <c r="M164" s="5">
        <f t="shared" si="27"/>
        <v>-0.11926747891461131</v>
      </c>
      <c r="N164" s="8">
        <f t="shared" si="19"/>
        <v>0.23192063903668836</v>
      </c>
      <c r="O164" s="8">
        <f t="shared" si="20"/>
        <v>2.0721677614544021E-2</v>
      </c>
      <c r="Q164">
        <f t="shared" si="21"/>
        <v>2.1272794387498619</v>
      </c>
      <c r="R164">
        <f t="shared" si="22"/>
        <v>1.8129133566428555</v>
      </c>
      <c r="S164">
        <f t="shared" si="23"/>
        <v>1.568201724066995</v>
      </c>
      <c r="U164">
        <f t="shared" si="24"/>
        <v>4.5253178105279277</v>
      </c>
      <c r="V164">
        <f t="shared" si="25"/>
        <v>3.2866548386940653</v>
      </c>
      <c r="W164">
        <f t="shared" si="26"/>
        <v>2.4592566473666957</v>
      </c>
    </row>
    <row r="165" spans="1:23" x14ac:dyDescent="0.25">
      <c r="A165" s="2">
        <v>164</v>
      </c>
      <c r="B165" s="2">
        <v>179.72721162789412</v>
      </c>
      <c r="C165" s="2">
        <v>73</v>
      </c>
      <c r="D165" s="2">
        <v>31</v>
      </c>
      <c r="E165" s="2">
        <v>73</v>
      </c>
      <c r="M165" s="5">
        <f t="shared" si="27"/>
        <v>8.0669188499005173E-3</v>
      </c>
      <c r="N165" s="8">
        <f t="shared" si="19"/>
        <v>0.28233014251428878</v>
      </c>
      <c r="O165" s="8">
        <f t="shared" si="20"/>
        <v>-5.6118352618178324E-2</v>
      </c>
      <c r="Q165">
        <f t="shared" si="21"/>
        <v>2.2546138365143737</v>
      </c>
      <c r="R165">
        <f t="shared" si="22"/>
        <v>1.8633228601204559</v>
      </c>
      <c r="S165">
        <f t="shared" si="23"/>
        <v>1.4913616938342726</v>
      </c>
      <c r="U165">
        <f t="shared" si="24"/>
        <v>5.0832835518020634</v>
      </c>
      <c r="V165">
        <f t="shared" si="25"/>
        <v>3.4719720810474759</v>
      </c>
      <c r="W165">
        <f t="shared" si="26"/>
        <v>2.2241597018362307</v>
      </c>
    </row>
    <row r="166" spans="1:23" x14ac:dyDescent="0.25">
      <c r="A166" s="2">
        <v>165</v>
      </c>
      <c r="B166" s="2">
        <v>117.47260589588022</v>
      </c>
      <c r="C166" s="2">
        <v>76</v>
      </c>
      <c r="D166" s="2">
        <v>40</v>
      </c>
      <c r="E166" s="2">
        <v>190</v>
      </c>
      <c r="M166" s="5">
        <f t="shared" si="27"/>
        <v>-0.17661031484671996</v>
      </c>
      <c r="N166" s="8">
        <f t="shared" si="19"/>
        <v>0.29982087467462426</v>
      </c>
      <c r="O166" s="8">
        <f t="shared" si="20"/>
        <v>5.4579944875511321E-2</v>
      </c>
      <c r="Q166">
        <f t="shared" si="21"/>
        <v>2.0699366028177533</v>
      </c>
      <c r="R166">
        <f t="shared" si="22"/>
        <v>1.8808135922807914</v>
      </c>
      <c r="S166">
        <f t="shared" si="23"/>
        <v>1.6020599913279623</v>
      </c>
      <c r="U166">
        <f t="shared" si="24"/>
        <v>4.2846375396847014</v>
      </c>
      <c r="V166">
        <f t="shared" si="25"/>
        <v>3.537459768908175</v>
      </c>
      <c r="W166">
        <f t="shared" si="26"/>
        <v>2.5665962158137505</v>
      </c>
    </row>
    <row r="167" spans="1:23" x14ac:dyDescent="0.25">
      <c r="A167" s="2">
        <v>166</v>
      </c>
      <c r="B167" s="2">
        <v>132.74541348496183</v>
      </c>
      <c r="C167" s="2">
        <v>62</v>
      </c>
      <c r="D167" s="2">
        <v>33</v>
      </c>
      <c r="E167" s="2">
        <v>182</v>
      </c>
      <c r="M167" s="5">
        <f t="shared" si="27"/>
        <v>-0.12352739305283533</v>
      </c>
      <c r="N167" s="8">
        <f t="shared" si="19"/>
        <v>0.21139897189208678</v>
      </c>
      <c r="O167" s="8">
        <f t="shared" si="20"/>
        <v>-2.8966106574563444E-2</v>
      </c>
      <c r="Q167">
        <f t="shared" si="21"/>
        <v>2.1230195246116379</v>
      </c>
      <c r="R167">
        <f t="shared" si="22"/>
        <v>1.7923916894982539</v>
      </c>
      <c r="S167">
        <f t="shared" si="23"/>
        <v>1.5185139398778875</v>
      </c>
      <c r="U167">
        <f t="shared" si="24"/>
        <v>4.5072119018822248</v>
      </c>
      <c r="V167">
        <f t="shared" si="25"/>
        <v>3.2126679685824051</v>
      </c>
      <c r="W167">
        <f t="shared" si="26"/>
        <v>2.3058845856034647</v>
      </c>
    </row>
    <row r="168" spans="1:23" x14ac:dyDescent="0.25">
      <c r="A168" s="2">
        <v>167</v>
      </c>
      <c r="B168" s="2">
        <v>118.94894833636772</v>
      </c>
      <c r="C168" s="2">
        <v>63</v>
      </c>
      <c r="D168" s="2">
        <v>43</v>
      </c>
      <c r="E168" s="2">
        <v>95</v>
      </c>
      <c r="M168" s="5">
        <f t="shared" si="27"/>
        <v>-0.17118631100309534</v>
      </c>
      <c r="N168" s="8">
        <f t="shared" si="19"/>
        <v>0.21834783184741458</v>
      </c>
      <c r="O168" s="8">
        <f t="shared" si="20"/>
        <v>8.5988409127135457E-2</v>
      </c>
      <c r="Q168">
        <f t="shared" si="21"/>
        <v>2.0753606066613779</v>
      </c>
      <c r="R168">
        <f t="shared" si="22"/>
        <v>1.7993405494535817</v>
      </c>
      <c r="S168">
        <f t="shared" si="23"/>
        <v>1.6334684555795864</v>
      </c>
      <c r="U168">
        <f t="shared" si="24"/>
        <v>4.3071216476818828</v>
      </c>
      <c r="V168">
        <f t="shared" si="25"/>
        <v>3.2376264129079173</v>
      </c>
      <c r="W168">
        <f t="shared" si="26"/>
        <v>2.6682191953735592</v>
      </c>
    </row>
    <row r="169" spans="1:23" x14ac:dyDescent="0.25">
      <c r="A169" s="2">
        <v>168</v>
      </c>
      <c r="B169" s="2">
        <v>118.49672215357099</v>
      </c>
      <c r="C169" s="2">
        <v>74</v>
      </c>
      <c r="D169" s="2">
        <v>42</v>
      </c>
      <c r="E169" s="2">
        <v>53</v>
      </c>
      <c r="M169" s="5">
        <f t="shared" si="27"/>
        <v>-0.17284058056987428</v>
      </c>
      <c r="N169" s="8">
        <f t="shared" si="19"/>
        <v>0.28823900212480913</v>
      </c>
      <c r="O169" s="8">
        <f t="shared" si="20"/>
        <v>7.5769243945449594E-2</v>
      </c>
      <c r="Q169">
        <f t="shared" si="21"/>
        <v>2.073706337094599</v>
      </c>
      <c r="R169">
        <f t="shared" si="22"/>
        <v>1.8692317197309762</v>
      </c>
      <c r="S169">
        <f t="shared" si="23"/>
        <v>1.6232492903979006</v>
      </c>
      <c r="U169">
        <f t="shared" si="24"/>
        <v>4.3002579725062988</v>
      </c>
      <c r="V169">
        <f t="shared" si="25"/>
        <v>3.4940272220484228</v>
      </c>
      <c r="W169">
        <f t="shared" si="26"/>
        <v>2.6349382587772876</v>
      </c>
    </row>
    <row r="170" spans="1:23" x14ac:dyDescent="0.25">
      <c r="A170" s="2">
        <v>169</v>
      </c>
      <c r="B170" s="2">
        <v>110.71611625569959</v>
      </c>
      <c r="C170" s="2">
        <v>64</v>
      </c>
      <c r="D170" s="2">
        <v>30</v>
      </c>
      <c r="E170" s="2">
        <v>34</v>
      </c>
      <c r="M170" s="5">
        <f t="shared" si="27"/>
        <v>-0.20233607464049763</v>
      </c>
      <c r="N170" s="8">
        <f t="shared" si="19"/>
        <v>0.22518725637771997</v>
      </c>
      <c r="O170" s="8">
        <f t="shared" si="20"/>
        <v>-7.0358791732788584E-2</v>
      </c>
      <c r="Q170">
        <f t="shared" si="21"/>
        <v>2.0442108430239756</v>
      </c>
      <c r="R170">
        <f t="shared" si="22"/>
        <v>1.8061799739838871</v>
      </c>
      <c r="S170">
        <f t="shared" si="23"/>
        <v>1.4771212547196624</v>
      </c>
      <c r="U170">
        <f t="shared" si="24"/>
        <v>4.1787979707367926</v>
      </c>
      <c r="V170">
        <f t="shared" si="25"/>
        <v>3.2622860984204349</v>
      </c>
      <c r="W170">
        <f t="shared" si="26"/>
        <v>2.1818872011445896</v>
      </c>
    </row>
    <row r="171" spans="1:23" x14ac:dyDescent="0.25">
      <c r="A171" s="2">
        <v>170</v>
      </c>
      <c r="B171" s="2">
        <v>145.3215937646408</v>
      </c>
      <c r="C171" s="2">
        <v>74</v>
      </c>
      <c r="D171" s="2">
        <v>32</v>
      </c>
      <c r="E171" s="2">
        <v>15</v>
      </c>
      <c r="M171" s="5">
        <f t="shared" si="27"/>
        <v>-8.4216765472190147E-2</v>
      </c>
      <c r="N171" s="8">
        <f t="shared" si="19"/>
        <v>0.28823900212480913</v>
      </c>
      <c r="O171" s="8">
        <f t="shared" si="20"/>
        <v>-4.2330068132544918E-2</v>
      </c>
      <c r="Q171">
        <f t="shared" si="21"/>
        <v>2.1623301521922831</v>
      </c>
      <c r="R171">
        <f t="shared" si="22"/>
        <v>1.8692317197309762</v>
      </c>
      <c r="S171">
        <f t="shared" si="23"/>
        <v>1.505149978319906</v>
      </c>
      <c r="U171">
        <f t="shared" si="24"/>
        <v>4.6756716870799018</v>
      </c>
      <c r="V171">
        <f t="shared" si="25"/>
        <v>3.4940272220484228</v>
      </c>
      <c r="W171">
        <f t="shared" si="26"/>
        <v>2.2654764572364137</v>
      </c>
    </row>
    <row r="172" spans="1:23" x14ac:dyDescent="0.25">
      <c r="A172" s="2">
        <v>171</v>
      </c>
      <c r="B172" s="2">
        <v>175.00463360917308</v>
      </c>
      <c r="C172" s="2">
        <v>72</v>
      </c>
      <c r="D172" s="2">
        <v>33</v>
      </c>
      <c r="E172" s="2">
        <v>191</v>
      </c>
      <c r="M172" s="5">
        <f t="shared" si="27"/>
        <v>-3.4973699824396576E-3</v>
      </c>
      <c r="N172" s="8">
        <f t="shared" si="19"/>
        <v>0.27633977882510141</v>
      </c>
      <c r="O172" s="8">
        <f t="shared" si="20"/>
        <v>-2.8966106574563444E-2</v>
      </c>
      <c r="Q172">
        <f t="shared" si="21"/>
        <v>2.2430495476820336</v>
      </c>
      <c r="R172">
        <f t="shared" si="22"/>
        <v>1.8573324964312685</v>
      </c>
      <c r="S172">
        <f t="shared" si="23"/>
        <v>1.5185139398778875</v>
      </c>
      <c r="U172">
        <f t="shared" si="24"/>
        <v>5.031271273356575</v>
      </c>
      <c r="V172">
        <f t="shared" si="25"/>
        <v>3.449684002299608</v>
      </c>
      <c r="W172">
        <f t="shared" si="26"/>
        <v>2.3058845856034647</v>
      </c>
    </row>
    <row r="173" spans="1:23" x14ac:dyDescent="0.25">
      <c r="A173" s="2">
        <v>172</v>
      </c>
      <c r="B173" s="2">
        <v>170.59780137927484</v>
      </c>
      <c r="C173" s="2">
        <v>63</v>
      </c>
      <c r="D173" s="2">
        <v>38</v>
      </c>
      <c r="E173" s="2">
        <v>118</v>
      </c>
      <c r="M173" s="5">
        <f t="shared" si="27"/>
        <v>-1.4573487872838076E-2</v>
      </c>
      <c r="N173" s="8">
        <f t="shared" si="19"/>
        <v>0.21834783184741458</v>
      </c>
      <c r="O173" s="8">
        <f t="shared" si="20"/>
        <v>3.2303550164359152E-2</v>
      </c>
      <c r="Q173">
        <f t="shared" si="21"/>
        <v>2.2319734297916352</v>
      </c>
      <c r="R173">
        <f t="shared" si="22"/>
        <v>1.7993405494535817</v>
      </c>
      <c r="S173">
        <f t="shared" si="23"/>
        <v>1.5797835966168101</v>
      </c>
      <c r="U173">
        <f t="shared" si="24"/>
        <v>4.9817053912958356</v>
      </c>
      <c r="V173">
        <f t="shared" si="25"/>
        <v>3.2376264129079173</v>
      </c>
      <c r="W173">
        <f t="shared" si="26"/>
        <v>2.4957162121395444</v>
      </c>
    </row>
    <row r="174" spans="1:23" x14ac:dyDescent="0.25">
      <c r="A174" s="2">
        <v>173</v>
      </c>
      <c r="B174" s="2">
        <v>107.5795276726994</v>
      </c>
      <c r="C174" s="2">
        <v>70</v>
      </c>
      <c r="D174" s="2">
        <v>38</v>
      </c>
      <c r="E174" s="2">
        <v>183</v>
      </c>
      <c r="M174" s="5">
        <f t="shared" si="27"/>
        <v>-0.21481728448189852</v>
      </c>
      <c r="N174" s="8">
        <f t="shared" si="19"/>
        <v>0.26410532240808982</v>
      </c>
      <c r="O174" s="8">
        <f t="shared" si="20"/>
        <v>3.2303550164359152E-2</v>
      </c>
      <c r="Q174">
        <f t="shared" si="21"/>
        <v>2.0317296331825747</v>
      </c>
      <c r="R174">
        <f t="shared" si="22"/>
        <v>1.8450980400142569</v>
      </c>
      <c r="S174">
        <f t="shared" si="23"/>
        <v>1.5797835966168101</v>
      </c>
      <c r="U174">
        <f t="shared" si="24"/>
        <v>4.1279253023521996</v>
      </c>
      <c r="V174">
        <f t="shared" si="25"/>
        <v>3.4043867772644525</v>
      </c>
      <c r="W174">
        <f t="shared" si="26"/>
        <v>2.4957162121395444</v>
      </c>
    </row>
    <row r="175" spans="1:23" x14ac:dyDescent="0.25">
      <c r="A175" s="2">
        <v>174</v>
      </c>
      <c r="B175" s="2">
        <v>109.24716801206984</v>
      </c>
      <c r="C175" s="2">
        <v>64</v>
      </c>
      <c r="D175" s="2">
        <v>37</v>
      </c>
      <c r="E175" s="2">
        <v>35</v>
      </c>
      <c r="M175" s="5">
        <f t="shared" si="27"/>
        <v>-0.2081367299869763</v>
      </c>
      <c r="N175" s="8">
        <f t="shared" si="19"/>
        <v>0.22518725637771997</v>
      </c>
      <c r="O175" s="8">
        <f t="shared" si="20"/>
        <v>2.0721677614544021E-2</v>
      </c>
      <c r="Q175">
        <f t="shared" si="21"/>
        <v>2.0384101876774969</v>
      </c>
      <c r="R175">
        <f t="shared" si="22"/>
        <v>1.8061799739838871</v>
      </c>
      <c r="S175">
        <f t="shared" si="23"/>
        <v>1.568201724066995</v>
      </c>
      <c r="U175">
        <f t="shared" si="24"/>
        <v>4.1551160932274085</v>
      </c>
      <c r="V175">
        <f t="shared" si="25"/>
        <v>3.2622860984204349</v>
      </c>
      <c r="W175">
        <f t="shared" si="26"/>
        <v>2.4592566473666957</v>
      </c>
    </row>
    <row r="176" spans="1:23" x14ac:dyDescent="0.25">
      <c r="A176" s="2">
        <v>175</v>
      </c>
      <c r="B176" s="2">
        <v>139.47883156065677</v>
      </c>
      <c r="C176" s="2">
        <v>67</v>
      </c>
      <c r="D176" s="2">
        <v>39</v>
      </c>
      <c r="E176" s="2">
        <v>54</v>
      </c>
      <c r="M176" s="5">
        <f t="shared" si="27"/>
        <v>-0.10203861710854589</v>
      </c>
      <c r="N176" s="8">
        <f t="shared" si="19"/>
        <v>0.24508208509465934</v>
      </c>
      <c r="O176" s="8">
        <f t="shared" si="20"/>
        <v>4.3584560574048137E-2</v>
      </c>
      <c r="Q176">
        <f t="shared" si="21"/>
        <v>2.1445083005559273</v>
      </c>
      <c r="R176">
        <f t="shared" si="22"/>
        <v>1.8260748027008264</v>
      </c>
      <c r="S176">
        <f t="shared" si="23"/>
        <v>1.5910646070264991</v>
      </c>
      <c r="U176">
        <f t="shared" si="24"/>
        <v>4.5989158511532713</v>
      </c>
      <c r="V176">
        <f t="shared" si="25"/>
        <v>3.3345491850588624</v>
      </c>
      <c r="W176">
        <f t="shared" si="26"/>
        <v>2.5314865837323879</v>
      </c>
    </row>
    <row r="177" spans="1:23" x14ac:dyDescent="0.25">
      <c r="A177" s="2">
        <v>176</v>
      </c>
      <c r="B177" s="2">
        <v>138.93063832023057</v>
      </c>
      <c r="C177" s="2">
        <v>68</v>
      </c>
      <c r="D177" s="2">
        <v>35</v>
      </c>
      <c r="E177" s="2">
        <v>192</v>
      </c>
      <c r="M177" s="5">
        <f t="shared" si="27"/>
        <v>-0.10374888656966785</v>
      </c>
      <c r="N177" s="8">
        <f t="shared" si="19"/>
        <v>0.25151619510006928</v>
      </c>
      <c r="O177" s="8">
        <f t="shared" si="20"/>
        <v>-3.4120021021752933E-3</v>
      </c>
      <c r="Q177">
        <f t="shared" si="21"/>
        <v>2.1427980310948054</v>
      </c>
      <c r="R177">
        <f t="shared" si="22"/>
        <v>1.8325089127062364</v>
      </c>
      <c r="S177">
        <f t="shared" si="23"/>
        <v>1.5440680443502757</v>
      </c>
      <c r="U177">
        <f t="shared" si="24"/>
        <v>4.5915834020637742</v>
      </c>
      <c r="V177">
        <f t="shared" si="25"/>
        <v>3.3580889151477926</v>
      </c>
      <c r="W177">
        <f t="shared" si="26"/>
        <v>2.3841461255836847</v>
      </c>
    </row>
    <row r="178" spans="1:23" x14ac:dyDescent="0.25">
      <c r="A178" s="2">
        <v>177</v>
      </c>
      <c r="B178" s="2">
        <v>157.92493563369032</v>
      </c>
      <c r="C178" s="2">
        <v>80</v>
      </c>
      <c r="D178" s="2">
        <v>45</v>
      </c>
      <c r="E178" s="2">
        <v>96</v>
      </c>
      <c r="M178" s="5">
        <f t="shared" si="27"/>
        <v>-4.809620910575374E-2</v>
      </c>
      <c r="N178" s="8">
        <f t="shared" si="19"/>
        <v>0.32209726938577643</v>
      </c>
      <c r="O178" s="8">
        <f t="shared" si="20"/>
        <v>0.10573246732289276</v>
      </c>
      <c r="Q178">
        <f t="shared" si="21"/>
        <v>2.1984507085587195</v>
      </c>
      <c r="R178">
        <f t="shared" si="22"/>
        <v>1.9030899869919435</v>
      </c>
      <c r="S178">
        <f t="shared" si="23"/>
        <v>1.6532125137753437</v>
      </c>
      <c r="U178">
        <f t="shared" si="24"/>
        <v>4.8331855179623355</v>
      </c>
      <c r="V178">
        <f t="shared" si="25"/>
        <v>3.621751498588996</v>
      </c>
      <c r="W178">
        <f t="shared" si="26"/>
        <v>2.733111615703391</v>
      </c>
    </row>
    <row r="179" spans="1:23" x14ac:dyDescent="0.25">
      <c r="A179" s="2">
        <v>178</v>
      </c>
      <c r="B179" s="2">
        <v>104.44969610364242</v>
      </c>
      <c r="C179" s="2">
        <v>78</v>
      </c>
      <c r="D179" s="2">
        <v>33</v>
      </c>
      <c r="E179" s="2">
        <v>74</v>
      </c>
      <c r="M179" s="5">
        <f t="shared" si="27"/>
        <v>-0.22763973692596462</v>
      </c>
      <c r="N179" s="8">
        <f t="shared" si="19"/>
        <v>0.31110188508431325</v>
      </c>
      <c r="O179" s="8">
        <f t="shared" si="20"/>
        <v>-2.8966106574563444E-2</v>
      </c>
      <c r="Q179">
        <f t="shared" si="21"/>
        <v>2.0189071807385086</v>
      </c>
      <c r="R179">
        <f t="shared" si="22"/>
        <v>1.8920946026904804</v>
      </c>
      <c r="S179">
        <f t="shared" si="23"/>
        <v>1.5185139398778875</v>
      </c>
      <c r="U179">
        <f t="shared" si="24"/>
        <v>4.0759862044375135</v>
      </c>
      <c r="V179">
        <f t="shared" si="25"/>
        <v>3.5800219855304469</v>
      </c>
      <c r="W179">
        <f t="shared" si="26"/>
        <v>2.3058845856034647</v>
      </c>
    </row>
    <row r="180" spans="1:23" x14ac:dyDescent="0.25">
      <c r="A180" s="2">
        <v>179</v>
      </c>
      <c r="B180" s="2">
        <v>174.89541743144281</v>
      </c>
      <c r="C180" s="2">
        <v>71</v>
      </c>
      <c r="D180" s="2">
        <v>31</v>
      </c>
      <c r="E180" s="2">
        <v>193</v>
      </c>
      <c r="M180" s="5">
        <f t="shared" si="27"/>
        <v>-3.7684873185028778E-3</v>
      </c>
      <c r="N180" s="8">
        <f t="shared" si="19"/>
        <v>0.27026563111290813</v>
      </c>
      <c r="O180" s="8">
        <f t="shared" si="20"/>
        <v>-5.6118352618178324E-2</v>
      </c>
      <c r="Q180">
        <f t="shared" si="21"/>
        <v>2.2427784303459704</v>
      </c>
      <c r="R180">
        <f t="shared" si="22"/>
        <v>1.8512583487190752</v>
      </c>
      <c r="S180">
        <f t="shared" si="23"/>
        <v>1.4913616938342726</v>
      </c>
      <c r="U180">
        <f t="shared" si="24"/>
        <v>5.0300550876251346</v>
      </c>
      <c r="V180">
        <f t="shared" si="25"/>
        <v>3.4271574737020774</v>
      </c>
      <c r="W180">
        <f t="shared" si="26"/>
        <v>2.2241597018362307</v>
      </c>
    </row>
    <row r="181" spans="1:23" x14ac:dyDescent="0.25">
      <c r="A181" s="2">
        <v>180</v>
      </c>
      <c r="B181" s="2">
        <v>93.535859428149905</v>
      </c>
      <c r="C181" s="2">
        <v>78</v>
      </c>
      <c r="D181" s="2">
        <v>32</v>
      </c>
      <c r="E181" s="2">
        <v>184</v>
      </c>
      <c r="M181" s="5">
        <f t="shared" si="27"/>
        <v>-0.27556877667299173</v>
      </c>
      <c r="N181" s="8">
        <f t="shared" si="19"/>
        <v>0.31110188508431325</v>
      </c>
      <c r="O181" s="8">
        <f t="shared" si="20"/>
        <v>-4.2330068132544918E-2</v>
      </c>
      <c r="Q181">
        <f t="shared" si="21"/>
        <v>1.9709781409914815</v>
      </c>
      <c r="R181">
        <f t="shared" si="22"/>
        <v>1.8920946026904804</v>
      </c>
      <c r="S181">
        <f t="shared" si="23"/>
        <v>1.505149978319906</v>
      </c>
      <c r="U181">
        <f t="shared" si="24"/>
        <v>3.8847548322662364</v>
      </c>
      <c r="V181">
        <f t="shared" si="25"/>
        <v>3.5800219855304469</v>
      </c>
      <c r="W181">
        <f t="shared" si="26"/>
        <v>2.2654764572364137</v>
      </c>
    </row>
    <row r="182" spans="1:23" x14ac:dyDescent="0.25">
      <c r="A182" s="2">
        <v>181</v>
      </c>
      <c r="B182" s="2">
        <v>115.89669423604825</v>
      </c>
      <c r="C182" s="2">
        <v>63</v>
      </c>
      <c r="D182" s="2">
        <v>34</v>
      </c>
      <c r="E182" s="2">
        <v>119</v>
      </c>
      <c r="M182" s="5">
        <f t="shared" si="27"/>
        <v>-0.18247586906513646</v>
      </c>
      <c r="N182" s="8">
        <f t="shared" si="19"/>
        <v>0.21834783184741458</v>
      </c>
      <c r="O182" s="8">
        <f t="shared" si="20"/>
        <v>-1.6001129410195825E-2</v>
      </c>
      <c r="Q182">
        <f t="shared" si="21"/>
        <v>2.0640710485993368</v>
      </c>
      <c r="R182">
        <f t="shared" si="22"/>
        <v>1.7993405494535817</v>
      </c>
      <c r="S182">
        <f t="shared" si="23"/>
        <v>1.5314789170422551</v>
      </c>
      <c r="U182">
        <f t="shared" si="24"/>
        <v>4.2603892936659653</v>
      </c>
      <c r="V182">
        <f t="shared" si="25"/>
        <v>3.2376264129079173</v>
      </c>
      <c r="W182">
        <f t="shared" si="26"/>
        <v>2.3454276733449184</v>
      </c>
    </row>
    <row r="183" spans="1:23" x14ac:dyDescent="0.25">
      <c r="A183" s="2">
        <v>182</v>
      </c>
      <c r="B183" s="2">
        <v>109.74002691127885</v>
      </c>
      <c r="C183" s="2">
        <v>66</v>
      </c>
      <c r="D183" s="2">
        <v>32</v>
      </c>
      <c r="E183" s="2">
        <v>55</v>
      </c>
      <c r="M183" s="5">
        <f t="shared" si="27"/>
        <v>-0.20618185530342448</v>
      </c>
      <c r="N183" s="8">
        <f t="shared" si="19"/>
        <v>0.23855121793570166</v>
      </c>
      <c r="O183" s="8">
        <f t="shared" si="20"/>
        <v>-4.2330068132544918E-2</v>
      </c>
      <c r="Q183">
        <f t="shared" si="21"/>
        <v>2.0403650623610488</v>
      </c>
      <c r="R183">
        <f t="shared" si="22"/>
        <v>1.8195439355418688</v>
      </c>
      <c r="S183">
        <f t="shared" si="23"/>
        <v>1.505149978319906</v>
      </c>
      <c r="U183">
        <f t="shared" si="24"/>
        <v>4.163089587703606</v>
      </c>
      <c r="V183">
        <f t="shared" si="25"/>
        <v>3.3107401333671924</v>
      </c>
      <c r="W183">
        <f t="shared" si="26"/>
        <v>2.2654764572364137</v>
      </c>
    </row>
    <row r="184" spans="1:23" x14ac:dyDescent="0.25">
      <c r="A184" s="2">
        <v>183</v>
      </c>
      <c r="B184" s="2">
        <v>115.0629940556271</v>
      </c>
      <c r="C184" s="2">
        <v>69</v>
      </c>
      <c r="D184" s="2">
        <v>30</v>
      </c>
      <c r="E184" s="2">
        <v>36</v>
      </c>
      <c r="M184" s="5">
        <f t="shared" si="27"/>
        <v>-0.18561124704574183</v>
      </c>
      <c r="N184" s="8">
        <f t="shared" si="19"/>
        <v>0.25785637313108811</v>
      </c>
      <c r="O184" s="8">
        <f t="shared" si="20"/>
        <v>-7.0358791732788584E-2</v>
      </c>
      <c r="Q184">
        <f t="shared" si="21"/>
        <v>2.0609356706187314</v>
      </c>
      <c r="R184">
        <f t="shared" si="22"/>
        <v>1.8388490907372552</v>
      </c>
      <c r="S184">
        <f t="shared" si="23"/>
        <v>1.4771212547196624</v>
      </c>
      <c r="U184">
        <f t="shared" si="24"/>
        <v>4.2474558384286798</v>
      </c>
      <c r="V184">
        <f t="shared" si="25"/>
        <v>3.3813659785052304</v>
      </c>
      <c r="W184">
        <f t="shared" si="26"/>
        <v>2.1818872011445896</v>
      </c>
    </row>
    <row r="185" spans="1:23" x14ac:dyDescent="0.25">
      <c r="A185" s="2">
        <v>184</v>
      </c>
      <c r="B185" s="2">
        <v>120.28523982157608</v>
      </c>
      <c r="C185" s="2">
        <v>70</v>
      </c>
      <c r="D185" s="2">
        <v>38</v>
      </c>
      <c r="E185" s="2">
        <v>195</v>
      </c>
      <c r="M185" s="5">
        <f t="shared" si="27"/>
        <v>-0.16633457924671058</v>
      </c>
      <c r="N185" s="8">
        <f t="shared" si="19"/>
        <v>0.26410532240808982</v>
      </c>
      <c r="O185" s="8">
        <f t="shared" si="20"/>
        <v>3.2303550164359152E-2</v>
      </c>
      <c r="Q185">
        <f t="shared" si="21"/>
        <v>2.0802123384177627</v>
      </c>
      <c r="R185">
        <f t="shared" si="22"/>
        <v>1.8450980400142569</v>
      </c>
      <c r="S185">
        <f t="shared" si="23"/>
        <v>1.5797835966168101</v>
      </c>
      <c r="U185">
        <f t="shared" si="24"/>
        <v>4.3272833729054963</v>
      </c>
      <c r="V185">
        <f t="shared" si="25"/>
        <v>3.4043867772644525</v>
      </c>
      <c r="W185">
        <f t="shared" si="26"/>
        <v>2.4957162121395444</v>
      </c>
    </row>
    <row r="186" spans="1:23" x14ac:dyDescent="0.25">
      <c r="A186" s="2">
        <v>185</v>
      </c>
      <c r="B186" s="2">
        <v>162.29823384263227</v>
      </c>
      <c r="C186" s="2">
        <v>68</v>
      </c>
      <c r="D186" s="2">
        <v>33</v>
      </c>
      <c r="E186" s="2">
        <v>197</v>
      </c>
      <c r="M186" s="5">
        <f t="shared" si="27"/>
        <v>-3.6233123879969131E-2</v>
      </c>
      <c r="N186" s="8">
        <f t="shared" si="19"/>
        <v>0.25151619510006928</v>
      </c>
      <c r="O186" s="8">
        <f t="shared" si="20"/>
        <v>-2.8966106574563444E-2</v>
      </c>
      <c r="Q186">
        <f t="shared" si="21"/>
        <v>2.2103137937845041</v>
      </c>
      <c r="R186">
        <f t="shared" si="22"/>
        <v>1.8325089127062364</v>
      </c>
      <c r="S186">
        <f t="shared" si="23"/>
        <v>1.5185139398778875</v>
      </c>
      <c r="U186">
        <f t="shared" si="24"/>
        <v>4.8854870669940471</v>
      </c>
      <c r="V186">
        <f t="shared" si="25"/>
        <v>3.3580889151477926</v>
      </c>
      <c r="W186">
        <f t="shared" si="26"/>
        <v>2.3058845856034647</v>
      </c>
    </row>
    <row r="187" spans="1:23" x14ac:dyDescent="0.25">
      <c r="A187" s="2">
        <v>186</v>
      </c>
      <c r="B187" s="2">
        <v>165.66708596386917</v>
      </c>
      <c r="C187" s="2">
        <v>63</v>
      </c>
      <c r="D187" s="2">
        <v>36</v>
      </c>
      <c r="E187" s="2">
        <v>97</v>
      </c>
      <c r="M187" s="5">
        <f t="shared" si="27"/>
        <v>-2.731068446631113E-2</v>
      </c>
      <c r="N187" s="8">
        <f t="shared" si="19"/>
        <v>0.21834783184741458</v>
      </c>
      <c r="O187" s="8">
        <f t="shared" si="20"/>
        <v>8.8224543148363033E-3</v>
      </c>
      <c r="Q187">
        <f t="shared" si="21"/>
        <v>2.2192362331981621</v>
      </c>
      <c r="R187">
        <f t="shared" si="22"/>
        <v>1.7993405494535817</v>
      </c>
      <c r="S187">
        <f t="shared" si="23"/>
        <v>1.5563025007672873</v>
      </c>
      <c r="U187">
        <f t="shared" si="24"/>
        <v>4.9250094587395674</v>
      </c>
      <c r="V187">
        <f t="shared" si="25"/>
        <v>3.2376264129079173</v>
      </c>
      <c r="W187">
        <f t="shared" si="26"/>
        <v>2.4220774738945123</v>
      </c>
    </row>
    <row r="188" spans="1:23" x14ac:dyDescent="0.25">
      <c r="A188" s="2">
        <v>187</v>
      </c>
      <c r="B188" s="2">
        <v>113.28748869718527</v>
      </c>
      <c r="C188" s="2">
        <v>66</v>
      </c>
      <c r="D188" s="2">
        <v>37</v>
      </c>
      <c r="E188" s="2">
        <v>75</v>
      </c>
      <c r="M188" s="5">
        <f t="shared" si="27"/>
        <v>-0.1923649679935</v>
      </c>
      <c r="N188" s="8">
        <f t="shared" si="19"/>
        <v>0.23855121793570166</v>
      </c>
      <c r="O188" s="8">
        <f t="shared" si="20"/>
        <v>2.0721677614544021E-2</v>
      </c>
      <c r="Q188">
        <f t="shared" si="21"/>
        <v>2.0541819496709732</v>
      </c>
      <c r="R188">
        <f t="shared" si="22"/>
        <v>1.8195439355418688</v>
      </c>
      <c r="S188">
        <f t="shared" si="23"/>
        <v>1.568201724066995</v>
      </c>
      <c r="U188">
        <f t="shared" si="24"/>
        <v>4.2196634823540409</v>
      </c>
      <c r="V188">
        <f t="shared" si="25"/>
        <v>3.3107401333671924</v>
      </c>
      <c r="W188">
        <f t="shared" si="26"/>
        <v>2.4592566473666957</v>
      </c>
    </row>
    <row r="189" spans="1:23" x14ac:dyDescent="0.25">
      <c r="A189" s="2">
        <v>188</v>
      </c>
      <c r="B189" s="2">
        <v>131.56138613084698</v>
      </c>
      <c r="C189" s="2">
        <v>76</v>
      </c>
      <c r="D189" s="2">
        <v>37</v>
      </c>
      <c r="E189" s="2">
        <v>196</v>
      </c>
      <c r="M189" s="5">
        <f t="shared" si="27"/>
        <v>-0.12741847710281684</v>
      </c>
      <c r="N189" s="8">
        <f t="shared" si="19"/>
        <v>0.29982087467462426</v>
      </c>
      <c r="O189" s="8">
        <f t="shared" si="20"/>
        <v>2.0721677614544021E-2</v>
      </c>
      <c r="Q189">
        <f t="shared" si="21"/>
        <v>2.1191284405616564</v>
      </c>
      <c r="R189">
        <f t="shared" si="22"/>
        <v>1.8808135922807914</v>
      </c>
      <c r="S189">
        <f t="shared" si="23"/>
        <v>1.568201724066995</v>
      </c>
      <c r="U189">
        <f t="shared" si="24"/>
        <v>4.4907053475972774</v>
      </c>
      <c r="V189">
        <f t="shared" si="25"/>
        <v>3.537459768908175</v>
      </c>
      <c r="W189">
        <f t="shared" si="26"/>
        <v>2.4592566473666957</v>
      </c>
    </row>
    <row r="190" spans="1:23" x14ac:dyDescent="0.25">
      <c r="A190" s="2">
        <v>189</v>
      </c>
      <c r="B190" s="2">
        <v>99.817061441537007</v>
      </c>
      <c r="C190" s="2">
        <v>63</v>
      </c>
      <c r="D190" s="2">
        <v>31</v>
      </c>
      <c r="E190" s="2">
        <v>198</v>
      </c>
      <c r="M190" s="5">
        <f t="shared" si="27"/>
        <v>-0.24734213733283039</v>
      </c>
      <c r="N190" s="8">
        <f t="shared" si="19"/>
        <v>0.21834783184741458</v>
      </c>
      <c r="O190" s="8">
        <f t="shared" si="20"/>
        <v>-5.6118352618178324E-2</v>
      </c>
      <c r="Q190">
        <f t="shared" si="21"/>
        <v>1.9992047803316428</v>
      </c>
      <c r="R190">
        <f t="shared" si="22"/>
        <v>1.7993405494535817</v>
      </c>
      <c r="S190">
        <f t="shared" si="23"/>
        <v>1.4913616938342726</v>
      </c>
      <c r="U190">
        <f t="shared" si="24"/>
        <v>3.9968197537008923</v>
      </c>
      <c r="V190">
        <f t="shared" si="25"/>
        <v>3.2376264129079173</v>
      </c>
      <c r="W190">
        <f t="shared" si="26"/>
        <v>2.2241597018362307</v>
      </c>
    </row>
    <row r="191" spans="1:23" x14ac:dyDescent="0.25">
      <c r="A191" s="2">
        <v>190</v>
      </c>
      <c r="B191" s="2">
        <v>142.61876845568111</v>
      </c>
      <c r="C191" s="2">
        <v>66</v>
      </c>
      <c r="D191" s="2">
        <v>31</v>
      </c>
      <c r="E191" s="2">
        <v>194</v>
      </c>
      <c r="M191" s="5">
        <f t="shared" si="27"/>
        <v>-9.2370235764479336E-2</v>
      </c>
      <c r="N191" s="8">
        <f t="shared" si="19"/>
        <v>0.23855121793570166</v>
      </c>
      <c r="O191" s="8">
        <f t="shared" si="20"/>
        <v>-5.6118352618178324E-2</v>
      </c>
      <c r="Q191">
        <f t="shared" si="21"/>
        <v>2.1541766818999939</v>
      </c>
      <c r="R191">
        <f t="shared" si="22"/>
        <v>1.8195439355418688</v>
      </c>
      <c r="S191">
        <f t="shared" si="23"/>
        <v>1.4913616938342726</v>
      </c>
      <c r="U191">
        <f t="shared" si="24"/>
        <v>4.6404771768416673</v>
      </c>
      <c r="V191">
        <f t="shared" si="25"/>
        <v>3.3107401333671924</v>
      </c>
      <c r="W191">
        <f t="shared" si="26"/>
        <v>2.2241597018362307</v>
      </c>
    </row>
    <row r="192" spans="1:23" x14ac:dyDescent="0.25">
      <c r="A192" s="2">
        <v>191</v>
      </c>
      <c r="B192" s="2">
        <v>135.17753664209337</v>
      </c>
      <c r="C192" s="2">
        <v>66</v>
      </c>
      <c r="D192" s="2">
        <v>37</v>
      </c>
      <c r="E192" s="2">
        <v>56</v>
      </c>
      <c r="M192" s="5">
        <f t="shared" si="27"/>
        <v>-0.11564238968995832</v>
      </c>
      <c r="N192" s="8">
        <f t="shared" si="19"/>
        <v>0.23855121793570166</v>
      </c>
      <c r="O192" s="8">
        <f t="shared" si="20"/>
        <v>2.0721677614544021E-2</v>
      </c>
      <c r="Q192">
        <f t="shared" si="21"/>
        <v>2.1309045279745149</v>
      </c>
      <c r="R192">
        <f t="shared" si="22"/>
        <v>1.8195439355418688</v>
      </c>
      <c r="S192">
        <f t="shared" si="23"/>
        <v>1.568201724066995</v>
      </c>
      <c r="U192">
        <f t="shared" si="24"/>
        <v>4.5407541073422903</v>
      </c>
      <c r="V192">
        <f t="shared" si="25"/>
        <v>3.3107401333671924</v>
      </c>
      <c r="W192">
        <f t="shared" si="26"/>
        <v>2.4592566473666957</v>
      </c>
    </row>
    <row r="193" spans="1:23" x14ac:dyDescent="0.25">
      <c r="A193" s="2">
        <v>192</v>
      </c>
      <c r="B193" s="2">
        <v>117.33874401607142</v>
      </c>
      <c r="C193" s="2">
        <v>64</v>
      </c>
      <c r="D193" s="2">
        <v>32</v>
      </c>
      <c r="E193" s="2">
        <v>98</v>
      </c>
      <c r="M193" s="5">
        <f t="shared" si="27"/>
        <v>-0.17710548241045032</v>
      </c>
      <c r="N193" s="8">
        <f t="shared" si="19"/>
        <v>0.22518725637771997</v>
      </c>
      <c r="O193" s="8">
        <f t="shared" si="20"/>
        <v>-4.2330068132544918E-2</v>
      </c>
      <c r="Q193">
        <f t="shared" si="21"/>
        <v>2.0694414352540229</v>
      </c>
      <c r="R193">
        <f t="shared" si="22"/>
        <v>1.8061799739838871</v>
      </c>
      <c r="S193">
        <f t="shared" si="23"/>
        <v>1.505149978319906</v>
      </c>
      <c r="U193">
        <f t="shared" si="24"/>
        <v>4.2825878539462305</v>
      </c>
      <c r="V193">
        <f t="shared" si="25"/>
        <v>3.2622860984204349</v>
      </c>
      <c r="W193">
        <f t="shared" si="26"/>
        <v>2.2654764572364137</v>
      </c>
    </row>
    <row r="194" spans="1:23" x14ac:dyDescent="0.25">
      <c r="A194" s="2">
        <v>193</v>
      </c>
      <c r="B194" s="2">
        <v>107.68607631596997</v>
      </c>
      <c r="C194" s="2">
        <v>72</v>
      </c>
      <c r="D194" s="2">
        <v>39</v>
      </c>
      <c r="E194" s="2">
        <v>199</v>
      </c>
      <c r="M194" s="5">
        <f t="shared" si="27"/>
        <v>-0.21438736450631346</v>
      </c>
      <c r="N194" s="8">
        <f t="shared" si="19"/>
        <v>0.27633977882510141</v>
      </c>
      <c r="O194" s="8">
        <f t="shared" si="20"/>
        <v>4.3584560574048137E-2</v>
      </c>
      <c r="Q194">
        <f t="shared" si="21"/>
        <v>2.0321595531581598</v>
      </c>
      <c r="R194">
        <f t="shared" si="22"/>
        <v>1.8573324964312685</v>
      </c>
      <c r="S194">
        <f t="shared" si="23"/>
        <v>1.5910646070264991</v>
      </c>
      <c r="U194">
        <f t="shared" si="24"/>
        <v>4.1296724494919719</v>
      </c>
      <c r="V194">
        <f t="shared" si="25"/>
        <v>3.449684002299608</v>
      </c>
      <c r="W194">
        <f t="shared" si="26"/>
        <v>2.5314865837323879</v>
      </c>
    </row>
    <row r="195" spans="1:23" x14ac:dyDescent="0.25">
      <c r="A195" s="2">
        <v>194</v>
      </c>
      <c r="B195" s="2">
        <v>95.135476986795013</v>
      </c>
      <c r="C195" s="2">
        <v>78</v>
      </c>
      <c r="D195" s="2">
        <v>43</v>
      </c>
      <c r="E195" s="2">
        <v>16</v>
      </c>
      <c r="M195" s="5">
        <f t="shared" si="27"/>
        <v>-0.26820441769400682</v>
      </c>
      <c r="N195" s="8">
        <f t="shared" ref="N195:N201" si="28">R195-$J$13</f>
        <v>0.31110188508431325</v>
      </c>
      <c r="O195" s="8">
        <f t="shared" ref="O195:O201" si="29">S195-$K$13</f>
        <v>8.5988409127135457E-2</v>
      </c>
      <c r="Q195">
        <f t="shared" ref="Q195:Q201" si="30">LOG10(B195)</f>
        <v>1.9783424999704664</v>
      </c>
      <c r="R195">
        <f t="shared" ref="R195:R201" si="31">LOG10(C195)</f>
        <v>1.8920946026904804</v>
      </c>
      <c r="S195">
        <f t="shared" ref="S195:S201" si="32">LOG10(D195)</f>
        <v>1.6334684555795864</v>
      </c>
      <c r="U195">
        <f t="shared" ref="U195:U201" si="33">Q195^2</f>
        <v>3.9138390471893949</v>
      </c>
      <c r="V195">
        <f t="shared" ref="V195:V201" si="34">R195^2</f>
        <v>3.5800219855304469</v>
      </c>
      <c r="W195">
        <f t="shared" ref="W195:W201" si="35">S195^2</f>
        <v>2.6682191953735592</v>
      </c>
    </row>
    <row r="196" spans="1:23" x14ac:dyDescent="0.25">
      <c r="A196" s="2">
        <v>195</v>
      </c>
      <c r="B196" s="2">
        <v>172.81206836883794</v>
      </c>
      <c r="C196" s="2">
        <v>71</v>
      </c>
      <c r="D196" s="2">
        <v>40</v>
      </c>
      <c r="E196" s="2">
        <v>200</v>
      </c>
      <c r="M196" s="5">
        <f t="shared" ref="M196:M201" si="36">Q196-$I$13</f>
        <v>-8.9728494117808921E-3</v>
      </c>
      <c r="N196" s="8">
        <f t="shared" si="28"/>
        <v>0.27026563111290813</v>
      </c>
      <c r="O196" s="8">
        <f t="shared" si="29"/>
        <v>5.4579944875511321E-2</v>
      </c>
      <c r="Q196">
        <f t="shared" si="30"/>
        <v>2.2375740682526923</v>
      </c>
      <c r="R196">
        <f t="shared" si="31"/>
        <v>1.8512583487190752</v>
      </c>
      <c r="S196">
        <f t="shared" si="32"/>
        <v>1.6020599913279623</v>
      </c>
      <c r="U196">
        <f t="shared" si="33"/>
        <v>5.0067377109169042</v>
      </c>
      <c r="V196">
        <f t="shared" si="34"/>
        <v>3.4271574737020774</v>
      </c>
      <c r="W196">
        <f t="shared" si="35"/>
        <v>2.5665962158137505</v>
      </c>
    </row>
    <row r="197" spans="1:23" x14ac:dyDescent="0.25">
      <c r="A197" s="2">
        <v>196</v>
      </c>
      <c r="B197" s="2">
        <v>179.78433011029267</v>
      </c>
      <c r="C197" s="2">
        <v>74</v>
      </c>
      <c r="D197" s="2">
        <v>38</v>
      </c>
      <c r="E197" s="2">
        <v>120</v>
      </c>
      <c r="M197" s="5">
        <f t="shared" si="36"/>
        <v>8.2049185469847963E-3</v>
      </c>
      <c r="N197" s="8">
        <f t="shared" si="28"/>
        <v>0.28823900212480913</v>
      </c>
      <c r="O197" s="8">
        <f t="shared" si="29"/>
        <v>3.2303550164359152E-2</v>
      </c>
      <c r="Q197">
        <f t="shared" si="30"/>
        <v>2.254751836211458</v>
      </c>
      <c r="R197">
        <f t="shared" si="31"/>
        <v>1.8692317197309762</v>
      </c>
      <c r="S197">
        <f t="shared" si="32"/>
        <v>1.5797835966168101</v>
      </c>
      <c r="U197">
        <f t="shared" si="33"/>
        <v>5.0839058428989414</v>
      </c>
      <c r="V197">
        <f t="shared" si="34"/>
        <v>3.4940272220484228</v>
      </c>
      <c r="W197">
        <f t="shared" si="35"/>
        <v>2.4957162121395444</v>
      </c>
    </row>
    <row r="198" spans="1:23" x14ac:dyDescent="0.25">
      <c r="A198" s="2">
        <v>197</v>
      </c>
      <c r="B198" s="2">
        <v>143.84172134569789</v>
      </c>
      <c r="C198" s="2">
        <v>60</v>
      </c>
      <c r="D198" s="2">
        <v>35</v>
      </c>
      <c r="E198" s="2">
        <v>76</v>
      </c>
      <c r="M198" s="5">
        <f t="shared" si="36"/>
        <v>-8.8662046066859013E-2</v>
      </c>
      <c r="N198" s="8">
        <f t="shared" si="28"/>
        <v>0.19715853277747653</v>
      </c>
      <c r="O198" s="8">
        <f t="shared" si="29"/>
        <v>-3.4120021021752933E-3</v>
      </c>
      <c r="Q198">
        <f t="shared" si="30"/>
        <v>2.1578848715976142</v>
      </c>
      <c r="R198">
        <f t="shared" si="31"/>
        <v>1.7781512503836436</v>
      </c>
      <c r="S198">
        <f t="shared" si="32"/>
        <v>1.5440680443502757</v>
      </c>
      <c r="U198">
        <f t="shared" si="33"/>
        <v>4.6564671190698519</v>
      </c>
      <c r="V198">
        <f t="shared" si="34"/>
        <v>3.1618218692409155</v>
      </c>
      <c r="W198">
        <f t="shared" si="35"/>
        <v>2.3841461255836847</v>
      </c>
    </row>
    <row r="199" spans="1:23" x14ac:dyDescent="0.25">
      <c r="A199" s="2">
        <v>198</v>
      </c>
      <c r="B199" s="2">
        <v>139.36778987074499</v>
      </c>
      <c r="C199" s="2">
        <v>60</v>
      </c>
      <c r="D199" s="2">
        <v>40</v>
      </c>
      <c r="E199" s="2">
        <v>57</v>
      </c>
      <c r="M199" s="5">
        <f t="shared" si="36"/>
        <v>-0.10238450471867022</v>
      </c>
      <c r="N199" s="8">
        <f t="shared" si="28"/>
        <v>0.19715853277747653</v>
      </c>
      <c r="O199" s="8">
        <f t="shared" si="29"/>
        <v>5.4579944875511321E-2</v>
      </c>
      <c r="Q199">
        <f t="shared" si="30"/>
        <v>2.144162412945803</v>
      </c>
      <c r="R199">
        <f t="shared" si="31"/>
        <v>1.7781512503836436</v>
      </c>
      <c r="S199">
        <f t="shared" si="32"/>
        <v>1.6020599913279623</v>
      </c>
      <c r="U199">
        <f t="shared" si="33"/>
        <v>4.597432453089568</v>
      </c>
      <c r="V199">
        <f t="shared" si="34"/>
        <v>3.1618218692409155</v>
      </c>
      <c r="W199">
        <f t="shared" si="35"/>
        <v>2.5665962158137505</v>
      </c>
    </row>
    <row r="200" spans="1:23" x14ac:dyDescent="0.25">
      <c r="A200" s="2">
        <v>199</v>
      </c>
      <c r="B200" s="2">
        <v>136.99761794895744</v>
      </c>
      <c r="C200" s="2">
        <v>68</v>
      </c>
      <c r="D200" s="2">
        <v>37</v>
      </c>
      <c r="E200" s="2">
        <v>201</v>
      </c>
      <c r="M200" s="5">
        <f t="shared" si="36"/>
        <v>-0.10983390175344709</v>
      </c>
      <c r="N200" s="8">
        <f t="shared" si="28"/>
        <v>0.25151619510006928</v>
      </c>
      <c r="O200" s="8">
        <f t="shared" si="29"/>
        <v>2.0721677614544021E-2</v>
      </c>
      <c r="Q200">
        <f t="shared" si="30"/>
        <v>2.1367130159110261</v>
      </c>
      <c r="R200">
        <f t="shared" si="31"/>
        <v>1.8325089127062364</v>
      </c>
      <c r="S200">
        <f t="shared" si="32"/>
        <v>1.568201724066995</v>
      </c>
      <c r="U200">
        <f t="shared" si="33"/>
        <v>4.5655425123635931</v>
      </c>
      <c r="V200">
        <f t="shared" si="34"/>
        <v>3.3580889151477926</v>
      </c>
      <c r="W200">
        <f t="shared" si="35"/>
        <v>2.4592566473666957</v>
      </c>
    </row>
    <row r="201" spans="1:23" x14ac:dyDescent="0.25">
      <c r="A201" s="2">
        <v>200</v>
      </c>
      <c r="B201" s="2">
        <v>149.21132374110815</v>
      </c>
      <c r="C201" s="2">
        <v>69</v>
      </c>
      <c r="D201" s="2">
        <v>38</v>
      </c>
      <c r="E201" s="2">
        <v>17</v>
      </c>
      <c r="M201" s="5">
        <f t="shared" si="36"/>
        <v>-7.2745134396026145E-2</v>
      </c>
      <c r="N201" s="8">
        <f t="shared" si="28"/>
        <v>0.25785637313108811</v>
      </c>
      <c r="O201" s="8">
        <f t="shared" si="29"/>
        <v>3.2303550164359152E-2</v>
      </c>
      <c r="Q201">
        <f t="shared" si="30"/>
        <v>2.1738017832684471</v>
      </c>
      <c r="R201">
        <f t="shared" si="31"/>
        <v>1.8388490907372552</v>
      </c>
      <c r="S201">
        <f t="shared" si="32"/>
        <v>1.5797835966168101</v>
      </c>
      <c r="U201">
        <f t="shared" si="33"/>
        <v>4.7254141929410807</v>
      </c>
      <c r="V201">
        <f t="shared" si="34"/>
        <v>3.3813659785052304</v>
      </c>
      <c r="W201">
        <f t="shared" si="35"/>
        <v>2.4957162121395444</v>
      </c>
    </row>
    <row r="203" spans="1:23" x14ac:dyDescent="0.25">
      <c r="L203" t="s">
        <v>13</v>
      </c>
      <c r="M203" s="5">
        <f>SUM(M2:M201)</f>
        <v>3.1108449149996886E-13</v>
      </c>
      <c r="N203" s="5">
        <f>SUM(N2:N201)</f>
        <v>2.2915003228263231E-13</v>
      </c>
      <c r="O203" s="5">
        <f>SUM(O2:O201)</f>
        <v>-1.3589129821411916E-13</v>
      </c>
      <c r="U203">
        <f>SUM(U2:U201)</f>
        <v>1035.2358349095243</v>
      </c>
      <c r="V203">
        <f t="shared" ref="V203:W203" si="37">SUM(V2:V201)</f>
        <v>533.26205104375651</v>
      </c>
      <c r="W203">
        <f t="shared" si="37"/>
        <v>501.11303625283892</v>
      </c>
    </row>
  </sheetData>
  <sheetProtection selectLockedCells="1" selectUnlockedCells="1"/>
  <sortState ref="A2:E201">
    <sortCondition ref="A1"/>
  </sortState>
  <mergeCells count="4">
    <mergeCell ref="H11:K11"/>
    <mergeCell ref="H22:I22"/>
    <mergeCell ref="H27:I27"/>
    <mergeCell ref="H32:J32"/>
  </mergeCell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showGridLines="0" workbookViewId="0"/>
  </sheetViews>
  <sheetFormatPr defaultRowHeight="13.2" x14ac:dyDescent="0.25"/>
  <cols>
    <col min="1" max="1" width="0.88671875" customWidth="1"/>
    <col min="2" max="2" width="50.109375" customWidth="1"/>
    <col min="3" max="3" width="1.21875" customWidth="1"/>
    <col min="4" max="4" width="4.33203125" customWidth="1"/>
    <col min="5" max="6" width="12.44140625" customWidth="1"/>
  </cols>
  <sheetData>
    <row r="1" spans="2:6" ht="26.4" x14ac:dyDescent="0.25">
      <c r="B1" s="9" t="s">
        <v>30</v>
      </c>
      <c r="C1" s="9"/>
      <c r="D1" s="16"/>
      <c r="E1" s="16"/>
      <c r="F1" s="16"/>
    </row>
    <row r="2" spans="2:6" x14ac:dyDescent="0.25">
      <c r="B2" s="9" t="s">
        <v>31</v>
      </c>
      <c r="C2" s="9"/>
      <c r="D2" s="16"/>
      <c r="E2" s="16"/>
      <c r="F2" s="16"/>
    </row>
    <row r="3" spans="2:6" x14ac:dyDescent="0.25">
      <c r="B3" s="10"/>
      <c r="C3" s="10"/>
      <c r="D3" s="17"/>
      <c r="E3" s="17"/>
      <c r="F3" s="17"/>
    </row>
    <row r="4" spans="2:6" ht="66" x14ac:dyDescent="0.25">
      <c r="B4" s="10" t="s">
        <v>32</v>
      </c>
      <c r="C4" s="10"/>
      <c r="D4" s="17"/>
      <c r="E4" s="17"/>
      <c r="F4" s="17"/>
    </row>
    <row r="5" spans="2:6" x14ac:dyDescent="0.25">
      <c r="B5" s="10"/>
      <c r="C5" s="10"/>
      <c r="D5" s="17"/>
      <c r="E5" s="17"/>
      <c r="F5" s="17"/>
    </row>
    <row r="6" spans="2:6" ht="26.4" x14ac:dyDescent="0.25">
      <c r="B6" s="9" t="s">
        <v>33</v>
      </c>
      <c r="C6" s="9"/>
      <c r="D6" s="16"/>
      <c r="E6" s="16" t="s">
        <v>34</v>
      </c>
      <c r="F6" s="16" t="s">
        <v>35</v>
      </c>
    </row>
    <row r="7" spans="2:6" ht="13.8" thickBot="1" x14ac:dyDescent="0.3">
      <c r="B7" s="10"/>
      <c r="C7" s="10"/>
      <c r="D7" s="17"/>
      <c r="E7" s="17"/>
      <c r="F7" s="17"/>
    </row>
    <row r="8" spans="2:6" ht="52.8" x14ac:dyDescent="0.25">
      <c r="B8" s="11" t="s">
        <v>36</v>
      </c>
      <c r="C8" s="12"/>
      <c r="D8" s="18"/>
      <c r="E8" s="18">
        <v>9</v>
      </c>
      <c r="F8" s="19"/>
    </row>
    <row r="9" spans="2:6" ht="26.4" x14ac:dyDescent="0.25">
      <c r="B9" s="13"/>
      <c r="C9" s="10"/>
      <c r="D9" s="17"/>
      <c r="E9" s="20" t="s">
        <v>37</v>
      </c>
      <c r="F9" s="21" t="s">
        <v>38</v>
      </c>
    </row>
    <row r="10" spans="2:6" ht="13.8" thickBot="1" x14ac:dyDescent="0.3">
      <c r="B10" s="14"/>
      <c r="C10" s="15"/>
      <c r="D10" s="22"/>
      <c r="E10" s="22"/>
      <c r="F10" s="23" t="s">
        <v>39</v>
      </c>
    </row>
    <row r="11" spans="2:6" x14ac:dyDescent="0.25">
      <c r="B11" s="10"/>
      <c r="C11" s="10"/>
      <c r="D11" s="17"/>
      <c r="E11" s="17"/>
      <c r="F11" s="17"/>
    </row>
    <row r="12" spans="2:6" x14ac:dyDescent="0.25">
      <c r="B12" s="10"/>
      <c r="C12" s="10"/>
      <c r="D12" s="17"/>
      <c r="E12" s="17"/>
      <c r="F12" s="17"/>
    </row>
  </sheetData>
  <hyperlinks>
    <hyperlink ref="E9" location="'Planilha1'!I38:K40" display="'Planilha1'!I38:K4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Relatório de Compatibilidade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César</dc:creator>
  <cp:lastModifiedBy>Bruno César</cp:lastModifiedBy>
  <dcterms:created xsi:type="dcterms:W3CDTF">2019-11-22T20:12:58Z</dcterms:created>
  <dcterms:modified xsi:type="dcterms:W3CDTF">2019-11-22T20:17:34Z</dcterms:modified>
</cp:coreProperties>
</file>