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ch\Desktop\"/>
    </mc:Choice>
  </mc:AlternateContent>
  <bookViews>
    <workbookView xWindow="0" yWindow="0" windowWidth="30720" windowHeight="13452"/>
  </bookViews>
  <sheets>
    <sheet name="總成績" sheetId="1" r:id="rId1"/>
    <sheet name="小考&amp;作業&amp;點名" sheetId="7" r:id="rId2"/>
    <sheet name="實驗&amp;成績" sheetId="5" r:id="rId3"/>
    <sheet name="Final Project" sheetId="9" r:id="rId4"/>
    <sheet name="組別&amp;成績" sheetId="2" r:id="rId5"/>
    <sheet name="繳交狀況" sheetId="8" r:id="rId6"/>
    <sheet name="點名" sheetId="3" r:id="rId7"/>
  </sheets>
  <calcPr calcId="162913"/>
</workbook>
</file>

<file path=xl/calcChain.xml><?xml version="1.0" encoding="utf-8"?>
<calcChain xmlns="http://schemas.openxmlformats.org/spreadsheetml/2006/main">
  <c r="G57" i="1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3" i="9"/>
  <c r="G2" i="9"/>
  <c r="F57" i="1" l="1"/>
  <c r="E57" i="1" l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3" i="1"/>
  <c r="F4" i="7"/>
  <c r="G4" i="7" s="1"/>
  <c r="C4" i="1" s="1"/>
  <c r="F5" i="7"/>
  <c r="G5" i="7" s="1"/>
  <c r="C5" i="1" s="1"/>
  <c r="F6" i="7"/>
  <c r="G6" i="7" s="1"/>
  <c r="C6" i="1" s="1"/>
  <c r="F7" i="7"/>
  <c r="G7" i="7" s="1"/>
  <c r="C7" i="1" s="1"/>
  <c r="F8" i="7"/>
  <c r="G8" i="7" s="1"/>
  <c r="C8" i="1" s="1"/>
  <c r="F9" i="7"/>
  <c r="F10" i="7"/>
  <c r="G10" i="7" s="1"/>
  <c r="C10" i="1" s="1"/>
  <c r="F11" i="7"/>
  <c r="G11" i="7" s="1"/>
  <c r="C11" i="1" s="1"/>
  <c r="F12" i="7"/>
  <c r="F13" i="7"/>
  <c r="F14" i="7"/>
  <c r="F15" i="7"/>
  <c r="G15" i="7" s="1"/>
  <c r="C15" i="1" s="1"/>
  <c r="F16" i="7"/>
  <c r="G16" i="7" s="1"/>
  <c r="C16" i="1" s="1"/>
  <c r="F17" i="7"/>
  <c r="G17" i="7" s="1"/>
  <c r="C17" i="1" s="1"/>
  <c r="F18" i="7"/>
  <c r="F19" i="7"/>
  <c r="G19" i="7" s="1"/>
  <c r="C19" i="1" s="1"/>
  <c r="F20" i="7"/>
  <c r="F21" i="7"/>
  <c r="F22" i="7"/>
  <c r="F23" i="7"/>
  <c r="G23" i="7" s="1"/>
  <c r="C23" i="1" s="1"/>
  <c r="F24" i="7"/>
  <c r="G24" i="7" s="1"/>
  <c r="C24" i="1" s="1"/>
  <c r="F25" i="7"/>
  <c r="G25" i="7" s="1"/>
  <c r="C25" i="1" s="1"/>
  <c r="F26" i="7"/>
  <c r="G26" i="7" s="1"/>
  <c r="C26" i="1" s="1"/>
  <c r="F27" i="7"/>
  <c r="G27" i="7" s="1"/>
  <c r="C27" i="1" s="1"/>
  <c r="F28" i="7"/>
  <c r="G28" i="7" s="1"/>
  <c r="C28" i="1" s="1"/>
  <c r="F29" i="7"/>
  <c r="G29" i="7" s="1"/>
  <c r="C29" i="1" s="1"/>
  <c r="F30" i="7"/>
  <c r="G30" i="7" s="1"/>
  <c r="C30" i="1" s="1"/>
  <c r="F31" i="7"/>
  <c r="G31" i="7" s="1"/>
  <c r="C31" i="1" s="1"/>
  <c r="F32" i="7"/>
  <c r="G32" i="7" s="1"/>
  <c r="C32" i="1" s="1"/>
  <c r="F33" i="7"/>
  <c r="G33" i="7" s="1"/>
  <c r="C33" i="1" s="1"/>
  <c r="F34" i="7"/>
  <c r="G34" i="7" s="1"/>
  <c r="C34" i="1" s="1"/>
  <c r="F35" i="7"/>
  <c r="G35" i="7" s="1"/>
  <c r="C35" i="1" s="1"/>
  <c r="F36" i="7"/>
  <c r="G36" i="7" s="1"/>
  <c r="C36" i="1" s="1"/>
  <c r="F37" i="7"/>
  <c r="G37" i="7" s="1"/>
  <c r="C37" i="1" s="1"/>
  <c r="F38" i="7"/>
  <c r="G38" i="7" s="1"/>
  <c r="C38" i="1" s="1"/>
  <c r="F39" i="7"/>
  <c r="G39" i="7" s="1"/>
  <c r="C39" i="1" s="1"/>
  <c r="F40" i="7"/>
  <c r="G40" i="7" s="1"/>
  <c r="C40" i="1" s="1"/>
  <c r="F41" i="7"/>
  <c r="G41" i="7" s="1"/>
  <c r="C41" i="1" s="1"/>
  <c r="F42" i="7"/>
  <c r="G42" i="7" s="1"/>
  <c r="C42" i="1" s="1"/>
  <c r="F43" i="7"/>
  <c r="G43" i="7" s="1"/>
  <c r="C43" i="1" s="1"/>
  <c r="F44" i="7"/>
  <c r="G44" i="7" s="1"/>
  <c r="C44" i="1" s="1"/>
  <c r="F45" i="7"/>
  <c r="G45" i="7" s="1"/>
  <c r="C45" i="1" s="1"/>
  <c r="F46" i="7"/>
  <c r="F47" i="7"/>
  <c r="G47" i="7" s="1"/>
  <c r="C47" i="1" s="1"/>
  <c r="F48" i="7"/>
  <c r="F49" i="7"/>
  <c r="F50" i="7"/>
  <c r="F51" i="7"/>
  <c r="G51" i="7" s="1"/>
  <c r="C51" i="1" s="1"/>
  <c r="F52" i="7"/>
  <c r="G52" i="7" s="1"/>
  <c r="C52" i="1" s="1"/>
  <c r="F53" i="7"/>
  <c r="G53" i="7" s="1"/>
  <c r="C53" i="1" s="1"/>
  <c r="F54" i="7"/>
  <c r="G54" i="7" s="1"/>
  <c r="C54" i="1" s="1"/>
  <c r="F55" i="7"/>
  <c r="G55" i="7" s="1"/>
  <c r="C55" i="1" s="1"/>
  <c r="F56" i="7"/>
  <c r="G56" i="7" s="1"/>
  <c r="C56" i="1" s="1"/>
  <c r="F3" i="7"/>
  <c r="G3" i="7" s="1"/>
  <c r="C3" i="1" s="1"/>
  <c r="G9" i="7"/>
  <c r="C9" i="1" s="1"/>
  <c r="G12" i="7"/>
  <c r="C12" i="1" s="1"/>
  <c r="G13" i="7"/>
  <c r="C13" i="1" s="1"/>
  <c r="G14" i="7"/>
  <c r="C14" i="1" s="1"/>
  <c r="G18" i="7"/>
  <c r="C18" i="1" s="1"/>
  <c r="G20" i="7"/>
  <c r="C20" i="1" s="1"/>
  <c r="G21" i="7"/>
  <c r="C21" i="1" s="1"/>
  <c r="G22" i="7"/>
  <c r="C22" i="1" s="1"/>
  <c r="G46" i="7"/>
  <c r="C46" i="1" s="1"/>
  <c r="G48" i="7"/>
  <c r="C48" i="1" s="1"/>
  <c r="G49" i="7"/>
  <c r="C49" i="1" s="1"/>
  <c r="G50" i="7"/>
  <c r="C50" i="1" s="1"/>
  <c r="H2" i="1"/>
  <c r="G2" i="7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4" i="5"/>
  <c r="J5" i="5"/>
  <c r="J6" i="5"/>
  <c r="J7" i="5"/>
  <c r="D6" i="1" s="1"/>
  <c r="J8" i="5"/>
  <c r="J9" i="5"/>
  <c r="J10" i="5"/>
  <c r="J11" i="5"/>
  <c r="D10" i="1" s="1"/>
  <c r="J12" i="5"/>
  <c r="J13" i="5"/>
  <c r="J14" i="5"/>
  <c r="J15" i="5"/>
  <c r="D14" i="1" s="1"/>
  <c r="D57" i="1" s="1"/>
  <c r="J16" i="5"/>
  <c r="J17" i="5"/>
  <c r="J18" i="5"/>
  <c r="J19" i="5"/>
  <c r="D18" i="1" s="1"/>
  <c r="J20" i="5"/>
  <c r="J21" i="5"/>
  <c r="J22" i="5"/>
  <c r="J23" i="5"/>
  <c r="J24" i="5"/>
  <c r="J25" i="5"/>
  <c r="J26" i="5"/>
  <c r="J27" i="5"/>
  <c r="D26" i="1" s="1"/>
  <c r="J28" i="5"/>
  <c r="J29" i="5"/>
  <c r="J30" i="5"/>
  <c r="J31" i="5"/>
  <c r="D30" i="1" s="1"/>
  <c r="J32" i="5"/>
  <c r="J33" i="5"/>
  <c r="J34" i="5"/>
  <c r="J35" i="5"/>
  <c r="J36" i="5"/>
  <c r="J37" i="5"/>
  <c r="J38" i="5"/>
  <c r="J39" i="5"/>
  <c r="D38" i="1" s="1"/>
  <c r="J40" i="5"/>
  <c r="J41" i="5"/>
  <c r="J42" i="5"/>
  <c r="J43" i="5"/>
  <c r="D42" i="1" s="1"/>
  <c r="J44" i="5"/>
  <c r="J45" i="5"/>
  <c r="J46" i="5"/>
  <c r="J47" i="5"/>
  <c r="J48" i="5"/>
  <c r="J49" i="5"/>
  <c r="J50" i="5"/>
  <c r="J51" i="5"/>
  <c r="D50" i="1" s="1"/>
  <c r="J52" i="5"/>
  <c r="J53" i="5"/>
  <c r="J54" i="5"/>
  <c r="J55" i="5"/>
  <c r="D54" i="1" s="1"/>
  <c r="J56" i="5"/>
  <c r="J57" i="5"/>
  <c r="J4" i="5"/>
  <c r="J3" i="5"/>
  <c r="Q3" i="5"/>
  <c r="C57" i="1" l="1"/>
  <c r="D55" i="1"/>
  <c r="D51" i="1"/>
  <c r="D47" i="1"/>
  <c r="D43" i="1"/>
  <c r="D39" i="1"/>
  <c r="D35" i="1"/>
  <c r="D31" i="1"/>
  <c r="D27" i="1"/>
  <c r="D23" i="1"/>
  <c r="D19" i="1"/>
  <c r="D15" i="1"/>
  <c r="D7" i="1"/>
  <c r="D44" i="1"/>
  <c r="H44" i="1" s="1"/>
  <c r="I44" i="1" s="1"/>
  <c r="D4" i="1"/>
  <c r="H4" i="1" s="1"/>
  <c r="D56" i="1"/>
  <c r="H56" i="1" s="1"/>
  <c r="I56" i="1" s="1"/>
  <c r="D52" i="1"/>
  <c r="H52" i="1" s="1"/>
  <c r="I52" i="1" s="1"/>
  <c r="D48" i="1"/>
  <c r="H48" i="1" s="1"/>
  <c r="I48" i="1" s="1"/>
  <c r="D46" i="1"/>
  <c r="H46" i="1" s="1"/>
  <c r="I46" i="1" s="1"/>
  <c r="D34" i="1"/>
  <c r="H34" i="1" s="1"/>
  <c r="I34" i="1" s="1"/>
  <c r="D40" i="1"/>
  <c r="H40" i="1" s="1"/>
  <c r="D36" i="1"/>
  <c r="H36" i="1" s="1"/>
  <c r="I36" i="1" s="1"/>
  <c r="D32" i="1"/>
  <c r="H32" i="1" s="1"/>
  <c r="I32" i="1" s="1"/>
  <c r="D28" i="1"/>
  <c r="D24" i="1"/>
  <c r="D22" i="1"/>
  <c r="H22" i="1" s="1"/>
  <c r="D20" i="1"/>
  <c r="H20" i="1" s="1"/>
  <c r="I20" i="1" s="1"/>
  <c r="D16" i="1"/>
  <c r="H16" i="1" s="1"/>
  <c r="I16" i="1" s="1"/>
  <c r="D12" i="1"/>
  <c r="H12" i="1" s="1"/>
  <c r="I12" i="1" s="1"/>
  <c r="D11" i="1"/>
  <c r="H11" i="1" s="1"/>
  <c r="I11" i="1" s="1"/>
  <c r="D8" i="1"/>
  <c r="H8" i="1" s="1"/>
  <c r="I8" i="1" s="1"/>
  <c r="H28" i="1"/>
  <c r="I28" i="1" s="1"/>
  <c r="H24" i="1"/>
  <c r="I24" i="1" s="1"/>
  <c r="D53" i="1"/>
  <c r="H53" i="1" s="1"/>
  <c r="I53" i="1" s="1"/>
  <c r="D49" i="1"/>
  <c r="H49" i="1" s="1"/>
  <c r="I49" i="1" s="1"/>
  <c r="D45" i="1"/>
  <c r="H45" i="1" s="1"/>
  <c r="I45" i="1" s="1"/>
  <c r="D41" i="1"/>
  <c r="H41" i="1" s="1"/>
  <c r="I41" i="1" s="1"/>
  <c r="D37" i="1"/>
  <c r="H37" i="1" s="1"/>
  <c r="I37" i="1" s="1"/>
  <c r="D33" i="1"/>
  <c r="H33" i="1" s="1"/>
  <c r="I33" i="1" s="1"/>
  <c r="D29" i="1"/>
  <c r="H29" i="1" s="1"/>
  <c r="I29" i="1" s="1"/>
  <c r="D25" i="1"/>
  <c r="H25" i="1" s="1"/>
  <c r="I25" i="1" s="1"/>
  <c r="D21" i="1"/>
  <c r="H21" i="1" s="1"/>
  <c r="I21" i="1" s="1"/>
  <c r="D17" i="1"/>
  <c r="H17" i="1" s="1"/>
  <c r="D13" i="1"/>
  <c r="H13" i="1" s="1"/>
  <c r="I13" i="1" s="1"/>
  <c r="D9" i="1"/>
  <c r="H9" i="1" s="1"/>
  <c r="I9" i="1" s="1"/>
  <c r="D5" i="1"/>
  <c r="H5" i="1" s="1"/>
  <c r="I5" i="1" s="1"/>
  <c r="D3" i="1"/>
  <c r="H3" i="1" s="1"/>
  <c r="I3" i="1" s="1"/>
  <c r="H50" i="1"/>
  <c r="I50" i="1" s="1"/>
  <c r="H54" i="1"/>
  <c r="I54" i="1" s="1"/>
  <c r="H38" i="1"/>
  <c r="I38" i="1" s="1"/>
  <c r="H42" i="1"/>
  <c r="I42" i="1" s="1"/>
  <c r="H26" i="1"/>
  <c r="I26" i="1" s="1"/>
  <c r="H30" i="1"/>
  <c r="I30" i="1" s="1"/>
  <c r="H18" i="1"/>
  <c r="I18" i="1" s="1"/>
  <c r="H14" i="1"/>
  <c r="I14" i="1" s="1"/>
  <c r="H10" i="1"/>
  <c r="I10" i="1" s="1"/>
  <c r="H6" i="1"/>
  <c r="I6" i="1" s="1"/>
  <c r="H55" i="1"/>
  <c r="I55" i="1" s="1"/>
  <c r="H51" i="1"/>
  <c r="I51" i="1" s="1"/>
  <c r="H47" i="1"/>
  <c r="I47" i="1" s="1"/>
  <c r="H43" i="1"/>
  <c r="I43" i="1" s="1"/>
  <c r="H39" i="1"/>
  <c r="I39" i="1" s="1"/>
  <c r="H35" i="1"/>
  <c r="I35" i="1" s="1"/>
  <c r="H31" i="1"/>
  <c r="I31" i="1" s="1"/>
  <c r="H27" i="1"/>
  <c r="I27" i="1" s="1"/>
  <c r="H23" i="1"/>
  <c r="I23" i="1" s="1"/>
  <c r="H19" i="1"/>
  <c r="I19" i="1" s="1"/>
  <c r="H15" i="1"/>
  <c r="H7" i="1"/>
  <c r="I7" i="1" s="1"/>
  <c r="I57" i="1" l="1"/>
  <c r="H57" i="1"/>
</calcChain>
</file>

<file path=xl/sharedStrings.xml><?xml version="1.0" encoding="utf-8"?>
<sst xmlns="http://schemas.openxmlformats.org/spreadsheetml/2006/main" count="1190" uniqueCount="204">
  <si>
    <t>Lab1-Report</t>
  </si>
  <si>
    <t>Lab2-Report</t>
  </si>
  <si>
    <t>B0429012</t>
  </si>
  <si>
    <t>Lab1-Study</t>
  </si>
  <si>
    <t>Homework</t>
  </si>
  <si>
    <t>Lab1-Bonus</t>
  </si>
  <si>
    <t>Lab2-Study</t>
  </si>
  <si>
    <t>B0229026</t>
  </si>
  <si>
    <t>O</t>
  </si>
  <si>
    <t>B0429015</t>
  </si>
  <si>
    <t>B0429019</t>
  </si>
  <si>
    <t>X</t>
  </si>
  <si>
    <t>B0429039</t>
  </si>
  <si>
    <t>B0329017</t>
  </si>
  <si>
    <t>B0329031</t>
  </si>
  <si>
    <t>B0329040</t>
  </si>
  <si>
    <t>B0429002</t>
  </si>
  <si>
    <t>B0429003</t>
  </si>
  <si>
    <t>B0429004</t>
  </si>
  <si>
    <t>B0429005</t>
  </si>
  <si>
    <t>B0429006</t>
  </si>
  <si>
    <t>B0429008</t>
  </si>
  <si>
    <t>B0429007</t>
  </si>
  <si>
    <t>B0429036</t>
  </si>
  <si>
    <t>B0429009</t>
  </si>
  <si>
    <t>B0429046</t>
  </si>
  <si>
    <t>B0429010</t>
  </si>
  <si>
    <t>B0429011</t>
  </si>
  <si>
    <t>B0429058</t>
  </si>
  <si>
    <t>B0429029</t>
  </si>
  <si>
    <t>B0429013</t>
  </si>
  <si>
    <t>B0429037</t>
  </si>
  <si>
    <t>B0429014</t>
  </si>
  <si>
    <t>B0429050</t>
  </si>
  <si>
    <t>B0429016</t>
  </si>
  <si>
    <t>B0429060</t>
  </si>
  <si>
    <t>B0429017</t>
  </si>
  <si>
    <t>B0429018</t>
  </si>
  <si>
    <t>B0429024</t>
  </si>
  <si>
    <t>B0429025</t>
  </si>
  <si>
    <t>B0429020</t>
  </si>
  <si>
    <t>B0429022</t>
  </si>
  <si>
    <t>B0429055</t>
  </si>
  <si>
    <t>B0429023</t>
  </si>
  <si>
    <t>B0429061</t>
  </si>
  <si>
    <t>B0429026</t>
  </si>
  <si>
    <t>B0429045</t>
  </si>
  <si>
    <t>B0429053</t>
  </si>
  <si>
    <t>B0429056</t>
  </si>
  <si>
    <t>B0429027</t>
  </si>
  <si>
    <t>B0429030</t>
  </si>
  <si>
    <t>B0429031</t>
  </si>
  <si>
    <t>B0429033</t>
  </si>
  <si>
    <t>B0429034</t>
  </si>
  <si>
    <t>B0429035</t>
  </si>
  <si>
    <t>B0429038</t>
  </si>
  <si>
    <t>B0429044</t>
  </si>
  <si>
    <t>B0429040</t>
  </si>
  <si>
    <t>B0429043</t>
  </si>
  <si>
    <t>B0429052</t>
  </si>
  <si>
    <t>B0429063</t>
  </si>
  <si>
    <t>B0429057</t>
  </si>
  <si>
    <t>Lab01</t>
    <phoneticPr fontId="3" type="noConversion"/>
  </si>
  <si>
    <t>Check point 1</t>
    <phoneticPr fontId="3" type="noConversion"/>
  </si>
  <si>
    <t>Check point 2</t>
    <phoneticPr fontId="3" type="noConversion"/>
  </si>
  <si>
    <t>Final results</t>
    <phoneticPr fontId="3" type="noConversion"/>
  </si>
  <si>
    <r>
      <rPr>
        <sz val="12"/>
        <color rgb="FF000000"/>
        <rFont val="新細明體"/>
        <family val="1"/>
        <charset val="136"/>
      </rPr>
      <t>傅晨喆</t>
    </r>
  </si>
  <si>
    <r>
      <rPr>
        <sz val="12"/>
        <color rgb="FF000000"/>
        <rFont val="新細明體"/>
        <family val="1"/>
        <charset val="136"/>
      </rPr>
      <t>蘇威丞</t>
    </r>
  </si>
  <si>
    <r>
      <rPr>
        <sz val="12"/>
        <color rgb="FF000000"/>
        <rFont val="新細明體"/>
        <family val="1"/>
        <charset val="136"/>
      </rPr>
      <t>李宥駒</t>
    </r>
  </si>
  <si>
    <r>
      <rPr>
        <sz val="12"/>
        <color rgb="FF000000"/>
        <rFont val="新細明體"/>
        <family val="1"/>
        <charset val="136"/>
      </rPr>
      <t>袁盛祥</t>
    </r>
  </si>
  <si>
    <r>
      <rPr>
        <sz val="12"/>
        <color rgb="FF000000"/>
        <rFont val="新細明體"/>
        <family val="1"/>
        <charset val="136"/>
      </rPr>
      <t>王柏之</t>
    </r>
  </si>
  <si>
    <r>
      <rPr>
        <sz val="12"/>
        <color rgb="FF000000"/>
        <rFont val="新細明體"/>
        <family val="1"/>
        <charset val="136"/>
      </rPr>
      <t>詹惟中</t>
    </r>
  </si>
  <si>
    <r>
      <rPr>
        <sz val="12"/>
        <color rgb="FF000000"/>
        <rFont val="新細明體"/>
        <family val="1"/>
        <charset val="136"/>
      </rPr>
      <t>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新細明體"/>
        <family val="1"/>
        <charset val="136"/>
      </rPr>
      <t>蕾</t>
    </r>
  </si>
  <si>
    <r>
      <rPr>
        <sz val="12"/>
        <color rgb="FF000000"/>
        <rFont val="新細明體"/>
        <family val="1"/>
        <charset val="136"/>
      </rPr>
      <t>吳睿恩</t>
    </r>
  </si>
  <si>
    <r>
      <rPr>
        <sz val="12"/>
        <color rgb="FF000000"/>
        <rFont val="新細明體"/>
        <family val="1"/>
        <charset val="136"/>
      </rPr>
      <t>程昱霖</t>
    </r>
  </si>
  <si>
    <r>
      <rPr>
        <sz val="12"/>
        <color rgb="FF000000"/>
        <rFont val="新細明體"/>
        <family val="1"/>
        <charset val="136"/>
      </rPr>
      <t>周佩誼</t>
    </r>
  </si>
  <si>
    <r>
      <rPr>
        <sz val="12"/>
        <color rgb="FF000000"/>
        <rFont val="新細明體"/>
        <family val="1"/>
        <charset val="136"/>
      </rPr>
      <t>許逢城</t>
    </r>
  </si>
  <si>
    <r>
      <rPr>
        <sz val="12"/>
        <color rgb="FF000000"/>
        <rFont val="新細明體"/>
        <family val="1"/>
        <charset val="136"/>
      </rPr>
      <t>楊繼彥</t>
    </r>
  </si>
  <si>
    <r>
      <rPr>
        <sz val="12"/>
        <color rgb="FF000000"/>
        <rFont val="新細明體"/>
        <family val="1"/>
        <charset val="136"/>
      </rPr>
      <t>張耘愷</t>
    </r>
  </si>
  <si>
    <r>
      <rPr>
        <sz val="12"/>
        <color rgb="FF000000"/>
        <rFont val="新細明體"/>
        <family val="1"/>
        <charset val="136"/>
      </rPr>
      <t>王品鈞</t>
    </r>
  </si>
  <si>
    <r>
      <rPr>
        <sz val="12"/>
        <color rgb="FF000000"/>
        <rFont val="新細明體"/>
        <family val="1"/>
        <charset val="136"/>
      </rPr>
      <t>林華誠</t>
    </r>
  </si>
  <si>
    <r>
      <rPr>
        <sz val="12"/>
        <color rgb="FF000000"/>
        <rFont val="新細明體"/>
        <family val="1"/>
        <charset val="136"/>
      </rPr>
      <t>李俊佑</t>
    </r>
  </si>
  <si>
    <r>
      <rPr>
        <sz val="12"/>
        <color rgb="FF000000"/>
        <rFont val="新細明體"/>
        <family val="1"/>
        <charset val="136"/>
      </rPr>
      <t>黃苑菱</t>
    </r>
  </si>
  <si>
    <r>
      <rPr>
        <sz val="12"/>
        <color rgb="FF000000"/>
        <rFont val="新細明體"/>
        <family val="1"/>
        <charset val="136"/>
      </rPr>
      <t>鍾岳蓉</t>
    </r>
  </si>
  <si>
    <r>
      <rPr>
        <sz val="12"/>
        <color rgb="FF000000"/>
        <rFont val="新細明體"/>
        <family val="1"/>
        <charset val="136"/>
      </rPr>
      <t>吳捷書</t>
    </r>
  </si>
  <si>
    <r>
      <rPr>
        <sz val="12"/>
        <color rgb="FF000000"/>
        <rFont val="新細明體"/>
        <family val="1"/>
        <charset val="136"/>
      </rPr>
      <t>曾彥清</t>
    </r>
  </si>
  <si>
    <r>
      <rPr>
        <sz val="12"/>
        <color rgb="FF000000"/>
        <rFont val="新細明體"/>
        <family val="1"/>
        <charset val="136"/>
      </rPr>
      <t>林睿文</t>
    </r>
  </si>
  <si>
    <r>
      <rPr>
        <sz val="12"/>
        <color rgb="FF000000"/>
        <rFont val="新細明體"/>
        <family val="1"/>
        <charset val="136"/>
      </rPr>
      <t>何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新細明體"/>
        <family val="1"/>
        <charset val="136"/>
      </rPr>
      <t>岳</t>
    </r>
  </si>
  <si>
    <r>
      <rPr>
        <sz val="12"/>
        <color rgb="FF000000"/>
        <rFont val="新細明體"/>
        <family val="1"/>
        <charset val="136"/>
      </rPr>
      <t>吳淳羽</t>
    </r>
  </si>
  <si>
    <r>
      <rPr>
        <sz val="12"/>
        <color rgb="FF000000"/>
        <rFont val="新細明體"/>
        <family val="1"/>
        <charset val="136"/>
      </rPr>
      <t>簡鈺姍</t>
    </r>
  </si>
  <si>
    <r>
      <rPr>
        <sz val="12"/>
        <color rgb="FF000000"/>
        <rFont val="新細明體"/>
        <family val="1"/>
        <charset val="136"/>
      </rPr>
      <t>江和寰</t>
    </r>
  </si>
  <si>
    <r>
      <rPr>
        <sz val="12"/>
        <color rgb="FF000000"/>
        <rFont val="新細明體"/>
        <family val="1"/>
        <charset val="136"/>
      </rPr>
      <t>謝秉諭</t>
    </r>
  </si>
  <si>
    <r>
      <rPr>
        <sz val="12"/>
        <color rgb="FF000000"/>
        <rFont val="新細明體"/>
        <family val="1"/>
        <charset val="136"/>
      </rPr>
      <t>王昀筠</t>
    </r>
  </si>
  <si>
    <r>
      <rPr>
        <sz val="12"/>
        <color rgb="FF000000"/>
        <rFont val="新細明體"/>
        <family val="1"/>
        <charset val="136"/>
      </rPr>
      <t>郭庭余</t>
    </r>
  </si>
  <si>
    <r>
      <rPr>
        <sz val="12"/>
        <color rgb="FF000000"/>
        <rFont val="新細明體"/>
        <family val="1"/>
        <charset val="136"/>
      </rPr>
      <t>謝宜霖</t>
    </r>
  </si>
  <si>
    <r>
      <rPr>
        <sz val="12"/>
        <color rgb="FF000000"/>
        <rFont val="新細明體"/>
        <family val="1"/>
        <charset val="136"/>
      </rPr>
      <t>邱靖恩</t>
    </r>
  </si>
  <si>
    <r>
      <rPr>
        <sz val="12"/>
        <color rgb="FF000000"/>
        <rFont val="新細明體"/>
        <family val="1"/>
        <charset val="136"/>
      </rPr>
      <t>吳淨怡</t>
    </r>
  </si>
  <si>
    <r>
      <rPr>
        <sz val="12"/>
        <color rgb="FF000000"/>
        <rFont val="新細明體"/>
        <family val="1"/>
        <charset val="136"/>
      </rPr>
      <t>陳亞莛</t>
    </r>
  </si>
  <si>
    <r>
      <rPr>
        <sz val="12"/>
        <color rgb="FF000000"/>
        <rFont val="新細明體"/>
        <family val="1"/>
        <charset val="136"/>
      </rPr>
      <t>朱達道</t>
    </r>
  </si>
  <si>
    <r>
      <rPr>
        <sz val="12"/>
        <color rgb="FF000000"/>
        <rFont val="新細明體"/>
        <family val="1"/>
        <charset val="136"/>
      </rPr>
      <t>簡嘉宏</t>
    </r>
  </si>
  <si>
    <r>
      <rPr>
        <sz val="12"/>
        <color rgb="FF000000"/>
        <rFont val="新細明體"/>
        <family val="1"/>
        <charset val="136"/>
      </rPr>
      <t>鍾明諺</t>
    </r>
  </si>
  <si>
    <r>
      <rPr>
        <sz val="12"/>
        <color rgb="FF000000"/>
        <rFont val="新細明體"/>
        <family val="1"/>
        <charset val="136"/>
      </rPr>
      <t>吳承軒</t>
    </r>
  </si>
  <si>
    <r>
      <rPr>
        <sz val="12"/>
        <color rgb="FF000000"/>
        <rFont val="新細明體"/>
        <family val="1"/>
        <charset val="136"/>
      </rPr>
      <t>徐伯愷</t>
    </r>
  </si>
  <si>
    <r>
      <rPr>
        <sz val="12"/>
        <color rgb="FF000000"/>
        <rFont val="新細明體"/>
        <family val="1"/>
        <charset val="136"/>
      </rPr>
      <t>曾明慧</t>
    </r>
  </si>
  <si>
    <r>
      <rPr>
        <sz val="12"/>
        <color rgb="FF000000"/>
        <rFont val="新細明體"/>
        <family val="1"/>
        <charset val="136"/>
      </rPr>
      <t>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新細明體"/>
        <family val="1"/>
        <charset val="136"/>
      </rPr>
      <t>婧</t>
    </r>
  </si>
  <si>
    <r>
      <rPr>
        <sz val="12"/>
        <color rgb="FF000000"/>
        <rFont val="新細明體"/>
        <family val="1"/>
        <charset val="136"/>
      </rPr>
      <t>廖維翰</t>
    </r>
  </si>
  <si>
    <r>
      <rPr>
        <sz val="12"/>
        <color rgb="FF000000"/>
        <rFont val="新細明體"/>
        <family val="1"/>
        <charset val="136"/>
      </rPr>
      <t>施俊良</t>
    </r>
  </si>
  <si>
    <t>Study</t>
    <phoneticPr fontId="3" type="noConversion"/>
  </si>
  <si>
    <t>Report</t>
    <phoneticPr fontId="3" type="noConversion"/>
  </si>
  <si>
    <t>Attend</t>
    <phoneticPr fontId="3" type="noConversion"/>
  </si>
  <si>
    <t>Bonus</t>
    <phoneticPr fontId="3" type="noConversion"/>
  </si>
  <si>
    <t>Lab02</t>
    <phoneticPr fontId="3" type="noConversion"/>
  </si>
  <si>
    <t>Total</t>
    <phoneticPr fontId="3" type="noConversion"/>
  </si>
  <si>
    <r>
      <rPr>
        <sz val="12"/>
        <color rgb="FF000000"/>
        <rFont val="新細明體"/>
        <family val="1"/>
        <charset val="136"/>
      </rPr>
      <t>廖翊傑</t>
    </r>
  </si>
  <si>
    <r>
      <rPr>
        <sz val="12"/>
        <color rgb="FF000000"/>
        <rFont val="新細明體"/>
        <family val="1"/>
        <charset val="136"/>
      </rPr>
      <t>謝冠賢</t>
    </r>
  </si>
  <si>
    <r>
      <rPr>
        <sz val="12"/>
        <color rgb="FF000000"/>
        <rFont val="新細明體"/>
        <family val="1"/>
        <charset val="136"/>
      </rPr>
      <t>謝翔任</t>
    </r>
  </si>
  <si>
    <r>
      <rPr>
        <sz val="12"/>
        <color rgb="FF000000"/>
        <rFont val="新細明體"/>
        <family val="1"/>
        <charset val="136"/>
      </rPr>
      <t>徐一銘</t>
    </r>
  </si>
  <si>
    <r>
      <rPr>
        <sz val="12"/>
        <color rgb="FF000000"/>
        <rFont val="新細明體"/>
        <family val="1"/>
        <charset val="136"/>
      </rPr>
      <t>李尚澤</t>
    </r>
  </si>
  <si>
    <r>
      <rPr>
        <sz val="12"/>
        <color rgb="FF000000"/>
        <rFont val="新細明體"/>
        <family val="1"/>
        <charset val="136"/>
      </rPr>
      <t>王君琛</t>
    </r>
  </si>
  <si>
    <r>
      <rPr>
        <sz val="12"/>
        <color rgb="FF000000"/>
        <rFont val="新細明體"/>
        <family val="1"/>
        <charset val="136"/>
      </rPr>
      <t>温佳翔</t>
    </r>
  </si>
  <si>
    <r>
      <rPr>
        <sz val="12"/>
        <color rgb="FF000000"/>
        <rFont val="新細明體"/>
        <family val="1"/>
        <charset val="136"/>
      </rPr>
      <t>郭祐誠</t>
    </r>
  </si>
  <si>
    <r>
      <rPr>
        <sz val="12"/>
        <color rgb="FF000000"/>
        <rFont val="新細明體"/>
        <family val="1"/>
        <charset val="136"/>
      </rPr>
      <t>邱尹兪</t>
    </r>
  </si>
  <si>
    <r>
      <rPr>
        <sz val="12"/>
        <color rgb="FF000000"/>
        <rFont val="新細明體"/>
        <family val="1"/>
        <charset val="136"/>
      </rPr>
      <t>葉柏諭</t>
    </r>
  </si>
  <si>
    <r>
      <rPr>
        <sz val="12"/>
        <color rgb="FF000000"/>
        <rFont val="新細明體"/>
        <family val="1"/>
        <charset val="136"/>
      </rPr>
      <t>李珮瑄</t>
    </r>
  </si>
  <si>
    <r>
      <rPr>
        <sz val="12"/>
        <color rgb="FF000000"/>
        <rFont val="新細明體"/>
        <family val="1"/>
        <charset val="136"/>
      </rPr>
      <t>吳明諺</t>
    </r>
  </si>
  <si>
    <r>
      <rPr>
        <sz val="12"/>
        <color rgb="FF000000"/>
        <rFont val="新細明體"/>
        <family val="1"/>
        <charset val="136"/>
      </rPr>
      <t>吳聖鋒</t>
    </r>
  </si>
  <si>
    <t>Quiz 1</t>
    <phoneticPr fontId="3" type="noConversion"/>
  </si>
  <si>
    <t>Quiz 2</t>
    <phoneticPr fontId="3" type="noConversion"/>
  </si>
  <si>
    <t>Final Project</t>
    <phoneticPr fontId="3" type="noConversion"/>
  </si>
  <si>
    <t>Midterm</t>
    <phoneticPr fontId="3" type="noConversion"/>
  </si>
  <si>
    <t>Final Exam</t>
    <phoneticPr fontId="3" type="noConversion"/>
  </si>
  <si>
    <t>Final Project</t>
    <phoneticPr fontId="3" type="noConversion"/>
  </si>
  <si>
    <t>Report</t>
    <phoneticPr fontId="3" type="noConversion"/>
  </si>
  <si>
    <r>
      <rPr>
        <sz val="12"/>
        <rFont val="新細明體"/>
        <family val="1"/>
        <charset val="136"/>
      </rPr>
      <t>學號</t>
    </r>
  </si>
  <si>
    <r>
      <rPr>
        <sz val="12"/>
        <rFont val="新細明體"/>
        <family val="1"/>
        <charset val="136"/>
      </rPr>
      <t>姓名</t>
    </r>
  </si>
  <si>
    <r>
      <rPr>
        <sz val="12"/>
        <color rgb="FF000000"/>
        <rFont val="新細明體"/>
        <family val="1"/>
        <charset val="136"/>
      </rPr>
      <t>小考作業點名</t>
    </r>
    <phoneticPr fontId="3" type="noConversion"/>
  </si>
  <si>
    <r>
      <rPr>
        <sz val="12"/>
        <color rgb="FF000000"/>
        <rFont val="新細明體"/>
        <family val="1"/>
        <charset val="136"/>
      </rPr>
      <t>實驗</t>
    </r>
    <phoneticPr fontId="3" type="noConversion"/>
  </si>
  <si>
    <r>
      <rPr>
        <sz val="12"/>
        <color rgb="FF000000"/>
        <rFont val="新細明體"/>
        <family val="1"/>
        <charset val="136"/>
      </rPr>
      <t>學號</t>
    </r>
  </si>
  <si>
    <r>
      <rPr>
        <sz val="12"/>
        <color rgb="FF000000"/>
        <rFont val="新細明體"/>
        <family val="1"/>
        <charset val="136"/>
      </rPr>
      <t>姓名</t>
    </r>
  </si>
  <si>
    <r>
      <rPr>
        <sz val="12"/>
        <rFont val="新細明體"/>
        <family val="1"/>
        <charset val="136"/>
      </rPr>
      <t>假</t>
    </r>
  </si>
  <si>
    <r>
      <rPr>
        <sz val="12"/>
        <rFont val="新細明體"/>
        <family val="1"/>
        <charset val="136"/>
      </rPr>
      <t>遲三天交</t>
    </r>
  </si>
  <si>
    <r>
      <rPr>
        <sz val="12"/>
        <rFont val="新細明體"/>
        <family val="1"/>
        <charset val="136"/>
      </rPr>
      <t>遲交</t>
    </r>
  </si>
  <si>
    <r>
      <rPr>
        <sz val="12"/>
        <rFont val="新細明體"/>
        <family val="1"/>
        <charset val="136"/>
      </rPr>
      <t>沒交</t>
    </r>
  </si>
  <si>
    <r>
      <rPr>
        <sz val="12"/>
        <rFont val="新細明體"/>
        <family val="1"/>
        <charset val="136"/>
      </rPr>
      <t>遲一天交</t>
    </r>
  </si>
  <si>
    <r>
      <rPr>
        <sz val="12"/>
        <rFont val="新細明體"/>
        <family val="1"/>
        <charset val="136"/>
      </rPr>
      <t>組別</t>
    </r>
  </si>
  <si>
    <r>
      <rPr>
        <sz val="12"/>
        <rFont val="新細明體"/>
        <family val="1"/>
        <charset val="136"/>
      </rPr>
      <t>報告時間</t>
    </r>
  </si>
  <si>
    <t>Presentation</t>
    <phoneticPr fontId="3" type="noConversion"/>
  </si>
  <si>
    <t>QA</t>
    <phoneticPr fontId="3" type="noConversion"/>
  </si>
  <si>
    <t>a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</si>
  <si>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</si>
  <si>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</si>
  <si>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</si>
  <si>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Report</t>
    <phoneticPr fontId="3" type="noConversion"/>
  </si>
  <si>
    <t>EDF</t>
    <phoneticPr fontId="3" type="noConversion"/>
  </si>
  <si>
    <t>e</t>
    <phoneticPr fontId="3" type="noConversion"/>
  </si>
  <si>
    <t>e</t>
    <phoneticPr fontId="3" type="noConversion"/>
  </si>
  <si>
    <t>d</t>
    <phoneticPr fontId="3" type="noConversion"/>
  </si>
  <si>
    <t>b</t>
    <phoneticPr fontId="3" type="noConversion"/>
  </si>
  <si>
    <t>e</t>
    <phoneticPr fontId="3" type="noConversion"/>
  </si>
  <si>
    <t>e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</si>
  <si>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</si>
  <si>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</si>
  <si>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</si>
  <si>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V</t>
    <phoneticPr fontId="3" type="noConversion"/>
  </si>
  <si>
    <t>a</t>
    <phoneticPr fontId="3" type="noConversion"/>
  </si>
  <si>
    <t>b</t>
    <phoneticPr fontId="3" type="noConversion"/>
  </si>
  <si>
    <t>e</t>
    <phoneticPr fontId="3" type="noConversion"/>
  </si>
  <si>
    <t>V</t>
    <phoneticPr fontId="3" type="noConversion"/>
  </si>
  <si>
    <t>X</t>
    <phoneticPr fontId="3" type="noConversion"/>
  </si>
  <si>
    <t>X</t>
    <phoneticPr fontId="3" type="noConversion"/>
  </si>
  <si>
    <t>d</t>
    <phoneticPr fontId="3" type="noConversion"/>
  </si>
  <si>
    <t>內容完全一樣</t>
    <phoneticPr fontId="3" type="noConversion"/>
  </si>
  <si>
    <t>a</t>
    <phoneticPr fontId="3" type="noConversion"/>
  </si>
  <si>
    <t>e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</si>
  <si>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</si>
  <si>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</si>
  <si>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</si>
  <si>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</si>
  <si>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</si>
  <si>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</si>
  <si>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</si>
  <si>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</si>
  <si>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</si>
  <si>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</si>
  <si>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</si>
  <si>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</si>
  <si>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</si>
  <si>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V</t>
    <phoneticPr fontId="3" type="noConversion"/>
  </si>
  <si>
    <t>X</t>
    <phoneticPr fontId="3" type="noConversion"/>
  </si>
  <si>
    <t>b</t>
    <phoneticPr fontId="3" type="noConversion"/>
  </si>
  <si>
    <t>V</t>
    <phoneticPr fontId="3" type="noConversion"/>
  </si>
  <si>
    <t>X</t>
    <phoneticPr fontId="3" type="noConversion"/>
  </si>
  <si>
    <t>QA</t>
    <phoneticPr fontId="3" type="noConversion"/>
  </si>
  <si>
    <t>EDF</t>
    <phoneticPr fontId="3" type="noConversion"/>
  </si>
  <si>
    <t>Total</t>
    <phoneticPr fontId="3" type="noConversion"/>
  </si>
  <si>
    <t>Presentation</t>
    <phoneticPr fontId="3" type="noConversion"/>
  </si>
  <si>
    <t>Final Project</t>
  </si>
  <si>
    <t>Lab1</t>
    <phoneticPr fontId="3" type="noConversion"/>
  </si>
  <si>
    <t>Lab2</t>
    <phoneticPr fontId="3" type="noConversion"/>
  </si>
  <si>
    <t>Report</t>
    <phoneticPr fontId="3" type="noConversion"/>
  </si>
  <si>
    <t>Report</t>
    <phoneticPr fontId="3" type="noConversion"/>
  </si>
  <si>
    <r>
      <t>6/21</t>
    </r>
    <r>
      <rPr>
        <sz val="9"/>
        <color rgb="FF1D2129"/>
        <rFont val="細明體"/>
        <family val="3"/>
        <charset val="136"/>
      </rPr>
      <t>：</t>
    </r>
    <r>
      <rPr>
        <sz val="9"/>
        <color rgb="FF1D2129"/>
        <rFont val="Arial"/>
        <family val="2"/>
      </rPr>
      <t xml:space="preserve"> 3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14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 xml:space="preserve"> 8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 xml:space="preserve"> 6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5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15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 xml:space="preserve"> 7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1</t>
    </r>
    <phoneticPr fontId="3" type="noConversion"/>
  </si>
  <si>
    <r>
      <t>6/28</t>
    </r>
    <r>
      <rPr>
        <sz val="9"/>
        <color rgb="FF1D2129"/>
        <rFont val="細明體"/>
        <family val="3"/>
        <charset val="136"/>
      </rPr>
      <t>：</t>
    </r>
    <r>
      <rPr>
        <sz val="9"/>
        <color rgb="FF1D2129"/>
        <rFont val="Arial"/>
        <family val="2"/>
      </rPr>
      <t>10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 xml:space="preserve"> 4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11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13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9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 xml:space="preserve"> 2</t>
    </r>
    <r>
      <rPr>
        <sz val="9"/>
        <color rgb="FF1D2129"/>
        <rFont val="細明體"/>
        <family val="3"/>
        <charset val="136"/>
      </rPr>
      <t>、</t>
    </r>
    <r>
      <rPr>
        <sz val="9"/>
        <color rgb="FF1D2129"/>
        <rFont val="Arial"/>
        <family val="2"/>
      </rPr>
      <t>12</t>
    </r>
    <phoneticPr fontId="3" type="noConversion"/>
  </si>
  <si>
    <t>Grading Results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</si>
</sst>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0.0"/>
  </numFmts>
  <fonts count="11">
    <font>
      <sz val="10"/>
      <color rgb="FF000000"/>
      <name val="Arial"/>
    </font>
    <font>
      <sz val="12"/>
      <color rgb="FF000000"/>
      <name val="新細明體"/>
      <family val="1"/>
      <charset val="136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FF0000"/>
      <name val="Arial"/>
      <family val="2"/>
    </font>
    <font>
      <sz val="12"/>
      <color theme="9"/>
      <name val="Arial"/>
      <family val="2"/>
    </font>
    <font>
      <sz val="9"/>
      <color rgb="FF1D2129"/>
      <name val="Arial"/>
      <family val="2"/>
    </font>
    <font>
      <sz val="9"/>
      <color rgb="FF1D212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0" borderId="0" xfId="0" applyFont="1" applyAlignment="1"/>
    <xf numFmtId="9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2" fillId="0" borderId="0" xfId="0" applyFont="1" applyAlignment="1"/>
    <xf numFmtId="9" fontId="5" fillId="0" borderId="0" xfId="0" applyNumberFormat="1" applyFont="1" applyAlignment="1"/>
    <xf numFmtId="176" fontId="5" fillId="0" borderId="0" xfId="0" applyNumberFormat="1" applyFont="1" applyAlignment="1"/>
    <xf numFmtId="0" fontId="0" fillId="2" borderId="0" xfId="0" applyFont="1" applyFill="1" applyAlignment="1"/>
    <xf numFmtId="0" fontId="5" fillId="0" borderId="0" xfId="0" applyFont="1" applyAlignment="1">
      <alignment horizontal="center"/>
    </xf>
    <xf numFmtId="176" fontId="5" fillId="3" borderId="0" xfId="0" applyNumberFormat="1" applyFont="1" applyFill="1" applyAlignment="1"/>
    <xf numFmtId="176" fontId="5" fillId="4" borderId="0" xfId="0" applyNumberFormat="1" applyFont="1" applyFill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2" fontId="4" fillId="0" borderId="0" xfId="0" applyNumberFormat="1" applyFont="1" applyAlignment="1"/>
    <xf numFmtId="0" fontId="5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9" sqref="M39"/>
    </sheetView>
  </sheetViews>
  <sheetFormatPr defaultColWidth="14.44140625" defaultRowHeight="15.75" customHeight="1"/>
  <cols>
    <col min="1" max="1" width="12.6640625" style="1" bestFit="1" customWidth="1"/>
    <col min="2" max="2" width="8.44140625" style="1" bestFit="1" customWidth="1"/>
    <col min="3" max="3" width="16.109375" style="1" bestFit="1" customWidth="1"/>
    <col min="4" max="4" width="11.33203125" style="1" customWidth="1"/>
    <col min="5" max="5" width="10.109375" style="1" bestFit="1" customWidth="1"/>
    <col min="6" max="6" width="13.44140625" style="1" bestFit="1" customWidth="1"/>
    <col min="7" max="7" width="14.5546875" style="1" bestFit="1" customWidth="1"/>
    <col min="8" max="8" width="10.33203125" style="1" bestFit="1" customWidth="1"/>
    <col min="9" max="9" width="19.21875" style="1" customWidth="1"/>
    <col min="10" max="16384" width="14.44140625" style="1"/>
  </cols>
  <sheetData>
    <row r="1" spans="1:9" ht="15.75" customHeight="1">
      <c r="A1" s="19" t="s">
        <v>133</v>
      </c>
      <c r="B1" s="19" t="s">
        <v>134</v>
      </c>
      <c r="C1" s="1" t="s">
        <v>135</v>
      </c>
      <c r="D1" s="1" t="s">
        <v>136</v>
      </c>
      <c r="E1" s="5" t="s">
        <v>129</v>
      </c>
      <c r="F1" s="1" t="s">
        <v>130</v>
      </c>
      <c r="G1" s="1" t="s">
        <v>131</v>
      </c>
      <c r="H1" s="1" t="s">
        <v>112</v>
      </c>
      <c r="I1" s="1" t="s">
        <v>203</v>
      </c>
    </row>
    <row r="2" spans="1:9" ht="15.75" customHeight="1">
      <c r="A2" s="19"/>
      <c r="B2" s="19"/>
      <c r="C2" s="2">
        <v>0.2</v>
      </c>
      <c r="D2" s="2">
        <v>0.2</v>
      </c>
      <c r="E2" s="7">
        <v>0.2</v>
      </c>
      <c r="F2" s="7">
        <v>0.2</v>
      </c>
      <c r="G2" s="2">
        <v>0.2</v>
      </c>
      <c r="H2" s="2">
        <f>E2+F2+D2+C2+G2</f>
        <v>1</v>
      </c>
    </row>
    <row r="3" spans="1:9" ht="16.2">
      <c r="A3" s="1" t="s">
        <v>7</v>
      </c>
      <c r="B3" s="1" t="s">
        <v>113</v>
      </c>
      <c r="C3" s="18">
        <f>'小考&amp;作業&amp;點名'!G3</f>
        <v>72.5</v>
      </c>
      <c r="D3" s="18">
        <f>('實驗&amp;成績'!J4+'實驗&amp;成績'!Q4)*0.5</f>
        <v>88.75</v>
      </c>
      <c r="E3" s="4">
        <v>80</v>
      </c>
      <c r="F3" s="4">
        <v>67</v>
      </c>
      <c r="G3" s="17">
        <f>'Final Project'!G3</f>
        <v>79</v>
      </c>
      <c r="H3" s="18">
        <f>C3*0.2+D3*0.2+E3*0.2+F3*0.2+G3*0.2</f>
        <v>77.45</v>
      </c>
      <c r="I3" s="18">
        <f>ROUNDUP(H3,0)</f>
        <v>78</v>
      </c>
    </row>
    <row r="4" spans="1:9" ht="16.2">
      <c r="A4" s="1" t="s">
        <v>13</v>
      </c>
      <c r="B4" s="1" t="s">
        <v>114</v>
      </c>
      <c r="C4" s="18">
        <f>'小考&amp;作業&amp;點名'!G4</f>
        <v>97.5</v>
      </c>
      <c r="D4" s="18">
        <f>('實驗&amp;成績'!J5+'實驗&amp;成績'!Q5)*0.5</f>
        <v>103.75</v>
      </c>
      <c r="E4" s="4">
        <v>97</v>
      </c>
      <c r="F4" s="4">
        <v>84</v>
      </c>
      <c r="G4" s="17">
        <f>'Final Project'!G4</f>
        <v>122</v>
      </c>
      <c r="H4" s="18">
        <f t="shared" ref="H4:H56" si="0">C4*0.2+D4*0.2+E4*0.2+F4*0.2+G4*0.2</f>
        <v>100.85000000000001</v>
      </c>
      <c r="I4" s="18">
        <v>100</v>
      </c>
    </row>
    <row r="5" spans="1:9" ht="16.2">
      <c r="A5" s="1" t="s">
        <v>14</v>
      </c>
      <c r="B5" s="1" t="s">
        <v>115</v>
      </c>
      <c r="C5" s="18">
        <f>'小考&amp;作業&amp;點名'!G5</f>
        <v>98.75</v>
      </c>
      <c r="D5" s="18">
        <f>('實驗&amp;成績'!J6+'實驗&amp;成績'!Q6)*0.5</f>
        <v>104.625</v>
      </c>
      <c r="E5" s="4">
        <v>79</v>
      </c>
      <c r="F5" s="4">
        <v>78</v>
      </c>
      <c r="G5" s="17">
        <f>'Final Project'!G5</f>
        <v>92</v>
      </c>
      <c r="H5" s="18">
        <f t="shared" si="0"/>
        <v>90.474999999999994</v>
      </c>
      <c r="I5" s="18">
        <f t="shared" ref="I4:I56" si="1">ROUNDUP(H5,0)</f>
        <v>91</v>
      </c>
    </row>
    <row r="6" spans="1:9" ht="16.2">
      <c r="A6" s="1" t="s">
        <v>15</v>
      </c>
      <c r="B6" s="1" t="s">
        <v>116</v>
      </c>
      <c r="C6" s="18">
        <f>'小考&amp;作業&amp;點名'!G6</f>
        <v>57.5</v>
      </c>
      <c r="D6" s="18">
        <f>('實驗&amp;成績'!J7+'實驗&amp;成績'!Q7)*0.5</f>
        <v>103.125</v>
      </c>
      <c r="E6" s="4">
        <v>90</v>
      </c>
      <c r="F6" s="4">
        <v>60</v>
      </c>
      <c r="G6" s="17">
        <f>'Final Project'!G6</f>
        <v>92</v>
      </c>
      <c r="H6" s="18">
        <f t="shared" si="0"/>
        <v>80.525000000000006</v>
      </c>
      <c r="I6" s="18">
        <f t="shared" si="1"/>
        <v>81</v>
      </c>
    </row>
    <row r="7" spans="1:9" ht="16.2">
      <c r="A7" s="1" t="s">
        <v>16</v>
      </c>
      <c r="B7" s="1" t="s">
        <v>117</v>
      </c>
      <c r="C7" s="18">
        <f>'小考&amp;作業&amp;點名'!G7</f>
        <v>75</v>
      </c>
      <c r="D7" s="18">
        <f>('實驗&amp;成績'!J8+'實驗&amp;成績'!Q8)*0.5</f>
        <v>88.75</v>
      </c>
      <c r="E7" s="4">
        <v>78</v>
      </c>
      <c r="F7" s="4">
        <v>65</v>
      </c>
      <c r="G7" s="17">
        <f>'Final Project'!G7</f>
        <v>75</v>
      </c>
      <c r="H7" s="18">
        <f t="shared" si="0"/>
        <v>76.349999999999994</v>
      </c>
      <c r="I7" s="18">
        <f t="shared" si="1"/>
        <v>77</v>
      </c>
    </row>
    <row r="8" spans="1:9" ht="16.2">
      <c r="A8" s="1" t="s">
        <v>17</v>
      </c>
      <c r="B8" s="1" t="s">
        <v>118</v>
      </c>
      <c r="C8" s="18">
        <f>'小考&amp;作業&amp;點名'!G8</f>
        <v>56.25</v>
      </c>
      <c r="D8" s="18">
        <f>('實驗&amp;成績'!J9+'實驗&amp;成績'!Q9)*0.5</f>
        <v>91.875</v>
      </c>
      <c r="E8" s="4">
        <v>69</v>
      </c>
      <c r="F8" s="4">
        <v>58</v>
      </c>
      <c r="G8" s="17">
        <f>'Final Project'!G8</f>
        <v>57</v>
      </c>
      <c r="H8" s="18">
        <f t="shared" si="0"/>
        <v>66.424999999999997</v>
      </c>
      <c r="I8" s="18">
        <f t="shared" si="1"/>
        <v>67</v>
      </c>
    </row>
    <row r="9" spans="1:9" ht="16.2">
      <c r="A9" s="1" t="s">
        <v>18</v>
      </c>
      <c r="B9" s="1" t="s">
        <v>119</v>
      </c>
      <c r="C9" s="18">
        <f>'小考&amp;作業&amp;點名'!G9</f>
        <v>86.25</v>
      </c>
      <c r="D9" s="18">
        <f>('實驗&amp;成績'!J10+'實驗&amp;成績'!Q10)*0.5</f>
        <v>90</v>
      </c>
      <c r="E9" s="4">
        <v>79</v>
      </c>
      <c r="F9" s="4">
        <v>67</v>
      </c>
      <c r="G9" s="17">
        <f>'Final Project'!G9</f>
        <v>85.5</v>
      </c>
      <c r="H9" s="18">
        <f t="shared" si="0"/>
        <v>81.550000000000011</v>
      </c>
      <c r="I9" s="18">
        <f t="shared" si="1"/>
        <v>82</v>
      </c>
    </row>
    <row r="10" spans="1:9" ht="16.2">
      <c r="A10" s="1" t="s">
        <v>19</v>
      </c>
      <c r="B10" s="1" t="s">
        <v>120</v>
      </c>
      <c r="C10" s="18">
        <f>'小考&amp;作業&amp;點名'!G10</f>
        <v>80</v>
      </c>
      <c r="D10" s="18">
        <f>('實驗&amp;成績'!J11+'實驗&amp;成績'!Q11)*0.5</f>
        <v>90.625</v>
      </c>
      <c r="E10" s="4">
        <v>68</v>
      </c>
      <c r="F10" s="4">
        <v>37</v>
      </c>
      <c r="G10" s="17">
        <f>'Final Project'!G10</f>
        <v>57</v>
      </c>
      <c r="H10" s="18">
        <f t="shared" si="0"/>
        <v>66.525000000000006</v>
      </c>
      <c r="I10" s="18">
        <f t="shared" si="1"/>
        <v>67</v>
      </c>
    </row>
    <row r="11" spans="1:9" ht="16.2">
      <c r="A11" s="1" t="s">
        <v>20</v>
      </c>
      <c r="B11" s="1" t="s">
        <v>121</v>
      </c>
      <c r="C11" s="18">
        <f>'小考&amp;作業&amp;點名'!G11</f>
        <v>43.75</v>
      </c>
      <c r="D11" s="18">
        <f>('實驗&amp;成績'!J12+'實驗&amp;成績'!Q12)*0.5</f>
        <v>90.625</v>
      </c>
      <c r="E11" s="4">
        <v>69</v>
      </c>
      <c r="F11" s="4">
        <v>46</v>
      </c>
      <c r="G11" s="17">
        <f>'Final Project'!G11</f>
        <v>66.5</v>
      </c>
      <c r="H11" s="18">
        <f t="shared" si="0"/>
        <v>63.174999999999997</v>
      </c>
      <c r="I11" s="18">
        <f t="shared" si="1"/>
        <v>64</v>
      </c>
    </row>
    <row r="12" spans="1:9" ht="16.2">
      <c r="A12" s="1" t="s">
        <v>22</v>
      </c>
      <c r="B12" s="1" t="s">
        <v>122</v>
      </c>
      <c r="C12" s="18">
        <f>'小考&amp;作業&amp;點名'!G12</f>
        <v>80</v>
      </c>
      <c r="D12" s="18">
        <f>('實驗&amp;成績'!J13+'實驗&amp;成績'!Q13)*0.5</f>
        <v>93.125</v>
      </c>
      <c r="E12" s="4">
        <v>73</v>
      </c>
      <c r="F12" s="4">
        <v>50</v>
      </c>
      <c r="G12" s="17">
        <f>'Final Project'!G12</f>
        <v>122</v>
      </c>
      <c r="H12" s="18">
        <f t="shared" si="0"/>
        <v>83.625</v>
      </c>
      <c r="I12" s="18">
        <f t="shared" si="1"/>
        <v>84</v>
      </c>
    </row>
    <row r="13" spans="1:9" ht="16.2">
      <c r="A13" s="1" t="s">
        <v>21</v>
      </c>
      <c r="B13" s="1" t="s">
        <v>123</v>
      </c>
      <c r="C13" s="18">
        <f>'小考&amp;作業&amp;點名'!G13</f>
        <v>97.5</v>
      </c>
      <c r="D13" s="18">
        <f>('實驗&amp;成績'!J14+'實驗&amp;成績'!Q14)*0.5</f>
        <v>93.125</v>
      </c>
      <c r="E13" s="4">
        <v>75</v>
      </c>
      <c r="F13" s="4">
        <v>70</v>
      </c>
      <c r="G13" s="17">
        <f>'Final Project'!G13</f>
        <v>84</v>
      </c>
      <c r="H13" s="18">
        <f t="shared" si="0"/>
        <v>83.924999999999997</v>
      </c>
      <c r="I13" s="18">
        <f t="shared" si="1"/>
        <v>84</v>
      </c>
    </row>
    <row r="14" spans="1:9" ht="16.2">
      <c r="A14" s="1" t="s">
        <v>24</v>
      </c>
      <c r="B14" s="1" t="s">
        <v>124</v>
      </c>
      <c r="C14" s="18">
        <f>'小考&amp;作業&amp;點名'!G14</f>
        <v>62.5</v>
      </c>
      <c r="D14" s="18">
        <f>('實驗&amp;成績'!J15+'實驗&amp;成績'!Q15)*0.5</f>
        <v>88.75</v>
      </c>
      <c r="E14" s="4">
        <v>77</v>
      </c>
      <c r="F14" s="4">
        <v>40</v>
      </c>
      <c r="G14" s="17">
        <f>'Final Project'!G14</f>
        <v>69.5</v>
      </c>
      <c r="H14" s="18">
        <f t="shared" si="0"/>
        <v>67.55</v>
      </c>
      <c r="I14" s="18">
        <f t="shared" si="1"/>
        <v>68</v>
      </c>
    </row>
    <row r="15" spans="1:9" ht="16.2">
      <c r="A15" s="1" t="s">
        <v>26</v>
      </c>
      <c r="B15" s="1" t="s">
        <v>125</v>
      </c>
      <c r="C15" s="18">
        <f>'小考&amp;作業&amp;點名'!G15</f>
        <v>97.5</v>
      </c>
      <c r="D15" s="18">
        <f>('實驗&amp;成績'!J16+'實驗&amp;成績'!Q16)*0.5</f>
        <v>103.75</v>
      </c>
      <c r="E15" s="4">
        <v>106</v>
      </c>
      <c r="F15" s="4">
        <v>72</v>
      </c>
      <c r="G15" s="17">
        <f>'Final Project'!G15</f>
        <v>122</v>
      </c>
      <c r="H15" s="18">
        <f t="shared" si="0"/>
        <v>100.25000000000001</v>
      </c>
      <c r="I15" s="18">
        <v>100</v>
      </c>
    </row>
    <row r="16" spans="1:9" ht="16.2">
      <c r="A16" s="1" t="s">
        <v>27</v>
      </c>
      <c r="B16" s="1" t="s">
        <v>66</v>
      </c>
      <c r="C16" s="18">
        <f>'小考&amp;作業&amp;點名'!G16</f>
        <v>76.25</v>
      </c>
      <c r="D16" s="18">
        <f>('實驗&amp;成績'!J17+'實驗&amp;成績'!Q17)*0.5</f>
        <v>90</v>
      </c>
      <c r="E16" s="4">
        <v>70</v>
      </c>
      <c r="F16" s="4">
        <v>66</v>
      </c>
      <c r="G16" s="17">
        <f>'Final Project'!G16</f>
        <v>72.5</v>
      </c>
      <c r="H16" s="18">
        <f t="shared" si="0"/>
        <v>74.95</v>
      </c>
      <c r="I16" s="18">
        <f t="shared" si="1"/>
        <v>75</v>
      </c>
    </row>
    <row r="17" spans="1:9" ht="16.2">
      <c r="A17" s="1" t="s">
        <v>2</v>
      </c>
      <c r="B17" s="1" t="s">
        <v>67</v>
      </c>
      <c r="C17" s="18">
        <f>'小考&amp;作業&amp;點名'!G17</f>
        <v>106.25</v>
      </c>
      <c r="D17" s="18">
        <f>('實驗&amp;成績'!J18+'實驗&amp;成績'!Q18)*0.5</f>
        <v>107.875</v>
      </c>
      <c r="E17" s="4">
        <v>92</v>
      </c>
      <c r="F17" s="4">
        <v>94</v>
      </c>
      <c r="G17" s="17">
        <f>'Final Project'!G17</f>
        <v>124.4</v>
      </c>
      <c r="H17" s="18">
        <f t="shared" si="0"/>
        <v>104.905</v>
      </c>
      <c r="I17" s="18">
        <v>100</v>
      </c>
    </row>
    <row r="18" spans="1:9" ht="16.2">
      <c r="A18" s="1" t="s">
        <v>30</v>
      </c>
      <c r="B18" s="1" t="s">
        <v>68</v>
      </c>
      <c r="C18" s="18">
        <f>'小考&amp;作業&amp;點名'!G18</f>
        <v>71.25</v>
      </c>
      <c r="D18" s="18">
        <f>('實驗&amp;成績'!J19+'實驗&amp;成績'!Q19)*0.5</f>
        <v>80</v>
      </c>
      <c r="E18" s="4">
        <v>40</v>
      </c>
      <c r="F18" s="4">
        <v>29</v>
      </c>
      <c r="G18" s="17">
        <f>'Final Project'!G18</f>
        <v>67</v>
      </c>
      <c r="H18" s="18">
        <f t="shared" si="0"/>
        <v>57.449999999999996</v>
      </c>
      <c r="I18" s="18">
        <f t="shared" si="1"/>
        <v>58</v>
      </c>
    </row>
    <row r="19" spans="1:9" ht="16.2">
      <c r="A19" s="1" t="s">
        <v>32</v>
      </c>
      <c r="B19" s="1" t="s">
        <v>69</v>
      </c>
      <c r="C19" s="18">
        <f>'小考&amp;作業&amp;點名'!G19</f>
        <v>66.25</v>
      </c>
      <c r="D19" s="18">
        <f>('實驗&amp;成績'!J20+'實驗&amp;成績'!Q20)*0.5</f>
        <v>90.625</v>
      </c>
      <c r="E19" s="4">
        <v>57</v>
      </c>
      <c r="F19" s="4">
        <v>56</v>
      </c>
      <c r="G19" s="17">
        <f>'Final Project'!G19</f>
        <v>73</v>
      </c>
      <c r="H19" s="18">
        <f t="shared" si="0"/>
        <v>68.575000000000003</v>
      </c>
      <c r="I19" s="18">
        <f t="shared" si="1"/>
        <v>69</v>
      </c>
    </row>
    <row r="20" spans="1:9" ht="16.2">
      <c r="A20" s="1" t="s">
        <v>9</v>
      </c>
      <c r="B20" s="1" t="s">
        <v>70</v>
      </c>
      <c r="C20" s="18">
        <f>'小考&amp;作業&amp;點名'!G20</f>
        <v>103.75</v>
      </c>
      <c r="D20" s="18">
        <f>('實驗&amp;成績'!J21+'實驗&amp;成績'!Q21)*0.5</f>
        <v>106</v>
      </c>
      <c r="E20" s="4">
        <v>81</v>
      </c>
      <c r="F20" s="4">
        <v>72</v>
      </c>
      <c r="G20" s="17">
        <f>'Final Project'!G20</f>
        <v>124.4</v>
      </c>
      <c r="H20" s="18">
        <f t="shared" si="0"/>
        <v>97.43</v>
      </c>
      <c r="I20" s="18">
        <f t="shared" si="1"/>
        <v>98</v>
      </c>
    </row>
    <row r="21" spans="1:9" ht="16.2">
      <c r="A21" s="1" t="s">
        <v>34</v>
      </c>
      <c r="B21" s="1" t="s">
        <v>71</v>
      </c>
      <c r="C21" s="18">
        <f>'小考&amp;作業&amp;點名'!G21</f>
        <v>91.25</v>
      </c>
      <c r="D21" s="18">
        <f>('實驗&amp;成績'!J22+'實驗&amp;成績'!Q22)*0.5</f>
        <v>89.375</v>
      </c>
      <c r="E21" s="4">
        <v>62</v>
      </c>
      <c r="F21" s="4">
        <v>37</v>
      </c>
      <c r="G21" s="17">
        <f>'Final Project'!G21</f>
        <v>72.5</v>
      </c>
      <c r="H21" s="18">
        <f t="shared" si="0"/>
        <v>70.424999999999997</v>
      </c>
      <c r="I21" s="18">
        <f t="shared" si="1"/>
        <v>71</v>
      </c>
    </row>
    <row r="22" spans="1:9" ht="16.2">
      <c r="A22" s="1" t="s">
        <v>36</v>
      </c>
      <c r="B22" s="1" t="s">
        <v>72</v>
      </c>
      <c r="C22" s="18">
        <f>'小考&amp;作業&amp;點名'!G22</f>
        <v>106.25</v>
      </c>
      <c r="D22" s="18">
        <f>('實驗&amp;成績'!J23+'實驗&amp;成績'!Q23)*0.5</f>
        <v>110.125</v>
      </c>
      <c r="E22" s="4">
        <v>104</v>
      </c>
      <c r="F22" s="4">
        <v>93</v>
      </c>
      <c r="G22" s="17">
        <f>'Final Project'!G22</f>
        <v>120.5</v>
      </c>
      <c r="H22" s="18">
        <f t="shared" si="0"/>
        <v>106.77500000000001</v>
      </c>
      <c r="I22" s="18">
        <v>100</v>
      </c>
    </row>
    <row r="23" spans="1:9" ht="16.2">
      <c r="A23" s="1" t="s">
        <v>37</v>
      </c>
      <c r="B23" s="1" t="s">
        <v>73</v>
      </c>
      <c r="C23" s="18">
        <f>'小考&amp;作業&amp;點名'!G23</f>
        <v>73.75</v>
      </c>
      <c r="D23" s="18">
        <f>('實驗&amp;成績'!J24+'實驗&amp;成績'!Q24)*0.5</f>
        <v>89.375</v>
      </c>
      <c r="E23" s="4">
        <v>55</v>
      </c>
      <c r="F23" s="4">
        <v>15</v>
      </c>
      <c r="G23" s="17">
        <f>'Final Project'!G23</f>
        <v>77.5</v>
      </c>
      <c r="H23" s="18">
        <f t="shared" si="0"/>
        <v>62.125</v>
      </c>
      <c r="I23" s="18">
        <f t="shared" si="1"/>
        <v>63</v>
      </c>
    </row>
    <row r="24" spans="1:9" ht="16.2">
      <c r="A24" s="1" t="s">
        <v>10</v>
      </c>
      <c r="B24" s="1" t="s">
        <v>74</v>
      </c>
      <c r="C24" s="18">
        <f>'小考&amp;作業&amp;點名'!G24</f>
        <v>98.75</v>
      </c>
      <c r="D24" s="18">
        <f>('實驗&amp;成績'!J25+'實驗&amp;成績'!Q25)*0.5</f>
        <v>91.25</v>
      </c>
      <c r="E24" s="4">
        <v>72</v>
      </c>
      <c r="F24" s="4">
        <v>47</v>
      </c>
      <c r="G24" s="17">
        <f>'Final Project'!G24</f>
        <v>82.4</v>
      </c>
      <c r="H24" s="18">
        <f t="shared" si="0"/>
        <v>78.28</v>
      </c>
      <c r="I24" s="18">
        <f t="shared" si="1"/>
        <v>79</v>
      </c>
    </row>
    <row r="25" spans="1:9" ht="16.2">
      <c r="A25" s="1" t="s">
        <v>40</v>
      </c>
      <c r="B25" s="1" t="s">
        <v>75</v>
      </c>
      <c r="C25" s="18">
        <f>'小考&amp;作業&amp;點名'!G25</f>
        <v>73.75</v>
      </c>
      <c r="D25" s="18">
        <f>('實驗&amp;成績'!J26+'實驗&amp;成績'!Q26)*0.5</f>
        <v>91</v>
      </c>
      <c r="E25" s="4">
        <v>65</v>
      </c>
      <c r="F25" s="4">
        <v>46</v>
      </c>
      <c r="G25" s="17">
        <f>'Final Project'!G25</f>
        <v>76</v>
      </c>
      <c r="H25" s="18">
        <f t="shared" si="0"/>
        <v>70.350000000000009</v>
      </c>
      <c r="I25" s="18">
        <f t="shared" si="1"/>
        <v>71</v>
      </c>
    </row>
    <row r="26" spans="1:9" ht="16.2">
      <c r="A26" s="1" t="s">
        <v>41</v>
      </c>
      <c r="B26" s="1" t="s">
        <v>76</v>
      </c>
      <c r="C26" s="18">
        <f>'小考&amp;作業&amp;點名'!G26</f>
        <v>62.5</v>
      </c>
      <c r="D26" s="18">
        <f>('實驗&amp;成績'!J27+'實驗&amp;成績'!Q27)*0.5</f>
        <v>90</v>
      </c>
      <c r="E26" s="4">
        <v>65</v>
      </c>
      <c r="F26" s="4">
        <v>49</v>
      </c>
      <c r="G26" s="17">
        <f>'Final Project'!G26</f>
        <v>69.5</v>
      </c>
      <c r="H26" s="18">
        <f t="shared" si="0"/>
        <v>67.2</v>
      </c>
      <c r="I26" s="18">
        <f t="shared" si="1"/>
        <v>68</v>
      </c>
    </row>
    <row r="27" spans="1:9" ht="16.2">
      <c r="A27" s="1" t="s">
        <v>43</v>
      </c>
      <c r="B27" s="1" t="s">
        <v>77</v>
      </c>
      <c r="C27" s="18">
        <f>'小考&amp;作業&amp;點名'!G27</f>
        <v>85</v>
      </c>
      <c r="D27" s="18">
        <f>('實驗&amp;成績'!J28+'實驗&amp;成績'!Q28)*0.5</f>
        <v>89.375</v>
      </c>
      <c r="E27" s="4">
        <v>38</v>
      </c>
      <c r="F27" s="4">
        <v>48</v>
      </c>
      <c r="G27" s="17">
        <f>'Final Project'!G27</f>
        <v>67</v>
      </c>
      <c r="H27" s="18">
        <f t="shared" si="0"/>
        <v>65.475000000000009</v>
      </c>
      <c r="I27" s="18">
        <f t="shared" si="1"/>
        <v>66</v>
      </c>
    </row>
    <row r="28" spans="1:9" ht="16.2">
      <c r="A28" s="1" t="s">
        <v>38</v>
      </c>
      <c r="B28" s="1" t="s">
        <v>78</v>
      </c>
      <c r="C28" s="18">
        <f>'小考&amp;作業&amp;點名'!G28</f>
        <v>93.75</v>
      </c>
      <c r="D28" s="18">
        <f>('實驗&amp;成績'!J29+'實驗&amp;成績'!Q29)*0.5</f>
        <v>91.875</v>
      </c>
      <c r="E28" s="4">
        <v>86</v>
      </c>
      <c r="F28" s="4">
        <v>51</v>
      </c>
      <c r="G28" s="17">
        <f>'Final Project'!G28</f>
        <v>89.5</v>
      </c>
      <c r="H28" s="18">
        <f t="shared" si="0"/>
        <v>82.425000000000011</v>
      </c>
      <c r="I28" s="18">
        <f t="shared" si="1"/>
        <v>83</v>
      </c>
    </row>
    <row r="29" spans="1:9" ht="16.2">
      <c r="A29" s="1" t="s">
        <v>39</v>
      </c>
      <c r="B29" s="1" t="s">
        <v>79</v>
      </c>
      <c r="C29" s="18">
        <f>'小考&amp;作業&amp;點名'!G29</f>
        <v>92.5</v>
      </c>
      <c r="D29" s="18">
        <f>('實驗&amp;成績'!J30+'實驗&amp;成績'!Q30)*0.5</f>
        <v>90</v>
      </c>
      <c r="E29" s="4">
        <v>29</v>
      </c>
      <c r="F29" s="4">
        <v>58</v>
      </c>
      <c r="G29" s="17">
        <f>'Final Project'!G29</f>
        <v>77.5</v>
      </c>
      <c r="H29" s="18">
        <f t="shared" si="0"/>
        <v>69.400000000000006</v>
      </c>
      <c r="I29" s="18">
        <f t="shared" si="1"/>
        <v>70</v>
      </c>
    </row>
    <row r="30" spans="1:9" ht="16.2">
      <c r="A30" s="1" t="s">
        <v>45</v>
      </c>
      <c r="B30" s="1" t="s">
        <v>80</v>
      </c>
      <c r="C30" s="18">
        <f>'小考&amp;作業&amp;點名'!G30</f>
        <v>53.75</v>
      </c>
      <c r="D30" s="18">
        <f>('實驗&amp;成績'!J31+'實驗&amp;成績'!Q31)*0.5</f>
        <v>86.875</v>
      </c>
      <c r="E30" s="4">
        <v>53</v>
      </c>
      <c r="F30" s="4">
        <v>49</v>
      </c>
      <c r="G30" s="17">
        <f>'Final Project'!G30</f>
        <v>73.5</v>
      </c>
      <c r="H30" s="18">
        <f t="shared" si="0"/>
        <v>63.225000000000009</v>
      </c>
      <c r="I30" s="18">
        <f t="shared" si="1"/>
        <v>64</v>
      </c>
    </row>
    <row r="31" spans="1:9" ht="16.2">
      <c r="A31" s="1" t="s">
        <v>49</v>
      </c>
      <c r="B31" s="1" t="s">
        <v>81</v>
      </c>
      <c r="C31" s="18">
        <f>'小考&amp;作業&amp;點名'!G31</f>
        <v>52.5</v>
      </c>
      <c r="D31" s="18">
        <f>('實驗&amp;成績'!J32+'實驗&amp;成績'!Q32)*0.5</f>
        <v>89.75</v>
      </c>
      <c r="E31" s="4">
        <v>69</v>
      </c>
      <c r="F31" s="4">
        <v>68</v>
      </c>
      <c r="G31" s="17">
        <f>'Final Project'!G31</f>
        <v>69</v>
      </c>
      <c r="H31" s="18">
        <f t="shared" si="0"/>
        <v>69.650000000000006</v>
      </c>
      <c r="I31" s="18">
        <f t="shared" si="1"/>
        <v>70</v>
      </c>
    </row>
    <row r="32" spans="1:9" ht="16.2">
      <c r="A32" s="1" t="s">
        <v>29</v>
      </c>
      <c r="B32" s="1" t="s">
        <v>82</v>
      </c>
      <c r="C32" s="18">
        <f>'小考&amp;作業&amp;點名'!G32</f>
        <v>101.25</v>
      </c>
      <c r="D32" s="18">
        <f>('實驗&amp;成績'!J33+'實驗&amp;成績'!Q33)*0.5</f>
        <v>106.625</v>
      </c>
      <c r="E32" s="4">
        <v>97</v>
      </c>
      <c r="F32" s="4">
        <v>76</v>
      </c>
      <c r="G32" s="17">
        <f>'Final Project'!G32</f>
        <v>89.5</v>
      </c>
      <c r="H32" s="18">
        <f t="shared" si="0"/>
        <v>94.075000000000017</v>
      </c>
      <c r="I32" s="18">
        <f t="shared" si="1"/>
        <v>95</v>
      </c>
    </row>
    <row r="33" spans="1:9" ht="16.2">
      <c r="A33" s="1" t="s">
        <v>50</v>
      </c>
      <c r="B33" s="1" t="s">
        <v>83</v>
      </c>
      <c r="C33" s="18">
        <f>'小考&amp;作業&amp;點名'!G33</f>
        <v>86.25</v>
      </c>
      <c r="D33" s="18">
        <f>('實驗&amp;成績'!J34+'實驗&amp;成績'!Q34)*0.5</f>
        <v>92.5</v>
      </c>
      <c r="E33" s="4">
        <v>57</v>
      </c>
      <c r="F33" s="4">
        <v>68</v>
      </c>
      <c r="G33" s="17">
        <f>'Final Project'!G33</f>
        <v>80</v>
      </c>
      <c r="H33" s="18">
        <f t="shared" si="0"/>
        <v>76.75</v>
      </c>
      <c r="I33" s="18">
        <f t="shared" si="1"/>
        <v>77</v>
      </c>
    </row>
    <row r="34" spans="1:9" ht="16.2">
      <c r="A34" s="1" t="s">
        <v>51</v>
      </c>
      <c r="B34" s="1" t="s">
        <v>84</v>
      </c>
      <c r="C34" s="18">
        <f>'小考&amp;作業&amp;點名'!G34</f>
        <v>72.5</v>
      </c>
      <c r="D34" s="18">
        <f>('實驗&amp;成績'!J35+'實驗&amp;成績'!Q35)*0.5</f>
        <v>72.5</v>
      </c>
      <c r="E34" s="4">
        <v>75</v>
      </c>
      <c r="F34" s="4">
        <v>66</v>
      </c>
      <c r="G34" s="17">
        <f>'Final Project'!G34</f>
        <v>72.5</v>
      </c>
      <c r="H34" s="18">
        <f t="shared" si="0"/>
        <v>71.7</v>
      </c>
      <c r="I34" s="18">
        <f t="shared" si="1"/>
        <v>72</v>
      </c>
    </row>
    <row r="35" spans="1:9" ht="16.2">
      <c r="A35" s="1" t="s">
        <v>52</v>
      </c>
      <c r="B35" s="1" t="s">
        <v>85</v>
      </c>
      <c r="C35" s="18">
        <f>'小考&amp;作業&amp;點名'!G35</f>
        <v>60</v>
      </c>
      <c r="D35" s="18">
        <f>('實驗&amp;成績'!J36+'實驗&amp;成績'!Q36)*0.5</f>
        <v>90.375</v>
      </c>
      <c r="E35" s="4">
        <v>55</v>
      </c>
      <c r="F35" s="4">
        <v>59</v>
      </c>
      <c r="G35" s="17">
        <f>'Final Project'!G35</f>
        <v>57</v>
      </c>
      <c r="H35" s="18">
        <f t="shared" si="0"/>
        <v>64.275000000000006</v>
      </c>
      <c r="I35" s="18">
        <f t="shared" si="1"/>
        <v>65</v>
      </c>
    </row>
    <row r="36" spans="1:9" ht="16.2">
      <c r="A36" s="1" t="s">
        <v>53</v>
      </c>
      <c r="B36" s="1" t="s">
        <v>86</v>
      </c>
      <c r="C36" s="18">
        <f>'小考&amp;作業&amp;點名'!G36</f>
        <v>95</v>
      </c>
      <c r="D36" s="18">
        <f>('實驗&amp;成績'!J37+'實驗&amp;成績'!Q37)*0.5</f>
        <v>90</v>
      </c>
      <c r="E36" s="4">
        <v>76</v>
      </c>
      <c r="F36" s="4">
        <v>55</v>
      </c>
      <c r="G36" s="17">
        <f>'Final Project'!G36</f>
        <v>76</v>
      </c>
      <c r="H36" s="18">
        <f t="shared" si="0"/>
        <v>78.400000000000006</v>
      </c>
      <c r="I36" s="18">
        <f t="shared" si="1"/>
        <v>79</v>
      </c>
    </row>
    <row r="37" spans="1:9" ht="16.2">
      <c r="A37" s="1" t="s">
        <v>54</v>
      </c>
      <c r="B37" s="1" t="s">
        <v>87</v>
      </c>
      <c r="C37" s="18">
        <f>'小考&amp;作業&amp;點名'!G37</f>
        <v>62.5</v>
      </c>
      <c r="D37" s="18">
        <f>('實驗&amp;成績'!J38+'實驗&amp;成績'!Q38)*0.5</f>
        <v>89.375</v>
      </c>
      <c r="E37" s="4">
        <v>67</v>
      </c>
      <c r="F37" s="4">
        <v>61</v>
      </c>
      <c r="G37" s="17">
        <f>'Final Project'!G37</f>
        <v>66.5</v>
      </c>
      <c r="H37" s="18">
        <f t="shared" si="0"/>
        <v>69.275000000000006</v>
      </c>
      <c r="I37" s="18">
        <f t="shared" si="1"/>
        <v>70</v>
      </c>
    </row>
    <row r="38" spans="1:9" ht="16.2">
      <c r="A38" s="1" t="s">
        <v>23</v>
      </c>
      <c r="B38" s="1" t="s">
        <v>88</v>
      </c>
      <c r="C38" s="18">
        <f>'小考&amp;作業&amp;點名'!G38</f>
        <v>93.75</v>
      </c>
      <c r="D38" s="18">
        <f>('實驗&amp;成績'!J39+'實驗&amp;成績'!Q39)*0.5</f>
        <v>91.875</v>
      </c>
      <c r="E38" s="4">
        <v>82</v>
      </c>
      <c r="F38" s="4">
        <v>86</v>
      </c>
      <c r="G38" s="17">
        <f>'Final Project'!G38</f>
        <v>92</v>
      </c>
      <c r="H38" s="18">
        <f t="shared" si="0"/>
        <v>89.125000000000014</v>
      </c>
      <c r="I38" s="18">
        <f t="shared" si="1"/>
        <v>90</v>
      </c>
    </row>
    <row r="39" spans="1:9" ht="16.2">
      <c r="A39" s="1" t="s">
        <v>31</v>
      </c>
      <c r="B39" s="1" t="s">
        <v>89</v>
      </c>
      <c r="C39" s="18">
        <f>'小考&amp;作業&amp;點名'!G39</f>
        <v>70</v>
      </c>
      <c r="D39" s="18">
        <f>('實驗&amp;成績'!J40+'實驗&amp;成績'!Q40)*0.5</f>
        <v>80.625</v>
      </c>
      <c r="E39" s="4">
        <v>80</v>
      </c>
      <c r="F39" s="4">
        <v>66</v>
      </c>
      <c r="G39" s="17">
        <f>'Final Project'!G39</f>
        <v>89.5</v>
      </c>
      <c r="H39" s="18">
        <f t="shared" si="0"/>
        <v>77.225000000000009</v>
      </c>
      <c r="I39" s="18">
        <f t="shared" si="1"/>
        <v>78</v>
      </c>
    </row>
    <row r="40" spans="1:9" ht="16.2">
      <c r="A40" s="1" t="s">
        <v>55</v>
      </c>
      <c r="B40" s="1" t="s">
        <v>90</v>
      </c>
      <c r="C40" s="18">
        <f>'小考&amp;作業&amp;點名'!G40</f>
        <v>105</v>
      </c>
      <c r="D40" s="18">
        <f>('實驗&amp;成績'!J41+'實驗&amp;成績'!Q41)*0.5</f>
        <v>106.5</v>
      </c>
      <c r="E40" s="4">
        <v>104</v>
      </c>
      <c r="F40" s="4">
        <v>90</v>
      </c>
      <c r="G40" s="17">
        <f>'Final Project'!G40</f>
        <v>122</v>
      </c>
      <c r="H40" s="18">
        <f t="shared" si="0"/>
        <v>105.5</v>
      </c>
      <c r="I40" s="18">
        <v>100</v>
      </c>
    </row>
    <row r="41" spans="1:9" ht="16.2">
      <c r="A41" s="1" t="s">
        <v>12</v>
      </c>
      <c r="B41" s="1" t="s">
        <v>91</v>
      </c>
      <c r="C41" s="18">
        <f>'小考&amp;作業&amp;點名'!G41</f>
        <v>51.25</v>
      </c>
      <c r="D41" s="18">
        <f>('實驗&amp;成績'!J42+'實驗&amp;成績'!Q42)*0.5</f>
        <v>74.375</v>
      </c>
      <c r="E41" s="4">
        <v>65</v>
      </c>
      <c r="F41" s="4">
        <v>67</v>
      </c>
      <c r="G41" s="17">
        <f>'Final Project'!G41</f>
        <v>82.4</v>
      </c>
      <c r="H41" s="18">
        <f t="shared" si="0"/>
        <v>68.004999999999995</v>
      </c>
      <c r="I41" s="18">
        <f t="shared" si="1"/>
        <v>69</v>
      </c>
    </row>
    <row r="42" spans="1:9" ht="16.2">
      <c r="A42" s="1" t="s">
        <v>57</v>
      </c>
      <c r="B42" s="1" t="s">
        <v>92</v>
      </c>
      <c r="C42" s="18">
        <f>'小考&amp;作業&amp;點名'!G42</f>
        <v>101.25</v>
      </c>
      <c r="D42" s="18">
        <f>('實驗&amp;成績'!J43+'實驗&amp;成績'!Q43)*0.5</f>
        <v>93.75</v>
      </c>
      <c r="E42" s="4">
        <v>95</v>
      </c>
      <c r="F42" s="4">
        <v>70</v>
      </c>
      <c r="G42" s="17">
        <f>'Final Project'!G42</f>
        <v>120.5</v>
      </c>
      <c r="H42" s="18">
        <f t="shared" si="0"/>
        <v>96.1</v>
      </c>
      <c r="I42" s="18">
        <f t="shared" si="1"/>
        <v>97</v>
      </c>
    </row>
    <row r="43" spans="1:9" ht="16.2">
      <c r="A43" s="1" t="s">
        <v>58</v>
      </c>
      <c r="B43" s="1" t="s">
        <v>93</v>
      </c>
      <c r="C43" s="18">
        <f>'小考&amp;作業&amp;點名'!G43</f>
        <v>101.25</v>
      </c>
      <c r="D43" s="18">
        <f>('實驗&amp;成績'!J44+'實驗&amp;成績'!Q44)*0.5</f>
        <v>108.375</v>
      </c>
      <c r="E43" s="4">
        <v>100</v>
      </c>
      <c r="F43" s="4">
        <v>81</v>
      </c>
      <c r="G43" s="17">
        <f>'Final Project'!G43</f>
        <v>94.5</v>
      </c>
      <c r="H43" s="18">
        <f t="shared" si="0"/>
        <v>97.025000000000006</v>
      </c>
      <c r="I43" s="18">
        <f t="shared" si="1"/>
        <v>98</v>
      </c>
    </row>
    <row r="44" spans="1:9" ht="16.2">
      <c r="A44" s="1" t="s">
        <v>56</v>
      </c>
      <c r="B44" s="1" t="s">
        <v>94</v>
      </c>
      <c r="C44" s="18">
        <f>'小考&amp;作業&amp;點名'!G44</f>
        <v>68.75</v>
      </c>
      <c r="D44" s="18">
        <f>('實驗&amp;成績'!J45+'實驗&amp;成績'!Q45)*0.5</f>
        <v>90</v>
      </c>
      <c r="E44" s="4">
        <v>55</v>
      </c>
      <c r="F44" s="4">
        <v>53</v>
      </c>
      <c r="G44" s="17">
        <f>'Final Project'!G44</f>
        <v>69.5</v>
      </c>
      <c r="H44" s="18">
        <f t="shared" si="0"/>
        <v>67.25</v>
      </c>
      <c r="I44" s="18">
        <f t="shared" si="1"/>
        <v>68</v>
      </c>
    </row>
    <row r="45" spans="1:9" ht="16.2">
      <c r="A45" s="1" t="s">
        <v>46</v>
      </c>
      <c r="B45" s="1" t="s">
        <v>95</v>
      </c>
      <c r="C45" s="18">
        <f>'小考&amp;作業&amp;點名'!G45</f>
        <v>76.25</v>
      </c>
      <c r="D45" s="18">
        <f>('實驗&amp;成績'!J46+'實驗&amp;成績'!Q46)*0.5</f>
        <v>89.375</v>
      </c>
      <c r="E45" s="4">
        <v>88</v>
      </c>
      <c r="F45" s="4">
        <v>52</v>
      </c>
      <c r="G45" s="17">
        <f>'Final Project'!G45</f>
        <v>73</v>
      </c>
      <c r="H45" s="18">
        <f t="shared" si="0"/>
        <v>75.724999999999994</v>
      </c>
      <c r="I45" s="18">
        <f t="shared" si="1"/>
        <v>76</v>
      </c>
    </row>
    <row r="46" spans="1:9" ht="16.2">
      <c r="A46" s="1" t="s">
        <v>25</v>
      </c>
      <c r="B46" s="1" t="s">
        <v>96</v>
      </c>
      <c r="C46" s="18">
        <f>'小考&amp;作業&amp;點名'!G46</f>
        <v>90</v>
      </c>
      <c r="D46" s="18">
        <f>('實驗&amp;成績'!J47+'實驗&amp;成績'!Q47)*0.5</f>
        <v>92.5</v>
      </c>
      <c r="E46" s="4">
        <v>91</v>
      </c>
      <c r="F46" s="4">
        <v>51</v>
      </c>
      <c r="G46" s="17">
        <f>'Final Project'!G46</f>
        <v>84</v>
      </c>
      <c r="H46" s="18">
        <f t="shared" si="0"/>
        <v>81.7</v>
      </c>
      <c r="I46" s="18">
        <f t="shared" si="1"/>
        <v>82</v>
      </c>
    </row>
    <row r="47" spans="1:9" ht="16.2">
      <c r="A47" s="1" t="s">
        <v>33</v>
      </c>
      <c r="B47" s="1" t="s">
        <v>97</v>
      </c>
      <c r="C47" s="18">
        <f>'小考&amp;作業&amp;點名'!G47</f>
        <v>86.25</v>
      </c>
      <c r="D47" s="18">
        <f>('實驗&amp;成績'!J48+'實驗&amp;成績'!Q48)*0.5</f>
        <v>105.875</v>
      </c>
      <c r="E47" s="4">
        <v>90</v>
      </c>
      <c r="F47" s="4">
        <v>79</v>
      </c>
      <c r="G47" s="17">
        <f>'Final Project'!G47</f>
        <v>89.5</v>
      </c>
      <c r="H47" s="18">
        <f t="shared" si="0"/>
        <v>90.125</v>
      </c>
      <c r="I47" s="18">
        <f t="shared" si="1"/>
        <v>91</v>
      </c>
    </row>
    <row r="48" spans="1:9" ht="16.2">
      <c r="A48" s="1" t="s">
        <v>59</v>
      </c>
      <c r="B48" s="1" t="s">
        <v>98</v>
      </c>
      <c r="C48" s="18">
        <f>'小考&amp;作業&amp;點名'!G48</f>
        <v>66.25</v>
      </c>
      <c r="D48" s="18">
        <f>('實驗&amp;成績'!J49+'實驗&amp;成績'!Q49)*0.5</f>
        <v>89.375</v>
      </c>
      <c r="E48" s="4">
        <v>33</v>
      </c>
      <c r="F48" s="4">
        <v>35</v>
      </c>
      <c r="G48" s="17">
        <f>'Final Project'!G48</f>
        <v>81.5</v>
      </c>
      <c r="H48" s="18">
        <f t="shared" si="0"/>
        <v>61.025000000000006</v>
      </c>
      <c r="I48" s="18">
        <f t="shared" si="1"/>
        <v>62</v>
      </c>
    </row>
    <row r="49" spans="1:9" ht="16.2">
      <c r="A49" s="1" t="s">
        <v>47</v>
      </c>
      <c r="B49" s="1" t="s">
        <v>99</v>
      </c>
      <c r="C49" s="18">
        <f>'小考&amp;作業&amp;點名'!G49</f>
        <v>93.75</v>
      </c>
      <c r="D49" s="18">
        <f>('實驗&amp;成績'!J50+'實驗&amp;成績'!Q50)*0.5</f>
        <v>88.75</v>
      </c>
      <c r="E49" s="4">
        <v>94</v>
      </c>
      <c r="F49" s="4">
        <v>83</v>
      </c>
      <c r="G49" s="17">
        <f>'Final Project'!G49</f>
        <v>81</v>
      </c>
      <c r="H49" s="18">
        <f t="shared" si="0"/>
        <v>88.100000000000009</v>
      </c>
      <c r="I49" s="18">
        <f t="shared" si="1"/>
        <v>89</v>
      </c>
    </row>
    <row r="50" spans="1:9" ht="16.2">
      <c r="A50" s="1" t="s">
        <v>42</v>
      </c>
      <c r="B50" s="1" t="s">
        <v>100</v>
      </c>
      <c r="C50" s="18">
        <f>'小考&amp;作業&amp;點名'!G50</f>
        <v>66.25</v>
      </c>
      <c r="D50" s="18">
        <f>('實驗&amp;成績'!J51+'實驗&amp;成績'!Q51)*0.5</f>
        <v>90</v>
      </c>
      <c r="E50" s="4">
        <v>46</v>
      </c>
      <c r="F50" s="4">
        <v>67</v>
      </c>
      <c r="G50" s="17">
        <f>'Final Project'!G50</f>
        <v>77.5</v>
      </c>
      <c r="H50" s="18">
        <f t="shared" si="0"/>
        <v>69.349999999999994</v>
      </c>
      <c r="I50" s="18">
        <f t="shared" si="1"/>
        <v>70</v>
      </c>
    </row>
    <row r="51" spans="1:9" ht="16.2">
      <c r="A51" s="1" t="s">
        <v>48</v>
      </c>
      <c r="B51" s="1" t="s">
        <v>101</v>
      </c>
      <c r="C51" s="18">
        <f>'小考&amp;作業&amp;點名'!G51</f>
        <v>96.25</v>
      </c>
      <c r="D51" s="18">
        <f>('實驗&amp;成績'!J52+'實驗&amp;成績'!Q52)*0.5</f>
        <v>90.625</v>
      </c>
      <c r="E51" s="4">
        <v>84</v>
      </c>
      <c r="F51" s="4">
        <v>67</v>
      </c>
      <c r="G51" s="17">
        <f>'Final Project'!G51</f>
        <v>73</v>
      </c>
      <c r="H51" s="18">
        <f t="shared" si="0"/>
        <v>82.175000000000011</v>
      </c>
      <c r="I51" s="18">
        <f t="shared" si="1"/>
        <v>83</v>
      </c>
    </row>
    <row r="52" spans="1:9" ht="16.2">
      <c r="A52" s="1" t="s">
        <v>61</v>
      </c>
      <c r="B52" s="1" t="s">
        <v>102</v>
      </c>
      <c r="C52" s="18">
        <f>'小考&amp;作業&amp;點名'!G52</f>
        <v>77.5</v>
      </c>
      <c r="D52" s="18">
        <f>('實驗&amp;成績'!J53+'實驗&amp;成績'!Q53)*0.5</f>
        <v>89.375</v>
      </c>
      <c r="E52" s="4">
        <v>66</v>
      </c>
      <c r="F52" s="4">
        <v>76</v>
      </c>
      <c r="G52" s="17">
        <f>'Final Project'!G52</f>
        <v>70.5</v>
      </c>
      <c r="H52" s="18">
        <f t="shared" si="0"/>
        <v>75.875</v>
      </c>
      <c r="I52" s="18">
        <f t="shared" si="1"/>
        <v>76</v>
      </c>
    </row>
    <row r="53" spans="1:9" ht="16.2">
      <c r="A53" s="1" t="s">
        <v>28</v>
      </c>
      <c r="B53" s="1" t="s">
        <v>103</v>
      </c>
      <c r="C53" s="18">
        <f>'小考&amp;作業&amp;點名'!G53</f>
        <v>105</v>
      </c>
      <c r="D53" s="18">
        <f>('實驗&amp;成績'!J54+'實驗&amp;成績'!Q54)*0.5</f>
        <v>93.125</v>
      </c>
      <c r="E53" s="4">
        <v>79</v>
      </c>
      <c r="F53" s="4">
        <v>56</v>
      </c>
      <c r="G53" s="17">
        <f>'Final Project'!G53</f>
        <v>84</v>
      </c>
      <c r="H53" s="18">
        <f t="shared" si="0"/>
        <v>83.424999999999997</v>
      </c>
      <c r="I53" s="18">
        <f t="shared" si="1"/>
        <v>84</v>
      </c>
    </row>
    <row r="54" spans="1:9" ht="16.2">
      <c r="A54" s="1" t="s">
        <v>35</v>
      </c>
      <c r="B54" s="1" t="s">
        <v>104</v>
      </c>
      <c r="C54" s="18">
        <f>'小考&amp;作業&amp;點名'!G54</f>
        <v>90</v>
      </c>
      <c r="D54" s="18">
        <f>('實驗&amp;成績'!J55+'實驗&amp;成績'!Q55)*0.5</f>
        <v>90.625</v>
      </c>
      <c r="E54" s="4">
        <v>101</v>
      </c>
      <c r="F54" s="4">
        <v>59</v>
      </c>
      <c r="G54" s="17">
        <f>'Final Project'!G54</f>
        <v>81.5</v>
      </c>
      <c r="H54" s="18">
        <f t="shared" si="0"/>
        <v>84.424999999999997</v>
      </c>
      <c r="I54" s="18">
        <f t="shared" si="1"/>
        <v>85</v>
      </c>
    </row>
    <row r="55" spans="1:9" ht="16.2">
      <c r="A55" s="1" t="s">
        <v>44</v>
      </c>
      <c r="B55" s="1" t="s">
        <v>105</v>
      </c>
      <c r="C55" s="18">
        <f>'小考&amp;作業&amp;點名'!G55</f>
        <v>87.5</v>
      </c>
      <c r="D55" s="18">
        <f>('實驗&amp;成績'!J56+'實驗&amp;成績'!Q56)*0.5</f>
        <v>90.625</v>
      </c>
      <c r="E55" s="4">
        <v>65</v>
      </c>
      <c r="F55" s="4">
        <v>61</v>
      </c>
      <c r="G55" s="17">
        <f>'Final Project'!G55</f>
        <v>73.5</v>
      </c>
      <c r="H55" s="18">
        <f t="shared" si="0"/>
        <v>75.525000000000006</v>
      </c>
      <c r="I55" s="18">
        <f t="shared" si="1"/>
        <v>76</v>
      </c>
    </row>
    <row r="56" spans="1:9" ht="16.2">
      <c r="A56" s="1" t="s">
        <v>60</v>
      </c>
      <c r="B56" s="1" t="s">
        <v>106</v>
      </c>
      <c r="C56" s="18">
        <f>'小考&amp;作業&amp;點名'!G56</f>
        <v>66.25</v>
      </c>
      <c r="D56" s="18">
        <f>('實驗&amp;成績'!J57+'實驗&amp;成績'!Q57)*0.5</f>
        <v>88.5</v>
      </c>
      <c r="E56" s="4">
        <v>72</v>
      </c>
      <c r="F56" s="4">
        <v>61</v>
      </c>
      <c r="G56" s="17">
        <f>'Final Project'!G56</f>
        <v>72.5</v>
      </c>
      <c r="H56" s="18">
        <f t="shared" si="0"/>
        <v>72.050000000000011</v>
      </c>
      <c r="I56" s="18">
        <f t="shared" si="1"/>
        <v>73</v>
      </c>
    </row>
    <row r="57" spans="1:9" ht="15">
      <c r="C57" s="18">
        <f t="shared" ref="C57:I57" si="2">AVERAGE(C3:C56)</f>
        <v>81.157407407407405</v>
      </c>
      <c r="D57" s="18">
        <f t="shared" si="2"/>
        <v>92.592592592592595</v>
      </c>
      <c r="E57" s="1">
        <f t="shared" si="2"/>
        <v>73.981481481481481</v>
      </c>
      <c r="F57" s="18">
        <f t="shared" si="2"/>
        <v>61.425925925925924</v>
      </c>
      <c r="G57" s="18">
        <f t="shared" si="2"/>
        <v>83.57592592592593</v>
      </c>
      <c r="H57" s="18">
        <f t="shared" si="2"/>
        <v>78.546666666666681</v>
      </c>
      <c r="I57" s="18">
        <f t="shared" si="2"/>
        <v>78.759259259259252</v>
      </c>
    </row>
    <row r="58" spans="1:9" ht="15"/>
    <row r="59" spans="1:9" ht="15"/>
    <row r="60" spans="1:9" ht="15"/>
    <row r="61" spans="1:9" ht="15"/>
    <row r="62" spans="1:9" ht="15"/>
    <row r="63" spans="1:9" ht="15"/>
    <row r="64" spans="1:9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  <row r="892" ht="15"/>
    <row r="893" ht="15"/>
    <row r="894" ht="15"/>
    <row r="895" ht="15"/>
    <row r="896" ht="15"/>
    <row r="897" ht="15"/>
    <row r="898" ht="15"/>
    <row r="899" ht="15"/>
    <row r="900" ht="15"/>
    <row r="901" ht="15"/>
    <row r="902" ht="15"/>
    <row r="903" ht="15"/>
    <row r="904" ht="15"/>
    <row r="905" ht="15"/>
    <row r="906" ht="15"/>
    <row r="907" ht="15"/>
    <row r="908" ht="15"/>
    <row r="909" ht="15"/>
    <row r="910" ht="15"/>
    <row r="911" ht="15"/>
    <row r="912" ht="15"/>
    <row r="913" ht="15"/>
    <row r="914" ht="15"/>
    <row r="915" ht="15"/>
    <row r="916" ht="15"/>
    <row r="917" ht="15"/>
    <row r="918" ht="15"/>
    <row r="919" ht="15"/>
    <row r="920" ht="15"/>
    <row r="921" ht="15"/>
    <row r="922" ht="15"/>
    <row r="923" ht="15"/>
    <row r="924" ht="15"/>
    <row r="925" ht="15"/>
    <row r="926" ht="15"/>
    <row r="927" ht="15"/>
    <row r="928" ht="15"/>
    <row r="929" ht="15"/>
    <row r="930" ht="15"/>
    <row r="931" ht="15"/>
    <row r="932" ht="15"/>
    <row r="933" ht="15"/>
    <row r="934" ht="15"/>
    <row r="935" ht="15"/>
    <row r="936" ht="15"/>
    <row r="937" ht="15"/>
    <row r="938" ht="15"/>
    <row r="939" ht="15"/>
    <row r="940" ht="15"/>
    <row r="941" ht="15"/>
    <row r="942" ht="15"/>
    <row r="943" ht="15"/>
    <row r="944" ht="15"/>
    <row r="945" ht="15"/>
    <row r="946" ht="15"/>
    <row r="947" ht="15"/>
    <row r="948" ht="15"/>
    <row r="949" ht="15"/>
    <row r="950" ht="15"/>
    <row r="951" ht="15"/>
    <row r="952" ht="15"/>
    <row r="953" ht="15"/>
    <row r="954" ht="15"/>
    <row r="955" ht="15"/>
    <row r="956" ht="15"/>
    <row r="957" ht="15"/>
    <row r="958" ht="15"/>
    <row r="959" ht="15"/>
    <row r="960" ht="15"/>
    <row r="961" ht="15"/>
    <row r="962" ht="15"/>
    <row r="963" ht="15"/>
    <row r="964" ht="15"/>
    <row r="965" ht="15"/>
    <row r="966" ht="15"/>
    <row r="967" ht="15"/>
    <row r="968" ht="15"/>
    <row r="969" ht="15"/>
    <row r="970" ht="15"/>
    <row r="971" ht="15"/>
    <row r="972" ht="15"/>
    <row r="973" ht="15"/>
    <row r="974" ht="15"/>
    <row r="975" ht="15"/>
    <row r="976" ht="15"/>
    <row r="977" ht="15"/>
    <row r="978" ht="15"/>
    <row r="979" ht="15"/>
    <row r="980" ht="15"/>
    <row r="981" ht="15"/>
    <row r="982" ht="15"/>
    <row r="983" ht="15"/>
    <row r="984" ht="15"/>
    <row r="985" ht="15"/>
    <row r="986" ht="15"/>
    <row r="987" ht="15"/>
    <row r="988" ht="15"/>
    <row r="989" ht="15"/>
    <row r="990" ht="15"/>
    <row r="991" ht="15"/>
    <row r="992" ht="15"/>
    <row r="993" ht="15"/>
    <row r="994" ht="15"/>
    <row r="995" ht="15"/>
    <row r="996" ht="15"/>
    <row r="997" ht="15"/>
    <row r="998" ht="15"/>
  </sheetData>
  <mergeCells count="2">
    <mergeCell ref="A1:A2"/>
    <mergeCell ref="B1:B2"/>
  </mergeCells>
  <phoneticPr fontId="3" type="noConversion"/>
  <conditionalFormatting sqref="H3:H56">
    <cfRule type="cellIs" dxfId="18" priority="18" operator="lessThan">
      <formula>60</formula>
    </cfRule>
    <cfRule type="cellIs" dxfId="17" priority="19" operator="greaterThan">
      <formula>60</formula>
    </cfRule>
  </conditionalFormatting>
  <conditionalFormatting sqref="I4">
    <cfRule type="cellIs" dxfId="11" priority="11" operator="lessThan">
      <formula>60</formula>
    </cfRule>
    <cfRule type="cellIs" dxfId="10" priority="12" operator="greaterThan">
      <formula>60</formula>
    </cfRule>
  </conditionalFormatting>
  <conditionalFormatting sqref="I15">
    <cfRule type="cellIs" dxfId="9" priority="9" operator="lessThan">
      <formula>60</formula>
    </cfRule>
    <cfRule type="cellIs" dxfId="8" priority="10" operator="greaterThan">
      <formula>60</formula>
    </cfRule>
  </conditionalFormatting>
  <conditionalFormatting sqref="I17">
    <cfRule type="cellIs" dxfId="7" priority="7" operator="lessThan">
      <formula>60</formula>
    </cfRule>
    <cfRule type="cellIs" dxfId="6" priority="8" operator="greaterThan">
      <formula>60</formula>
    </cfRule>
  </conditionalFormatting>
  <conditionalFormatting sqref="I22">
    <cfRule type="cellIs" dxfId="5" priority="5" operator="lessThan">
      <formula>60</formula>
    </cfRule>
    <cfRule type="cellIs" dxfId="4" priority="6" operator="greaterThan">
      <formula>60</formula>
    </cfRule>
  </conditionalFormatting>
  <conditionalFormatting sqref="I40">
    <cfRule type="cellIs" dxfId="3" priority="3" operator="lessThan">
      <formula>60</formula>
    </cfRule>
    <cfRule type="cellIs" dxfId="2" priority="4" operator="greaterThan">
      <formula>60</formula>
    </cfRule>
  </conditionalFormatting>
  <conditionalFormatting sqref="I18">
    <cfRule type="cellIs" dxfId="1" priority="1" operator="lessThan">
      <formula>60</formula>
    </cfRule>
    <cfRule type="cellIs" dxfId="0" priority="2" operator="greaterThan">
      <formula>60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defaultColWidth="9.109375" defaultRowHeight="15"/>
  <cols>
    <col min="1" max="1" width="12.6640625" style="1" bestFit="1" customWidth="1"/>
    <col min="2" max="2" width="8.6640625" style="1" bestFit="1" customWidth="1"/>
    <col min="3" max="4" width="8.33203125" style="1" bestFit="1" customWidth="1"/>
    <col min="5" max="5" width="13" style="1" bestFit="1" customWidth="1"/>
    <col min="6" max="6" width="8.44140625" style="1" bestFit="1" customWidth="1"/>
    <col min="7" max="7" width="9.109375" style="1" customWidth="1"/>
    <col min="8" max="8" width="13.6640625" style="1" bestFit="1" customWidth="1"/>
    <col min="9" max="16384" width="9.109375" style="1"/>
  </cols>
  <sheetData>
    <row r="1" spans="1:8" ht="16.5" customHeight="1">
      <c r="A1" s="19" t="s">
        <v>133</v>
      </c>
      <c r="B1" s="19" t="s">
        <v>134</v>
      </c>
      <c r="C1" s="5" t="s">
        <v>126</v>
      </c>
      <c r="D1" s="5" t="s">
        <v>127</v>
      </c>
      <c r="E1" s="5" t="s">
        <v>4</v>
      </c>
      <c r="F1" s="5" t="s">
        <v>109</v>
      </c>
      <c r="G1" s="5" t="s">
        <v>112</v>
      </c>
      <c r="H1" s="5"/>
    </row>
    <row r="2" spans="1:8">
      <c r="A2" s="19"/>
      <c r="B2" s="19"/>
      <c r="C2" s="7">
        <v>0.05</v>
      </c>
      <c r="D2" s="7">
        <v>0.05</v>
      </c>
      <c r="E2" s="7">
        <v>0.05</v>
      </c>
      <c r="F2" s="7">
        <v>0.05</v>
      </c>
      <c r="G2" s="7">
        <f>C2+D2+E2+F2</f>
        <v>0.2</v>
      </c>
      <c r="H2" s="5"/>
    </row>
    <row r="3" spans="1:8" ht="16.2">
      <c r="A3" s="1" t="s">
        <v>7</v>
      </c>
      <c r="B3" s="1" t="s">
        <v>113</v>
      </c>
      <c r="C3" s="4">
        <v>100</v>
      </c>
      <c r="D3" s="5">
        <v>90</v>
      </c>
      <c r="E3" s="5">
        <v>80</v>
      </c>
      <c r="F3" s="5">
        <f>點名!S2</f>
        <v>1</v>
      </c>
      <c r="G3" s="4">
        <f>C3*0.25+D3*0.25+E3*0.25+F3*5</f>
        <v>72.5</v>
      </c>
      <c r="H3" s="5"/>
    </row>
    <row r="4" spans="1:8" ht="16.2">
      <c r="A4" s="1" t="s">
        <v>13</v>
      </c>
      <c r="B4" s="1" t="s">
        <v>114</v>
      </c>
      <c r="C4" s="4">
        <v>100</v>
      </c>
      <c r="D4" s="5">
        <v>90</v>
      </c>
      <c r="E4" s="14">
        <v>100</v>
      </c>
      <c r="F4" s="5">
        <f>點名!S3</f>
        <v>5</v>
      </c>
      <c r="G4" s="4">
        <f t="shared" ref="G4:G56" si="0">C4*0.25+D4*0.25+E4*0.25+F4*5</f>
        <v>97.5</v>
      </c>
      <c r="H4" s="5"/>
    </row>
    <row r="5" spans="1:8" ht="16.2">
      <c r="A5" s="1" t="s">
        <v>14</v>
      </c>
      <c r="B5" s="1" t="s">
        <v>115</v>
      </c>
      <c r="C5" s="4">
        <v>100</v>
      </c>
      <c r="D5" s="5">
        <v>100</v>
      </c>
      <c r="E5" s="14">
        <v>95</v>
      </c>
      <c r="F5" s="5">
        <f>點名!S4</f>
        <v>5</v>
      </c>
      <c r="G5" s="4">
        <f t="shared" si="0"/>
        <v>98.75</v>
      </c>
      <c r="H5" s="5"/>
    </row>
    <row r="6" spans="1:8" ht="16.2">
      <c r="A6" s="1" t="s">
        <v>15</v>
      </c>
      <c r="B6" s="1" t="s">
        <v>116</v>
      </c>
      <c r="C6" s="4">
        <v>60</v>
      </c>
      <c r="D6" s="5">
        <v>10</v>
      </c>
      <c r="E6" s="14">
        <v>100</v>
      </c>
      <c r="F6" s="5">
        <f>點名!S5</f>
        <v>3</v>
      </c>
      <c r="G6" s="4">
        <f t="shared" si="0"/>
        <v>57.5</v>
      </c>
      <c r="H6" s="5"/>
    </row>
    <row r="7" spans="1:8" ht="16.2">
      <c r="A7" s="1" t="s">
        <v>16</v>
      </c>
      <c r="B7" s="1" t="s">
        <v>117</v>
      </c>
      <c r="C7" s="4">
        <v>80</v>
      </c>
      <c r="D7" s="5">
        <v>40</v>
      </c>
      <c r="E7" s="5">
        <v>80</v>
      </c>
      <c r="F7" s="5">
        <f>點名!S6</f>
        <v>5</v>
      </c>
      <c r="G7" s="4">
        <f t="shared" si="0"/>
        <v>75</v>
      </c>
      <c r="H7" s="5"/>
    </row>
    <row r="8" spans="1:8" ht="16.2">
      <c r="A8" s="1" t="s">
        <v>17</v>
      </c>
      <c r="B8" s="1" t="s">
        <v>118</v>
      </c>
      <c r="C8" s="4">
        <v>50</v>
      </c>
      <c r="D8" s="5">
        <v>10</v>
      </c>
      <c r="E8" s="5">
        <v>85</v>
      </c>
      <c r="F8" s="5">
        <f>點名!S7</f>
        <v>4</v>
      </c>
      <c r="G8" s="4">
        <f t="shared" si="0"/>
        <v>56.25</v>
      </c>
      <c r="H8" s="5"/>
    </row>
    <row r="9" spans="1:8" ht="16.2">
      <c r="A9" s="1" t="s">
        <v>18</v>
      </c>
      <c r="B9" s="1" t="s">
        <v>119</v>
      </c>
      <c r="C9" s="4">
        <v>45</v>
      </c>
      <c r="D9" s="5">
        <v>120</v>
      </c>
      <c r="E9" s="5">
        <v>80</v>
      </c>
      <c r="F9" s="5">
        <f>點名!S8</f>
        <v>5</v>
      </c>
      <c r="G9" s="4">
        <f t="shared" si="0"/>
        <v>86.25</v>
      </c>
      <c r="H9" s="5"/>
    </row>
    <row r="10" spans="1:8" ht="16.2">
      <c r="A10" s="1" t="s">
        <v>19</v>
      </c>
      <c r="B10" s="1" t="s">
        <v>120</v>
      </c>
      <c r="C10" s="4">
        <v>60</v>
      </c>
      <c r="D10" s="5">
        <v>80</v>
      </c>
      <c r="E10" s="5">
        <v>80</v>
      </c>
      <c r="F10" s="5">
        <f>點名!S9</f>
        <v>5</v>
      </c>
      <c r="G10" s="4">
        <f t="shared" si="0"/>
        <v>80</v>
      </c>
      <c r="H10" s="5"/>
    </row>
    <row r="11" spans="1:8" ht="16.2">
      <c r="A11" s="1" t="s">
        <v>20</v>
      </c>
      <c r="B11" s="1" t="s">
        <v>121</v>
      </c>
      <c r="C11" s="4">
        <v>50</v>
      </c>
      <c r="D11" s="5">
        <v>0</v>
      </c>
      <c r="E11" s="5">
        <v>85</v>
      </c>
      <c r="F11" s="5">
        <f>點名!S10</f>
        <v>2</v>
      </c>
      <c r="G11" s="4">
        <f t="shared" si="0"/>
        <v>43.75</v>
      </c>
      <c r="H11" s="5"/>
    </row>
    <row r="12" spans="1:8" ht="16.2">
      <c r="A12" s="1" t="s">
        <v>22</v>
      </c>
      <c r="B12" s="1" t="s">
        <v>122</v>
      </c>
      <c r="C12" s="4">
        <v>80</v>
      </c>
      <c r="D12" s="5">
        <v>80</v>
      </c>
      <c r="E12" s="13">
        <v>60</v>
      </c>
      <c r="F12" s="5">
        <f>點名!S11</f>
        <v>5</v>
      </c>
      <c r="G12" s="4">
        <f t="shared" si="0"/>
        <v>80</v>
      </c>
      <c r="H12" s="5"/>
    </row>
    <row r="13" spans="1:8" ht="16.2">
      <c r="A13" s="1" t="s">
        <v>21</v>
      </c>
      <c r="B13" s="1" t="s">
        <v>123</v>
      </c>
      <c r="C13" s="4">
        <v>100</v>
      </c>
      <c r="D13" s="5">
        <v>110</v>
      </c>
      <c r="E13" s="5">
        <v>80</v>
      </c>
      <c r="F13" s="5">
        <f>點名!S12</f>
        <v>5</v>
      </c>
      <c r="G13" s="4">
        <f t="shared" si="0"/>
        <v>97.5</v>
      </c>
      <c r="H13" s="5"/>
    </row>
    <row r="14" spans="1:8" ht="16.2">
      <c r="A14" s="1" t="s">
        <v>24</v>
      </c>
      <c r="B14" s="1" t="s">
        <v>124</v>
      </c>
      <c r="C14" s="4">
        <v>30</v>
      </c>
      <c r="D14" s="5">
        <v>40</v>
      </c>
      <c r="E14" s="5">
        <v>80</v>
      </c>
      <c r="F14" s="5">
        <f>點名!S13</f>
        <v>5</v>
      </c>
      <c r="G14" s="4">
        <f t="shared" si="0"/>
        <v>62.5</v>
      </c>
      <c r="H14" s="5"/>
    </row>
    <row r="15" spans="1:8" ht="16.2">
      <c r="A15" s="1" t="s">
        <v>26</v>
      </c>
      <c r="B15" s="1" t="s">
        <v>125</v>
      </c>
      <c r="C15" s="4">
        <v>90</v>
      </c>
      <c r="D15" s="5">
        <v>120</v>
      </c>
      <c r="E15" s="14">
        <v>100</v>
      </c>
      <c r="F15" s="5">
        <f>點名!S14</f>
        <v>4</v>
      </c>
      <c r="G15" s="4">
        <f t="shared" si="0"/>
        <v>97.5</v>
      </c>
      <c r="H15" s="5"/>
    </row>
    <row r="16" spans="1:8" ht="16.2">
      <c r="A16" s="1" t="s">
        <v>27</v>
      </c>
      <c r="B16" s="1" t="s">
        <v>66</v>
      </c>
      <c r="C16" s="4">
        <v>60</v>
      </c>
      <c r="D16" s="5">
        <v>80</v>
      </c>
      <c r="E16" s="5">
        <v>85</v>
      </c>
      <c r="F16" s="5">
        <f>點名!S15</f>
        <v>4</v>
      </c>
      <c r="G16" s="4">
        <f t="shared" si="0"/>
        <v>76.25</v>
      </c>
      <c r="H16" s="5"/>
    </row>
    <row r="17" spans="1:8" ht="16.2">
      <c r="A17" s="1" t="s">
        <v>2</v>
      </c>
      <c r="B17" s="1" t="s">
        <v>67</v>
      </c>
      <c r="C17" s="4">
        <v>100</v>
      </c>
      <c r="D17" s="5">
        <v>120</v>
      </c>
      <c r="E17" s="14">
        <v>105</v>
      </c>
      <c r="F17" s="5">
        <f>點名!S16</f>
        <v>5</v>
      </c>
      <c r="G17" s="4">
        <f t="shared" si="0"/>
        <v>106.25</v>
      </c>
      <c r="H17" s="5"/>
    </row>
    <row r="18" spans="1:8" ht="16.2">
      <c r="A18" s="1" t="s">
        <v>30</v>
      </c>
      <c r="B18" s="1" t="s">
        <v>68</v>
      </c>
      <c r="C18" s="4">
        <v>80</v>
      </c>
      <c r="D18" s="5">
        <v>80</v>
      </c>
      <c r="E18" s="5">
        <v>85</v>
      </c>
      <c r="F18" s="5">
        <f>點名!S17</f>
        <v>2</v>
      </c>
      <c r="G18" s="4">
        <f t="shared" si="0"/>
        <v>71.25</v>
      </c>
      <c r="H18" s="5"/>
    </row>
    <row r="19" spans="1:8" ht="16.2">
      <c r="A19" s="1" t="s">
        <v>32</v>
      </c>
      <c r="B19" s="1" t="s">
        <v>69</v>
      </c>
      <c r="C19" s="4">
        <v>40</v>
      </c>
      <c r="D19" s="5">
        <v>30</v>
      </c>
      <c r="E19" s="14">
        <v>95</v>
      </c>
      <c r="F19" s="5">
        <f>點名!S18</f>
        <v>5</v>
      </c>
      <c r="G19" s="4">
        <f t="shared" si="0"/>
        <v>66.25</v>
      </c>
      <c r="H19" s="5"/>
    </row>
    <row r="20" spans="1:8" ht="16.2">
      <c r="A20" s="1" t="s">
        <v>9</v>
      </c>
      <c r="B20" s="1" t="s">
        <v>70</v>
      </c>
      <c r="C20" s="4">
        <v>100</v>
      </c>
      <c r="D20" s="5">
        <v>120</v>
      </c>
      <c r="E20" s="14">
        <v>95</v>
      </c>
      <c r="F20" s="5">
        <f>點名!S19</f>
        <v>5</v>
      </c>
      <c r="G20" s="4">
        <f t="shared" si="0"/>
        <v>103.75</v>
      </c>
      <c r="H20" s="5"/>
    </row>
    <row r="21" spans="1:8" ht="16.2">
      <c r="A21" s="1" t="s">
        <v>34</v>
      </c>
      <c r="B21" s="1" t="s">
        <v>71</v>
      </c>
      <c r="C21" s="4">
        <v>60</v>
      </c>
      <c r="D21" s="5">
        <v>120</v>
      </c>
      <c r="E21" s="5">
        <v>85</v>
      </c>
      <c r="F21" s="5">
        <f>點名!S20</f>
        <v>5</v>
      </c>
      <c r="G21" s="4">
        <f t="shared" si="0"/>
        <v>91.25</v>
      </c>
      <c r="H21" s="5"/>
    </row>
    <row r="22" spans="1:8" ht="16.2">
      <c r="A22" s="1" t="s">
        <v>36</v>
      </c>
      <c r="B22" s="1" t="s">
        <v>72</v>
      </c>
      <c r="C22" s="4">
        <v>100</v>
      </c>
      <c r="D22" s="5">
        <v>120</v>
      </c>
      <c r="E22" s="14">
        <v>105</v>
      </c>
      <c r="F22" s="5">
        <f>點名!S21</f>
        <v>5</v>
      </c>
      <c r="G22" s="4">
        <f t="shared" si="0"/>
        <v>106.25</v>
      </c>
      <c r="H22" s="5"/>
    </row>
    <row r="23" spans="1:8" ht="16.2">
      <c r="A23" s="1" t="s">
        <v>37</v>
      </c>
      <c r="B23" s="1" t="s">
        <v>73</v>
      </c>
      <c r="C23" s="4">
        <v>30</v>
      </c>
      <c r="D23" s="5">
        <v>80</v>
      </c>
      <c r="E23" s="5">
        <v>85</v>
      </c>
      <c r="F23" s="5">
        <f>點名!S22</f>
        <v>5</v>
      </c>
      <c r="G23" s="4">
        <f t="shared" si="0"/>
        <v>73.75</v>
      </c>
      <c r="H23" s="5"/>
    </row>
    <row r="24" spans="1:8" ht="16.2">
      <c r="A24" s="1" t="s">
        <v>10</v>
      </c>
      <c r="B24" s="1" t="s">
        <v>74</v>
      </c>
      <c r="C24" s="4">
        <v>100</v>
      </c>
      <c r="D24" s="5">
        <v>110</v>
      </c>
      <c r="E24" s="5">
        <v>85</v>
      </c>
      <c r="F24" s="5">
        <f>點名!S23</f>
        <v>5</v>
      </c>
      <c r="G24" s="4">
        <f t="shared" si="0"/>
        <v>98.75</v>
      </c>
      <c r="H24" s="5"/>
    </row>
    <row r="25" spans="1:8" ht="16.2">
      <c r="A25" s="1" t="s">
        <v>40</v>
      </c>
      <c r="B25" s="1" t="s">
        <v>75</v>
      </c>
      <c r="C25" s="4">
        <v>90</v>
      </c>
      <c r="D25" s="5">
        <v>20</v>
      </c>
      <c r="E25" s="5">
        <v>85</v>
      </c>
      <c r="F25" s="5">
        <f>點名!S24</f>
        <v>5</v>
      </c>
      <c r="G25" s="4">
        <f t="shared" si="0"/>
        <v>73.75</v>
      </c>
      <c r="H25" s="5"/>
    </row>
    <row r="26" spans="1:8" ht="16.2">
      <c r="A26" s="1" t="s">
        <v>41</v>
      </c>
      <c r="B26" s="1" t="s">
        <v>76</v>
      </c>
      <c r="C26" s="4">
        <v>30</v>
      </c>
      <c r="D26" s="5">
        <v>40</v>
      </c>
      <c r="E26" s="5">
        <v>80</v>
      </c>
      <c r="F26" s="5">
        <f>點名!S25</f>
        <v>5</v>
      </c>
      <c r="G26" s="4">
        <f t="shared" si="0"/>
        <v>62.5</v>
      </c>
      <c r="H26" s="5"/>
    </row>
    <row r="27" spans="1:8" ht="16.2">
      <c r="A27" s="1" t="s">
        <v>43</v>
      </c>
      <c r="B27" s="1" t="s">
        <v>77</v>
      </c>
      <c r="C27" s="4">
        <v>80</v>
      </c>
      <c r="D27" s="5">
        <v>120</v>
      </c>
      <c r="E27" s="5">
        <v>80</v>
      </c>
      <c r="F27" s="5">
        <f>點名!S26</f>
        <v>3</v>
      </c>
      <c r="G27" s="4">
        <f t="shared" si="0"/>
        <v>85</v>
      </c>
      <c r="H27" s="5"/>
    </row>
    <row r="28" spans="1:8" ht="16.2">
      <c r="A28" s="1" t="s">
        <v>38</v>
      </c>
      <c r="B28" s="1" t="s">
        <v>78</v>
      </c>
      <c r="C28" s="4">
        <v>70</v>
      </c>
      <c r="D28" s="5">
        <v>100</v>
      </c>
      <c r="E28" s="14">
        <v>105</v>
      </c>
      <c r="F28" s="5">
        <f>點名!S27</f>
        <v>5</v>
      </c>
      <c r="G28" s="4">
        <f t="shared" si="0"/>
        <v>93.75</v>
      </c>
      <c r="H28" s="5"/>
    </row>
    <row r="29" spans="1:8" ht="16.2">
      <c r="A29" s="1" t="s">
        <v>39</v>
      </c>
      <c r="B29" s="1" t="s">
        <v>79</v>
      </c>
      <c r="C29" s="4">
        <v>70</v>
      </c>
      <c r="D29" s="5">
        <v>120</v>
      </c>
      <c r="E29" s="5">
        <v>80</v>
      </c>
      <c r="F29" s="5">
        <f>點名!S28</f>
        <v>5</v>
      </c>
      <c r="G29" s="4">
        <f t="shared" si="0"/>
        <v>92.5</v>
      </c>
      <c r="H29" s="5"/>
    </row>
    <row r="30" spans="1:8" ht="16.2">
      <c r="A30" s="1" t="s">
        <v>45</v>
      </c>
      <c r="B30" s="1" t="s">
        <v>80</v>
      </c>
      <c r="C30" s="4">
        <v>55</v>
      </c>
      <c r="D30" s="5">
        <v>40</v>
      </c>
      <c r="E30" s="5">
        <v>80</v>
      </c>
      <c r="F30" s="5">
        <f>點名!S29</f>
        <v>2</v>
      </c>
      <c r="G30" s="4">
        <f t="shared" si="0"/>
        <v>53.75</v>
      </c>
      <c r="H30" s="5"/>
    </row>
    <row r="31" spans="1:8" ht="16.2">
      <c r="A31" s="1" t="s">
        <v>49</v>
      </c>
      <c r="B31" s="1" t="s">
        <v>81</v>
      </c>
      <c r="C31" s="4">
        <v>50</v>
      </c>
      <c r="D31" s="5">
        <v>20</v>
      </c>
      <c r="E31" s="5">
        <v>80</v>
      </c>
      <c r="F31" s="5">
        <f>點名!S30</f>
        <v>3</v>
      </c>
      <c r="G31" s="4">
        <f t="shared" si="0"/>
        <v>52.5</v>
      </c>
      <c r="H31" s="5"/>
    </row>
    <row r="32" spans="1:8" ht="16.2">
      <c r="A32" s="1" t="s">
        <v>29</v>
      </c>
      <c r="B32" s="1" t="s">
        <v>82</v>
      </c>
      <c r="C32" s="4">
        <v>100</v>
      </c>
      <c r="D32" s="5">
        <v>115</v>
      </c>
      <c r="E32" s="5">
        <v>90</v>
      </c>
      <c r="F32" s="5">
        <f>點名!S31</f>
        <v>5</v>
      </c>
      <c r="G32" s="4">
        <f t="shared" si="0"/>
        <v>101.25</v>
      </c>
      <c r="H32" s="5"/>
    </row>
    <row r="33" spans="1:8" ht="16.2">
      <c r="A33" s="1" t="s">
        <v>50</v>
      </c>
      <c r="B33" s="1" t="s">
        <v>83</v>
      </c>
      <c r="C33" s="4">
        <v>100</v>
      </c>
      <c r="D33" s="5">
        <v>60</v>
      </c>
      <c r="E33" s="5">
        <v>85</v>
      </c>
      <c r="F33" s="5">
        <f>點名!S32</f>
        <v>5</v>
      </c>
      <c r="G33" s="4">
        <f t="shared" si="0"/>
        <v>86.25</v>
      </c>
      <c r="H33" s="5"/>
    </row>
    <row r="34" spans="1:8" ht="16.2">
      <c r="A34" s="1" t="s">
        <v>51</v>
      </c>
      <c r="B34" s="1" t="s">
        <v>84</v>
      </c>
      <c r="C34" s="4">
        <v>50</v>
      </c>
      <c r="D34" s="5">
        <v>80</v>
      </c>
      <c r="E34" s="5">
        <v>80</v>
      </c>
      <c r="F34" s="5">
        <f>點名!S33</f>
        <v>4</v>
      </c>
      <c r="G34" s="4">
        <f t="shared" si="0"/>
        <v>72.5</v>
      </c>
      <c r="H34" s="5"/>
    </row>
    <row r="35" spans="1:8" ht="16.2">
      <c r="A35" s="1" t="s">
        <v>52</v>
      </c>
      <c r="B35" s="1" t="s">
        <v>85</v>
      </c>
      <c r="C35" s="4">
        <v>60</v>
      </c>
      <c r="D35" s="5">
        <v>0</v>
      </c>
      <c r="E35" s="5">
        <v>80</v>
      </c>
      <c r="F35" s="5">
        <f>點名!S34</f>
        <v>5</v>
      </c>
      <c r="G35" s="4">
        <f t="shared" si="0"/>
        <v>60</v>
      </c>
      <c r="H35" s="5"/>
    </row>
    <row r="36" spans="1:8" ht="16.2">
      <c r="A36" s="1" t="s">
        <v>53</v>
      </c>
      <c r="B36" s="1" t="s">
        <v>86</v>
      </c>
      <c r="C36" s="4">
        <v>100</v>
      </c>
      <c r="D36" s="5">
        <v>100</v>
      </c>
      <c r="E36" s="5">
        <v>80</v>
      </c>
      <c r="F36" s="5">
        <f>點名!S35</f>
        <v>5</v>
      </c>
      <c r="G36" s="4">
        <f t="shared" si="0"/>
        <v>95</v>
      </c>
      <c r="H36" s="5"/>
    </row>
    <row r="37" spans="1:8" ht="16.2">
      <c r="A37" s="1" t="s">
        <v>54</v>
      </c>
      <c r="B37" s="1" t="s">
        <v>87</v>
      </c>
      <c r="C37" s="4">
        <v>30</v>
      </c>
      <c r="D37" s="5">
        <v>40</v>
      </c>
      <c r="E37" s="5">
        <v>80</v>
      </c>
      <c r="F37" s="5">
        <f>點名!S36</f>
        <v>5</v>
      </c>
      <c r="G37" s="4">
        <f t="shared" si="0"/>
        <v>62.5</v>
      </c>
      <c r="H37" s="5"/>
    </row>
    <row r="38" spans="1:8" ht="16.2">
      <c r="A38" s="1" t="s">
        <v>23</v>
      </c>
      <c r="B38" s="1" t="s">
        <v>88</v>
      </c>
      <c r="C38" s="4">
        <v>100</v>
      </c>
      <c r="D38" s="5">
        <v>80</v>
      </c>
      <c r="E38" s="14">
        <v>95</v>
      </c>
      <c r="F38" s="5">
        <f>點名!S37</f>
        <v>5</v>
      </c>
      <c r="G38" s="4">
        <f t="shared" si="0"/>
        <v>93.75</v>
      </c>
      <c r="H38" s="5"/>
    </row>
    <row r="39" spans="1:8" ht="16.2">
      <c r="A39" s="1" t="s">
        <v>31</v>
      </c>
      <c r="B39" s="1" t="s">
        <v>89</v>
      </c>
      <c r="C39" s="4">
        <v>100</v>
      </c>
      <c r="D39" s="5">
        <v>70</v>
      </c>
      <c r="E39" s="13">
        <v>50</v>
      </c>
      <c r="F39" s="5">
        <f>點名!S38</f>
        <v>3</v>
      </c>
      <c r="G39" s="4">
        <f t="shared" si="0"/>
        <v>70</v>
      </c>
    </row>
    <row r="40" spans="1:8" ht="16.2">
      <c r="A40" s="1" t="s">
        <v>55</v>
      </c>
      <c r="B40" s="1" t="s">
        <v>90</v>
      </c>
      <c r="C40" s="4">
        <v>100</v>
      </c>
      <c r="D40" s="5">
        <v>120</v>
      </c>
      <c r="E40" s="14">
        <v>100</v>
      </c>
      <c r="F40" s="5">
        <f>點名!S39</f>
        <v>5</v>
      </c>
      <c r="G40" s="4">
        <f t="shared" si="0"/>
        <v>105</v>
      </c>
      <c r="H40" s="5"/>
    </row>
    <row r="41" spans="1:8" ht="16.2">
      <c r="A41" s="1" t="s">
        <v>12</v>
      </c>
      <c r="B41" s="1" t="s">
        <v>91</v>
      </c>
      <c r="C41" s="4">
        <v>35</v>
      </c>
      <c r="D41" s="5">
        <v>90</v>
      </c>
      <c r="E41" s="5">
        <v>80</v>
      </c>
      <c r="F41" s="5">
        <f>點名!S40</f>
        <v>0</v>
      </c>
      <c r="G41" s="4">
        <f t="shared" si="0"/>
        <v>51.25</v>
      </c>
      <c r="H41" s="5"/>
    </row>
    <row r="42" spans="1:8" ht="16.2">
      <c r="A42" s="1" t="s">
        <v>57</v>
      </c>
      <c r="B42" s="1" t="s">
        <v>92</v>
      </c>
      <c r="C42" s="4">
        <v>100</v>
      </c>
      <c r="D42" s="5">
        <v>120</v>
      </c>
      <c r="E42" s="5">
        <v>85</v>
      </c>
      <c r="F42" s="5">
        <f>點名!S41</f>
        <v>5</v>
      </c>
      <c r="G42" s="4">
        <f t="shared" si="0"/>
        <v>101.25</v>
      </c>
      <c r="H42" s="5"/>
    </row>
    <row r="43" spans="1:8" ht="16.2">
      <c r="A43" s="1" t="s">
        <v>58</v>
      </c>
      <c r="B43" s="1" t="s">
        <v>93</v>
      </c>
      <c r="C43" s="4">
        <v>100</v>
      </c>
      <c r="D43" s="5">
        <v>105</v>
      </c>
      <c r="E43" s="14">
        <v>100</v>
      </c>
      <c r="F43" s="5">
        <f>點名!S42</f>
        <v>5</v>
      </c>
      <c r="G43" s="4">
        <f t="shared" si="0"/>
        <v>101.25</v>
      </c>
      <c r="H43" s="5"/>
    </row>
    <row r="44" spans="1:8" ht="16.2">
      <c r="A44" s="1" t="s">
        <v>56</v>
      </c>
      <c r="B44" s="1" t="s">
        <v>94</v>
      </c>
      <c r="C44" s="4">
        <v>45</v>
      </c>
      <c r="D44" s="5">
        <v>50</v>
      </c>
      <c r="E44" s="5">
        <v>80</v>
      </c>
      <c r="F44" s="5">
        <f>點名!S43</f>
        <v>5</v>
      </c>
      <c r="G44" s="4">
        <f t="shared" si="0"/>
        <v>68.75</v>
      </c>
      <c r="H44" s="5"/>
    </row>
    <row r="45" spans="1:8" ht="16.2">
      <c r="A45" s="1" t="s">
        <v>46</v>
      </c>
      <c r="B45" s="1" t="s">
        <v>95</v>
      </c>
      <c r="C45" s="4">
        <v>100</v>
      </c>
      <c r="D45" s="5">
        <v>20</v>
      </c>
      <c r="E45" s="14">
        <v>85</v>
      </c>
      <c r="F45" s="5">
        <f>點名!S44</f>
        <v>5</v>
      </c>
      <c r="G45" s="4">
        <f t="shared" si="0"/>
        <v>76.25</v>
      </c>
      <c r="H45" s="5"/>
    </row>
    <row r="46" spans="1:8" ht="16.2">
      <c r="A46" s="1" t="s">
        <v>25</v>
      </c>
      <c r="B46" s="1" t="s">
        <v>96</v>
      </c>
      <c r="C46" s="4">
        <v>100</v>
      </c>
      <c r="D46" s="5">
        <v>80</v>
      </c>
      <c r="E46" s="5">
        <v>80</v>
      </c>
      <c r="F46" s="5">
        <f>點名!S45</f>
        <v>5</v>
      </c>
      <c r="G46" s="4">
        <f t="shared" si="0"/>
        <v>90</v>
      </c>
      <c r="H46" s="5"/>
    </row>
    <row r="47" spans="1:8" ht="16.2">
      <c r="A47" s="1" t="s">
        <v>33</v>
      </c>
      <c r="B47" s="1" t="s">
        <v>97</v>
      </c>
      <c r="C47" s="4">
        <v>100</v>
      </c>
      <c r="D47" s="5">
        <v>60</v>
      </c>
      <c r="E47" s="14">
        <v>85</v>
      </c>
      <c r="F47" s="5">
        <f>點名!S46</f>
        <v>5</v>
      </c>
      <c r="G47" s="4">
        <f t="shared" si="0"/>
        <v>86.25</v>
      </c>
      <c r="H47" s="5"/>
    </row>
    <row r="48" spans="1:8" ht="16.2">
      <c r="A48" s="1" t="s">
        <v>59</v>
      </c>
      <c r="B48" s="1" t="s">
        <v>98</v>
      </c>
      <c r="C48" s="4">
        <v>90</v>
      </c>
      <c r="D48" s="5">
        <v>70</v>
      </c>
      <c r="E48" s="5">
        <v>85</v>
      </c>
      <c r="F48" s="5">
        <f>點名!S47</f>
        <v>1</v>
      </c>
      <c r="G48" s="4">
        <f t="shared" si="0"/>
        <v>66.25</v>
      </c>
      <c r="H48" s="5"/>
    </row>
    <row r="49" spans="1:8" ht="16.2">
      <c r="A49" s="1" t="s">
        <v>47</v>
      </c>
      <c r="B49" s="1" t="s">
        <v>99</v>
      </c>
      <c r="C49" s="4">
        <v>100</v>
      </c>
      <c r="D49" s="5">
        <v>100</v>
      </c>
      <c r="E49" s="14">
        <v>95</v>
      </c>
      <c r="F49" s="5">
        <f>點名!S48</f>
        <v>4</v>
      </c>
      <c r="G49" s="4">
        <f t="shared" si="0"/>
        <v>93.75</v>
      </c>
      <c r="H49" s="5"/>
    </row>
    <row r="50" spans="1:8" ht="16.2">
      <c r="A50" s="1" t="s">
        <v>42</v>
      </c>
      <c r="B50" s="1" t="s">
        <v>100</v>
      </c>
      <c r="C50" s="4">
        <v>45</v>
      </c>
      <c r="D50" s="5">
        <v>40</v>
      </c>
      <c r="E50" s="5">
        <v>80</v>
      </c>
      <c r="F50" s="5">
        <f>點名!S49</f>
        <v>5</v>
      </c>
      <c r="G50" s="4">
        <f t="shared" si="0"/>
        <v>66.25</v>
      </c>
      <c r="H50" s="5"/>
    </row>
    <row r="51" spans="1:8" ht="16.2">
      <c r="A51" s="1" t="s">
        <v>48</v>
      </c>
      <c r="B51" s="1" t="s">
        <v>101</v>
      </c>
      <c r="C51" s="4">
        <v>90</v>
      </c>
      <c r="D51" s="5">
        <v>100</v>
      </c>
      <c r="E51" s="14">
        <v>95</v>
      </c>
      <c r="F51" s="5">
        <f>點名!S50</f>
        <v>5</v>
      </c>
      <c r="G51" s="4">
        <f t="shared" si="0"/>
        <v>96.25</v>
      </c>
      <c r="H51" s="5"/>
    </row>
    <row r="52" spans="1:8" ht="16.2">
      <c r="A52" s="1" t="s">
        <v>61</v>
      </c>
      <c r="B52" s="1" t="s">
        <v>102</v>
      </c>
      <c r="C52" s="4">
        <v>100</v>
      </c>
      <c r="D52" s="5">
        <v>10</v>
      </c>
      <c r="E52" s="14">
        <v>100</v>
      </c>
      <c r="F52" s="5">
        <f>點名!S51</f>
        <v>5</v>
      </c>
      <c r="G52" s="4">
        <f t="shared" si="0"/>
        <v>77.5</v>
      </c>
      <c r="H52" s="5"/>
    </row>
    <row r="53" spans="1:8" ht="16.2">
      <c r="A53" s="1" t="s">
        <v>28</v>
      </c>
      <c r="B53" s="1" t="s">
        <v>103</v>
      </c>
      <c r="C53" s="4">
        <v>100</v>
      </c>
      <c r="D53" s="5">
        <v>120</v>
      </c>
      <c r="E53" s="14">
        <v>100</v>
      </c>
      <c r="F53" s="5">
        <f>點名!S52</f>
        <v>5</v>
      </c>
      <c r="G53" s="4">
        <f t="shared" si="0"/>
        <v>105</v>
      </c>
      <c r="H53" s="5"/>
    </row>
    <row r="54" spans="1:8" ht="16.2">
      <c r="A54" s="1" t="s">
        <v>35</v>
      </c>
      <c r="B54" s="1" t="s">
        <v>104</v>
      </c>
      <c r="C54" s="4">
        <v>80</v>
      </c>
      <c r="D54" s="5">
        <v>100</v>
      </c>
      <c r="E54" s="5">
        <v>80</v>
      </c>
      <c r="F54" s="5">
        <f>點名!S53</f>
        <v>5</v>
      </c>
      <c r="G54" s="4">
        <f t="shared" si="0"/>
        <v>90</v>
      </c>
      <c r="H54" s="5"/>
    </row>
    <row r="55" spans="1:8" ht="16.2">
      <c r="A55" s="1" t="s">
        <v>44</v>
      </c>
      <c r="B55" s="1" t="s">
        <v>105</v>
      </c>
      <c r="C55" s="4">
        <v>70</v>
      </c>
      <c r="D55" s="5">
        <v>80</v>
      </c>
      <c r="E55" s="14">
        <v>100</v>
      </c>
      <c r="F55" s="5">
        <f>點名!S54</f>
        <v>5</v>
      </c>
      <c r="G55" s="4">
        <f t="shared" si="0"/>
        <v>87.5</v>
      </c>
      <c r="H55" s="5"/>
    </row>
    <row r="56" spans="1:8" ht="16.2">
      <c r="A56" s="1" t="s">
        <v>60</v>
      </c>
      <c r="B56" s="1" t="s">
        <v>106</v>
      </c>
      <c r="C56" s="4">
        <v>55</v>
      </c>
      <c r="D56" s="5">
        <v>110</v>
      </c>
      <c r="E56" s="5">
        <v>80</v>
      </c>
      <c r="F56" s="5">
        <f>點名!S55</f>
        <v>1</v>
      </c>
      <c r="G56" s="4">
        <f t="shared" si="0"/>
        <v>66.25</v>
      </c>
      <c r="H56" s="5"/>
    </row>
  </sheetData>
  <mergeCells count="2">
    <mergeCell ref="A1:A2"/>
    <mergeCell ref="B1:B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55" sqref="H55"/>
    </sheetView>
  </sheetViews>
  <sheetFormatPr defaultColWidth="9.109375" defaultRowHeight="15"/>
  <cols>
    <col min="1" max="1" width="12.6640625" style="1" bestFit="1" customWidth="1"/>
    <col min="2" max="2" width="8.6640625" style="1" bestFit="1" customWidth="1"/>
    <col min="3" max="3" width="9.109375" style="1"/>
    <col min="4" max="5" width="8.109375" style="1" customWidth="1"/>
    <col min="6" max="6" width="7.6640625" style="1" customWidth="1"/>
    <col min="7" max="10" width="9.109375" style="1"/>
    <col min="11" max="11" width="8.44140625" style="1" bestFit="1" customWidth="1"/>
    <col min="12" max="13" width="8.109375" style="1" customWidth="1"/>
    <col min="14" max="14" width="8" style="1" customWidth="1"/>
    <col min="15" max="16384" width="9.109375" style="1"/>
  </cols>
  <sheetData>
    <row r="1" spans="1:17">
      <c r="A1" s="20" t="s">
        <v>137</v>
      </c>
      <c r="B1" s="20" t="s">
        <v>138</v>
      </c>
      <c r="C1" s="21" t="s">
        <v>62</v>
      </c>
      <c r="D1" s="21"/>
      <c r="E1" s="21"/>
      <c r="F1" s="21"/>
      <c r="G1" s="21"/>
      <c r="H1" s="21"/>
      <c r="I1" s="21"/>
      <c r="J1" s="21"/>
      <c r="K1" s="22" t="s">
        <v>111</v>
      </c>
      <c r="L1" s="22"/>
      <c r="M1" s="22"/>
      <c r="N1" s="22"/>
      <c r="O1" s="22"/>
      <c r="P1" s="22"/>
      <c r="Q1" s="22"/>
    </row>
    <row r="2" spans="1:17">
      <c r="A2" s="20"/>
      <c r="B2" s="20"/>
      <c r="C2" s="2" t="s">
        <v>109</v>
      </c>
      <c r="D2" s="2" t="s">
        <v>63</v>
      </c>
      <c r="E2" s="2" t="s">
        <v>64</v>
      </c>
      <c r="F2" s="2" t="s">
        <v>65</v>
      </c>
      <c r="G2" s="2" t="s">
        <v>107</v>
      </c>
      <c r="H2" s="2" t="s">
        <v>108</v>
      </c>
      <c r="I2" s="1" t="s">
        <v>110</v>
      </c>
      <c r="J2" s="1" t="s">
        <v>112</v>
      </c>
      <c r="K2" s="2" t="s">
        <v>109</v>
      </c>
      <c r="L2" s="2" t="s">
        <v>63</v>
      </c>
      <c r="M2" s="2" t="s">
        <v>64</v>
      </c>
      <c r="N2" s="2" t="s">
        <v>65</v>
      </c>
      <c r="O2" s="2" t="s">
        <v>107</v>
      </c>
      <c r="P2" s="2" t="s">
        <v>108</v>
      </c>
      <c r="Q2" s="1" t="s">
        <v>112</v>
      </c>
    </row>
    <row r="3" spans="1:17">
      <c r="A3" s="20"/>
      <c r="B3" s="20"/>
      <c r="C3" s="2">
        <v>0.1</v>
      </c>
      <c r="D3" s="2">
        <v>0.1</v>
      </c>
      <c r="E3" s="2">
        <v>0.1</v>
      </c>
      <c r="F3" s="2">
        <v>0.2</v>
      </c>
      <c r="G3" s="2">
        <v>0.25</v>
      </c>
      <c r="H3" s="2">
        <v>0.25</v>
      </c>
      <c r="I3" s="2">
        <v>0.3</v>
      </c>
      <c r="J3" s="2">
        <f>C3+D3+E3+F3+G3+H3+I3</f>
        <v>1.3</v>
      </c>
      <c r="K3" s="2">
        <v>0.1</v>
      </c>
      <c r="L3" s="2">
        <v>0.1</v>
      </c>
      <c r="M3" s="2">
        <v>0.1</v>
      </c>
      <c r="N3" s="2">
        <v>0.2</v>
      </c>
      <c r="O3" s="2">
        <v>0.25</v>
      </c>
      <c r="P3" s="2">
        <v>0.25</v>
      </c>
      <c r="Q3" s="2">
        <f>K3+L3+M3+N3+O3+P3</f>
        <v>1</v>
      </c>
    </row>
    <row r="4" spans="1:17" ht="16.2">
      <c r="A4" s="2" t="s">
        <v>7</v>
      </c>
      <c r="B4" s="2" t="s">
        <v>113</v>
      </c>
      <c r="C4" s="1">
        <v>10</v>
      </c>
      <c r="D4" s="1">
        <v>10</v>
      </c>
      <c r="E4" s="1">
        <v>10</v>
      </c>
      <c r="F4" s="1">
        <v>20</v>
      </c>
      <c r="G4" s="1">
        <v>75</v>
      </c>
      <c r="H4" s="5">
        <v>80</v>
      </c>
      <c r="J4" s="1">
        <f t="shared" ref="J4:J35" si="0">C4+D4+E4+F4+G4*0.25+H4*0.25+I4*0.3</f>
        <v>88.75</v>
      </c>
      <c r="K4" s="1">
        <v>10</v>
      </c>
      <c r="L4" s="1">
        <v>10</v>
      </c>
      <c r="M4" s="1">
        <v>10</v>
      </c>
      <c r="N4" s="1">
        <v>20</v>
      </c>
      <c r="O4" s="1">
        <v>75</v>
      </c>
      <c r="P4" s="5">
        <v>80</v>
      </c>
      <c r="Q4" s="1">
        <f>K4+L4+M4+N4+O4*0.25+P4*0.25</f>
        <v>88.75</v>
      </c>
    </row>
    <row r="5" spans="1:17" ht="16.2">
      <c r="A5" s="2" t="s">
        <v>13</v>
      </c>
      <c r="B5" s="2" t="s">
        <v>114</v>
      </c>
      <c r="C5" s="1">
        <v>10</v>
      </c>
      <c r="D5" s="1">
        <v>10</v>
      </c>
      <c r="E5" s="1">
        <v>10</v>
      </c>
      <c r="F5" s="1">
        <v>20</v>
      </c>
      <c r="G5" s="1">
        <v>90</v>
      </c>
      <c r="H5" s="5">
        <v>80</v>
      </c>
      <c r="I5" s="1">
        <v>75</v>
      </c>
      <c r="J5" s="1">
        <f t="shared" si="0"/>
        <v>115</v>
      </c>
      <c r="K5" s="1">
        <v>10</v>
      </c>
      <c r="L5" s="1">
        <v>10</v>
      </c>
      <c r="M5" s="1">
        <v>10</v>
      </c>
      <c r="N5" s="1">
        <v>20</v>
      </c>
      <c r="O5" s="1">
        <v>85</v>
      </c>
      <c r="P5" s="5">
        <v>85</v>
      </c>
      <c r="Q5" s="1">
        <f t="shared" ref="Q5:Q57" si="1">K5+L5+M5+N5+O5*0.25+P5*0.25</f>
        <v>92.5</v>
      </c>
    </row>
    <row r="6" spans="1:17" ht="16.2">
      <c r="A6" s="2" t="s">
        <v>14</v>
      </c>
      <c r="B6" s="2" t="s">
        <v>115</v>
      </c>
      <c r="C6" s="1">
        <v>10</v>
      </c>
      <c r="D6" s="1">
        <v>10</v>
      </c>
      <c r="E6" s="1">
        <v>10</v>
      </c>
      <c r="F6" s="1">
        <v>20</v>
      </c>
      <c r="G6" s="1">
        <v>85</v>
      </c>
      <c r="H6" s="5">
        <v>80</v>
      </c>
      <c r="I6" s="1">
        <v>85</v>
      </c>
      <c r="J6" s="1">
        <f t="shared" si="0"/>
        <v>116.75</v>
      </c>
      <c r="K6" s="1">
        <v>10</v>
      </c>
      <c r="L6" s="1">
        <v>10</v>
      </c>
      <c r="M6" s="1">
        <v>10</v>
      </c>
      <c r="N6" s="1">
        <v>20</v>
      </c>
      <c r="O6" s="1">
        <v>85</v>
      </c>
      <c r="P6" s="5">
        <v>85</v>
      </c>
      <c r="Q6" s="1">
        <f t="shared" si="1"/>
        <v>92.5</v>
      </c>
    </row>
    <row r="7" spans="1:17" ht="16.2">
      <c r="A7" s="2" t="s">
        <v>15</v>
      </c>
      <c r="B7" s="2" t="s">
        <v>116</v>
      </c>
      <c r="C7" s="1">
        <v>10</v>
      </c>
      <c r="D7" s="1">
        <v>10</v>
      </c>
      <c r="E7" s="1">
        <v>10</v>
      </c>
      <c r="F7" s="1">
        <v>20</v>
      </c>
      <c r="G7" s="1">
        <v>90</v>
      </c>
      <c r="H7" s="5">
        <v>80</v>
      </c>
      <c r="I7" s="1">
        <v>75</v>
      </c>
      <c r="J7" s="1">
        <f t="shared" si="0"/>
        <v>115</v>
      </c>
      <c r="K7" s="1">
        <v>10</v>
      </c>
      <c r="L7" s="1">
        <v>10</v>
      </c>
      <c r="M7" s="1">
        <v>10</v>
      </c>
      <c r="N7" s="1">
        <v>20</v>
      </c>
      <c r="O7" s="1">
        <v>80</v>
      </c>
      <c r="P7" s="5">
        <v>85</v>
      </c>
      <c r="Q7" s="1">
        <f t="shared" si="1"/>
        <v>91.25</v>
      </c>
    </row>
    <row r="8" spans="1:17" ht="16.2">
      <c r="A8" s="2" t="s">
        <v>16</v>
      </c>
      <c r="B8" s="2" t="s">
        <v>117</v>
      </c>
      <c r="C8" s="1">
        <v>10</v>
      </c>
      <c r="D8" s="1">
        <v>10</v>
      </c>
      <c r="E8" s="1">
        <v>10</v>
      </c>
      <c r="F8" s="1">
        <v>20</v>
      </c>
      <c r="G8" s="1">
        <v>75</v>
      </c>
      <c r="H8" s="5">
        <v>80</v>
      </c>
      <c r="J8" s="1">
        <f t="shared" si="0"/>
        <v>88.75</v>
      </c>
      <c r="K8" s="1">
        <v>10</v>
      </c>
      <c r="L8" s="1">
        <v>10</v>
      </c>
      <c r="M8" s="1">
        <v>10</v>
      </c>
      <c r="N8" s="1">
        <v>20</v>
      </c>
      <c r="O8" s="1">
        <v>75</v>
      </c>
      <c r="P8" s="5">
        <v>80</v>
      </c>
      <c r="Q8" s="1">
        <f t="shared" si="1"/>
        <v>88.75</v>
      </c>
    </row>
    <row r="9" spans="1:17" ht="16.2">
      <c r="A9" s="2" t="s">
        <v>17</v>
      </c>
      <c r="B9" s="2" t="s">
        <v>118</v>
      </c>
      <c r="C9" s="1">
        <v>10</v>
      </c>
      <c r="D9" s="1">
        <v>10</v>
      </c>
      <c r="E9" s="1">
        <v>10</v>
      </c>
      <c r="F9" s="1">
        <v>20</v>
      </c>
      <c r="G9" s="1">
        <v>85</v>
      </c>
      <c r="H9" s="5">
        <v>85</v>
      </c>
      <c r="J9" s="1">
        <f t="shared" si="0"/>
        <v>92.5</v>
      </c>
      <c r="K9" s="1">
        <v>10</v>
      </c>
      <c r="L9" s="1">
        <v>10</v>
      </c>
      <c r="M9" s="1">
        <v>10</v>
      </c>
      <c r="N9" s="1">
        <v>20</v>
      </c>
      <c r="O9" s="1">
        <v>85</v>
      </c>
      <c r="P9" s="5">
        <v>80</v>
      </c>
      <c r="Q9" s="1">
        <f t="shared" si="1"/>
        <v>91.25</v>
      </c>
    </row>
    <row r="10" spans="1:17" ht="16.2">
      <c r="A10" s="2" t="s">
        <v>18</v>
      </c>
      <c r="B10" s="2" t="s">
        <v>119</v>
      </c>
      <c r="C10" s="1">
        <v>10</v>
      </c>
      <c r="D10" s="1">
        <v>10</v>
      </c>
      <c r="E10" s="1">
        <v>10</v>
      </c>
      <c r="F10" s="1">
        <v>20</v>
      </c>
      <c r="G10" s="1">
        <v>80</v>
      </c>
      <c r="H10" s="5">
        <v>80</v>
      </c>
      <c r="I10" s="1">
        <v>0</v>
      </c>
      <c r="J10" s="1">
        <f t="shared" si="0"/>
        <v>90</v>
      </c>
      <c r="K10" s="1">
        <v>10</v>
      </c>
      <c r="L10" s="1">
        <v>10</v>
      </c>
      <c r="M10" s="1">
        <v>10</v>
      </c>
      <c r="N10" s="1">
        <v>20</v>
      </c>
      <c r="O10" s="1">
        <v>80</v>
      </c>
      <c r="P10" s="5">
        <v>80</v>
      </c>
      <c r="Q10" s="1">
        <f t="shared" si="1"/>
        <v>90</v>
      </c>
    </row>
    <row r="11" spans="1:17" ht="16.2">
      <c r="A11" s="2" t="s">
        <v>19</v>
      </c>
      <c r="B11" s="2" t="s">
        <v>120</v>
      </c>
      <c r="C11" s="1">
        <v>10</v>
      </c>
      <c r="D11" s="1">
        <v>10</v>
      </c>
      <c r="E11" s="1">
        <v>10</v>
      </c>
      <c r="F11" s="1">
        <v>20</v>
      </c>
      <c r="G11" s="1">
        <v>80</v>
      </c>
      <c r="H11" s="5">
        <v>85</v>
      </c>
      <c r="J11" s="1">
        <f t="shared" si="0"/>
        <v>91.25</v>
      </c>
      <c r="K11" s="1">
        <v>10</v>
      </c>
      <c r="L11" s="1">
        <v>10</v>
      </c>
      <c r="M11" s="1">
        <v>10</v>
      </c>
      <c r="N11" s="1">
        <v>20</v>
      </c>
      <c r="O11" s="1">
        <v>80</v>
      </c>
      <c r="P11" s="5">
        <v>80</v>
      </c>
      <c r="Q11" s="1">
        <f t="shared" si="1"/>
        <v>90</v>
      </c>
    </row>
    <row r="12" spans="1:17" ht="16.2">
      <c r="A12" s="2" t="s">
        <v>20</v>
      </c>
      <c r="B12" s="2" t="s">
        <v>121</v>
      </c>
      <c r="C12" s="1">
        <v>10</v>
      </c>
      <c r="D12" s="1">
        <v>10</v>
      </c>
      <c r="E12" s="1">
        <v>10</v>
      </c>
      <c r="F12" s="1">
        <v>20</v>
      </c>
      <c r="G12" s="1">
        <v>85</v>
      </c>
      <c r="H12" s="5">
        <v>80</v>
      </c>
      <c r="J12" s="1">
        <f t="shared" si="0"/>
        <v>91.25</v>
      </c>
      <c r="K12" s="1">
        <v>10</v>
      </c>
      <c r="L12" s="1">
        <v>10</v>
      </c>
      <c r="M12" s="1">
        <v>10</v>
      </c>
      <c r="N12" s="1">
        <v>20</v>
      </c>
      <c r="O12" s="1">
        <v>80</v>
      </c>
      <c r="P12" s="5">
        <v>80</v>
      </c>
      <c r="Q12" s="1">
        <f t="shared" si="1"/>
        <v>90</v>
      </c>
    </row>
    <row r="13" spans="1:17" ht="16.2">
      <c r="A13" s="2" t="s">
        <v>22</v>
      </c>
      <c r="B13" s="2" t="s">
        <v>122</v>
      </c>
      <c r="C13" s="1">
        <v>10</v>
      </c>
      <c r="D13" s="1">
        <v>10</v>
      </c>
      <c r="E13" s="1">
        <v>10</v>
      </c>
      <c r="F13" s="1">
        <v>20</v>
      </c>
      <c r="G13" s="1">
        <v>90</v>
      </c>
      <c r="H13" s="5">
        <v>85</v>
      </c>
      <c r="J13" s="1">
        <f t="shared" si="0"/>
        <v>93.75</v>
      </c>
      <c r="K13" s="1">
        <v>10</v>
      </c>
      <c r="L13" s="1">
        <v>10</v>
      </c>
      <c r="M13" s="1">
        <v>10</v>
      </c>
      <c r="N13" s="1">
        <v>20</v>
      </c>
      <c r="O13" s="1">
        <v>85</v>
      </c>
      <c r="P13" s="5">
        <v>85</v>
      </c>
      <c r="Q13" s="1">
        <f t="shared" si="1"/>
        <v>92.5</v>
      </c>
    </row>
    <row r="14" spans="1:17" ht="16.2">
      <c r="A14" s="2" t="s">
        <v>21</v>
      </c>
      <c r="B14" s="2" t="s">
        <v>123</v>
      </c>
      <c r="C14" s="1">
        <v>10</v>
      </c>
      <c r="D14" s="1">
        <v>10</v>
      </c>
      <c r="E14" s="1">
        <v>10</v>
      </c>
      <c r="F14" s="1">
        <v>20</v>
      </c>
      <c r="G14" s="1">
        <v>85</v>
      </c>
      <c r="H14" s="5">
        <v>90</v>
      </c>
      <c r="J14" s="1">
        <f t="shared" si="0"/>
        <v>93.75</v>
      </c>
      <c r="K14" s="1">
        <v>10</v>
      </c>
      <c r="L14" s="1">
        <v>10</v>
      </c>
      <c r="M14" s="1">
        <v>10</v>
      </c>
      <c r="N14" s="1">
        <v>20</v>
      </c>
      <c r="O14" s="1">
        <v>85</v>
      </c>
      <c r="P14" s="5">
        <v>85</v>
      </c>
      <c r="Q14" s="1">
        <f t="shared" si="1"/>
        <v>92.5</v>
      </c>
    </row>
    <row r="15" spans="1:17" ht="16.2">
      <c r="A15" s="2" t="s">
        <v>24</v>
      </c>
      <c r="B15" s="2" t="s">
        <v>124</v>
      </c>
      <c r="C15" s="1">
        <v>10</v>
      </c>
      <c r="D15" s="1">
        <v>10</v>
      </c>
      <c r="E15" s="1">
        <v>10</v>
      </c>
      <c r="F15" s="1">
        <v>20</v>
      </c>
      <c r="G15" s="13">
        <v>70</v>
      </c>
      <c r="H15" s="5">
        <v>80</v>
      </c>
      <c r="J15" s="1">
        <f t="shared" si="0"/>
        <v>87.5</v>
      </c>
      <c r="K15" s="1">
        <v>10</v>
      </c>
      <c r="L15" s="1">
        <v>10</v>
      </c>
      <c r="M15" s="1">
        <v>10</v>
      </c>
      <c r="N15" s="1">
        <v>20</v>
      </c>
      <c r="O15" s="1">
        <v>80</v>
      </c>
      <c r="P15" s="5">
        <v>80</v>
      </c>
      <c r="Q15" s="1">
        <f t="shared" si="1"/>
        <v>90</v>
      </c>
    </row>
    <row r="16" spans="1:17" ht="16.2">
      <c r="A16" s="2" t="s">
        <v>26</v>
      </c>
      <c r="B16" s="2" t="s">
        <v>125</v>
      </c>
      <c r="C16" s="1">
        <v>10</v>
      </c>
      <c r="D16" s="1">
        <v>10</v>
      </c>
      <c r="E16" s="1">
        <v>10</v>
      </c>
      <c r="F16" s="1">
        <v>20</v>
      </c>
      <c r="G16" s="1">
        <v>85</v>
      </c>
      <c r="H16" s="5">
        <v>85</v>
      </c>
      <c r="I16" s="1">
        <v>75</v>
      </c>
      <c r="J16" s="1">
        <f t="shared" si="0"/>
        <v>115</v>
      </c>
      <c r="K16" s="1">
        <v>10</v>
      </c>
      <c r="L16" s="1">
        <v>10</v>
      </c>
      <c r="M16" s="1">
        <v>10</v>
      </c>
      <c r="N16" s="1">
        <v>20</v>
      </c>
      <c r="O16" s="1">
        <v>85</v>
      </c>
      <c r="P16" s="5">
        <v>85</v>
      </c>
      <c r="Q16" s="1">
        <f t="shared" si="1"/>
        <v>92.5</v>
      </c>
    </row>
    <row r="17" spans="1:17" ht="16.2">
      <c r="A17" s="1" t="s">
        <v>27</v>
      </c>
      <c r="B17" s="1" t="s">
        <v>66</v>
      </c>
      <c r="C17" s="1">
        <v>10</v>
      </c>
      <c r="D17" s="1">
        <v>10</v>
      </c>
      <c r="E17" s="1">
        <v>10</v>
      </c>
      <c r="F17" s="1">
        <v>20</v>
      </c>
      <c r="G17" s="1">
        <v>80</v>
      </c>
      <c r="H17" s="5">
        <v>80</v>
      </c>
      <c r="J17" s="1">
        <f t="shared" si="0"/>
        <v>90</v>
      </c>
      <c r="K17" s="1">
        <v>10</v>
      </c>
      <c r="L17" s="1">
        <v>10</v>
      </c>
      <c r="M17" s="1">
        <v>10</v>
      </c>
      <c r="N17" s="1">
        <v>20</v>
      </c>
      <c r="O17" s="1">
        <v>80</v>
      </c>
      <c r="P17" s="5">
        <v>80</v>
      </c>
      <c r="Q17" s="1">
        <f t="shared" si="1"/>
        <v>90</v>
      </c>
    </row>
    <row r="18" spans="1:17" ht="16.2">
      <c r="A18" s="1" t="s">
        <v>2</v>
      </c>
      <c r="B18" s="1" t="s">
        <v>67</v>
      </c>
      <c r="C18" s="1">
        <v>10</v>
      </c>
      <c r="D18" s="1">
        <v>10</v>
      </c>
      <c r="E18" s="1">
        <v>10</v>
      </c>
      <c r="F18" s="1">
        <v>20</v>
      </c>
      <c r="G18" s="1">
        <v>90</v>
      </c>
      <c r="H18" s="5">
        <v>90</v>
      </c>
      <c r="I18" s="1">
        <v>90</v>
      </c>
      <c r="J18" s="1">
        <f t="shared" si="0"/>
        <v>122</v>
      </c>
      <c r="K18" s="1">
        <v>10</v>
      </c>
      <c r="L18" s="1">
        <v>10</v>
      </c>
      <c r="M18" s="1">
        <v>10</v>
      </c>
      <c r="N18" s="1">
        <v>20</v>
      </c>
      <c r="O18" s="1">
        <v>90</v>
      </c>
      <c r="P18" s="5">
        <v>85</v>
      </c>
      <c r="Q18" s="1">
        <f t="shared" si="1"/>
        <v>93.75</v>
      </c>
    </row>
    <row r="19" spans="1:17" ht="16.2">
      <c r="A19" s="1" t="s">
        <v>30</v>
      </c>
      <c r="B19" s="1" t="s">
        <v>68</v>
      </c>
      <c r="C19" s="1">
        <v>10</v>
      </c>
      <c r="D19" s="1">
        <v>10</v>
      </c>
      <c r="E19" s="1">
        <v>10</v>
      </c>
      <c r="F19" s="1">
        <v>20</v>
      </c>
      <c r="G19" s="13">
        <v>0</v>
      </c>
      <c r="H19" s="5">
        <v>80</v>
      </c>
      <c r="J19" s="1">
        <f t="shared" si="0"/>
        <v>70</v>
      </c>
      <c r="K19" s="1">
        <v>10</v>
      </c>
      <c r="L19" s="1">
        <v>10</v>
      </c>
      <c r="M19" s="1">
        <v>10</v>
      </c>
      <c r="N19" s="1">
        <v>20</v>
      </c>
      <c r="O19" s="1">
        <v>80</v>
      </c>
      <c r="P19" s="5">
        <v>80</v>
      </c>
      <c r="Q19" s="1">
        <f t="shared" si="1"/>
        <v>90</v>
      </c>
    </row>
    <row r="20" spans="1:17" ht="16.2">
      <c r="A20" s="1" t="s">
        <v>32</v>
      </c>
      <c r="B20" s="1" t="s">
        <v>69</v>
      </c>
      <c r="C20" s="1">
        <v>10</v>
      </c>
      <c r="D20" s="1">
        <v>10</v>
      </c>
      <c r="E20" s="1">
        <v>10</v>
      </c>
      <c r="F20" s="1">
        <v>20</v>
      </c>
      <c r="G20" s="1">
        <v>80</v>
      </c>
      <c r="H20" s="5">
        <v>80</v>
      </c>
      <c r="J20" s="1">
        <f t="shared" si="0"/>
        <v>90</v>
      </c>
      <c r="K20" s="1">
        <v>10</v>
      </c>
      <c r="L20" s="1">
        <v>10</v>
      </c>
      <c r="M20" s="1">
        <v>10</v>
      </c>
      <c r="N20" s="1">
        <v>20</v>
      </c>
      <c r="O20" s="1">
        <v>85</v>
      </c>
      <c r="P20" s="5">
        <v>80</v>
      </c>
      <c r="Q20" s="1">
        <f t="shared" si="1"/>
        <v>91.25</v>
      </c>
    </row>
    <row r="21" spans="1:17" ht="16.2">
      <c r="A21" s="1" t="s">
        <v>9</v>
      </c>
      <c r="B21" s="1" t="s">
        <v>70</v>
      </c>
      <c r="C21" s="1">
        <v>10</v>
      </c>
      <c r="D21" s="1">
        <v>10</v>
      </c>
      <c r="E21" s="1">
        <v>10</v>
      </c>
      <c r="F21" s="1">
        <v>20</v>
      </c>
      <c r="G21" s="1">
        <v>85</v>
      </c>
      <c r="H21" s="5">
        <v>90</v>
      </c>
      <c r="I21" s="1">
        <v>90</v>
      </c>
      <c r="J21" s="1">
        <f t="shared" si="0"/>
        <v>120.75</v>
      </c>
      <c r="K21" s="1">
        <v>10</v>
      </c>
      <c r="L21" s="1">
        <v>10</v>
      </c>
      <c r="M21" s="1">
        <v>10</v>
      </c>
      <c r="N21" s="1">
        <v>20</v>
      </c>
      <c r="O21" s="1">
        <v>80</v>
      </c>
      <c r="P21" s="5">
        <v>85</v>
      </c>
      <c r="Q21" s="1">
        <f t="shared" si="1"/>
        <v>91.25</v>
      </c>
    </row>
    <row r="22" spans="1:17" ht="16.2">
      <c r="A22" s="1" t="s">
        <v>34</v>
      </c>
      <c r="B22" s="1" t="s">
        <v>71</v>
      </c>
      <c r="C22" s="1">
        <v>10</v>
      </c>
      <c r="D22" s="1">
        <v>10</v>
      </c>
      <c r="E22" s="1">
        <v>10</v>
      </c>
      <c r="F22" s="1">
        <v>20</v>
      </c>
      <c r="G22" s="1">
        <v>75</v>
      </c>
      <c r="H22" s="5">
        <v>80</v>
      </c>
      <c r="J22" s="1">
        <f t="shared" si="0"/>
        <v>88.75</v>
      </c>
      <c r="K22" s="1">
        <v>10</v>
      </c>
      <c r="L22" s="1">
        <v>10</v>
      </c>
      <c r="M22" s="1">
        <v>10</v>
      </c>
      <c r="N22" s="1">
        <v>20</v>
      </c>
      <c r="O22" s="1">
        <v>80</v>
      </c>
      <c r="P22" s="5">
        <v>80</v>
      </c>
      <c r="Q22" s="1">
        <f t="shared" si="1"/>
        <v>90</v>
      </c>
    </row>
    <row r="23" spans="1:17" ht="16.2">
      <c r="A23" s="1" t="s">
        <v>36</v>
      </c>
      <c r="B23" s="1" t="s">
        <v>72</v>
      </c>
      <c r="C23" s="1">
        <v>10</v>
      </c>
      <c r="D23" s="1">
        <v>10</v>
      </c>
      <c r="E23" s="1">
        <v>10</v>
      </c>
      <c r="F23" s="1">
        <v>20</v>
      </c>
      <c r="G23" s="1">
        <v>98</v>
      </c>
      <c r="H23" s="5">
        <v>90</v>
      </c>
      <c r="I23" s="1">
        <v>90</v>
      </c>
      <c r="J23" s="1">
        <f t="shared" si="0"/>
        <v>124</v>
      </c>
      <c r="K23" s="1">
        <v>10</v>
      </c>
      <c r="L23" s="1">
        <v>10</v>
      </c>
      <c r="M23" s="1">
        <v>10</v>
      </c>
      <c r="N23" s="1">
        <v>20</v>
      </c>
      <c r="O23" s="1">
        <v>95</v>
      </c>
      <c r="P23" s="5">
        <v>90</v>
      </c>
      <c r="Q23" s="1">
        <f t="shared" si="1"/>
        <v>96.25</v>
      </c>
    </row>
    <row r="24" spans="1:17" ht="16.2">
      <c r="A24" s="1" t="s">
        <v>37</v>
      </c>
      <c r="B24" s="1" t="s">
        <v>73</v>
      </c>
      <c r="C24" s="1">
        <v>10</v>
      </c>
      <c r="D24" s="1">
        <v>10</v>
      </c>
      <c r="E24" s="1">
        <v>10</v>
      </c>
      <c r="F24" s="1">
        <v>20</v>
      </c>
      <c r="G24" s="1">
        <v>75</v>
      </c>
      <c r="H24" s="5">
        <v>80</v>
      </c>
      <c r="J24" s="1">
        <f t="shared" si="0"/>
        <v>88.75</v>
      </c>
      <c r="K24" s="1">
        <v>10</v>
      </c>
      <c r="L24" s="1">
        <v>10</v>
      </c>
      <c r="M24" s="1">
        <v>10</v>
      </c>
      <c r="N24" s="1">
        <v>20</v>
      </c>
      <c r="O24" s="1">
        <v>80</v>
      </c>
      <c r="P24" s="5">
        <v>80</v>
      </c>
      <c r="Q24" s="1">
        <f t="shared" si="1"/>
        <v>90</v>
      </c>
    </row>
    <row r="25" spans="1:17" ht="16.2">
      <c r="A25" s="1" t="s">
        <v>10</v>
      </c>
      <c r="B25" s="1" t="s">
        <v>74</v>
      </c>
      <c r="C25" s="1">
        <v>10</v>
      </c>
      <c r="D25" s="1">
        <v>10</v>
      </c>
      <c r="E25" s="1">
        <v>10</v>
      </c>
      <c r="F25" s="1">
        <v>20</v>
      </c>
      <c r="G25" s="1">
        <v>75</v>
      </c>
      <c r="H25" s="5">
        <v>90</v>
      </c>
      <c r="J25" s="1">
        <f t="shared" si="0"/>
        <v>91.25</v>
      </c>
      <c r="K25" s="1">
        <v>10</v>
      </c>
      <c r="L25" s="1">
        <v>10</v>
      </c>
      <c r="M25" s="1">
        <v>10</v>
      </c>
      <c r="N25" s="1">
        <v>20</v>
      </c>
      <c r="O25" s="1">
        <v>80</v>
      </c>
      <c r="P25" s="5">
        <v>85</v>
      </c>
      <c r="Q25" s="1">
        <f t="shared" si="1"/>
        <v>91.25</v>
      </c>
    </row>
    <row r="26" spans="1:17" ht="16.2">
      <c r="A26" s="1" t="s">
        <v>40</v>
      </c>
      <c r="B26" s="1" t="s">
        <v>75</v>
      </c>
      <c r="C26" s="1">
        <v>10</v>
      </c>
      <c r="D26" s="1">
        <v>10</v>
      </c>
      <c r="E26" s="1">
        <v>10</v>
      </c>
      <c r="F26" s="1">
        <v>20</v>
      </c>
      <c r="G26" s="1">
        <v>80</v>
      </c>
      <c r="H26" s="5">
        <v>85</v>
      </c>
      <c r="J26" s="1">
        <f t="shared" si="0"/>
        <v>91.25</v>
      </c>
      <c r="K26" s="1">
        <v>10</v>
      </c>
      <c r="L26" s="1">
        <v>10</v>
      </c>
      <c r="M26" s="1">
        <v>10</v>
      </c>
      <c r="N26" s="1">
        <v>20</v>
      </c>
      <c r="O26" s="1">
        <v>78</v>
      </c>
      <c r="P26" s="5">
        <v>85</v>
      </c>
      <c r="Q26" s="1">
        <f t="shared" si="1"/>
        <v>90.75</v>
      </c>
    </row>
    <row r="27" spans="1:17" ht="16.2">
      <c r="A27" s="1" t="s">
        <v>41</v>
      </c>
      <c r="B27" s="1" t="s">
        <v>76</v>
      </c>
      <c r="C27" s="1">
        <v>10</v>
      </c>
      <c r="D27" s="1">
        <v>10</v>
      </c>
      <c r="E27" s="1">
        <v>10</v>
      </c>
      <c r="F27" s="1">
        <v>20</v>
      </c>
      <c r="G27" s="1">
        <v>75</v>
      </c>
      <c r="H27" s="5">
        <v>85</v>
      </c>
      <c r="J27" s="1">
        <f t="shared" si="0"/>
        <v>90</v>
      </c>
      <c r="K27" s="1">
        <v>10</v>
      </c>
      <c r="L27" s="1">
        <v>10</v>
      </c>
      <c r="M27" s="1">
        <v>10</v>
      </c>
      <c r="N27" s="1">
        <v>20</v>
      </c>
      <c r="O27" s="1">
        <v>80</v>
      </c>
      <c r="P27" s="5">
        <v>80</v>
      </c>
      <c r="Q27" s="1">
        <f t="shared" si="1"/>
        <v>90</v>
      </c>
    </row>
    <row r="28" spans="1:17" ht="16.2">
      <c r="A28" s="1" t="s">
        <v>43</v>
      </c>
      <c r="B28" s="1" t="s">
        <v>77</v>
      </c>
      <c r="C28" s="1">
        <v>10</v>
      </c>
      <c r="D28" s="1">
        <v>10</v>
      </c>
      <c r="E28" s="1">
        <v>10</v>
      </c>
      <c r="F28" s="1">
        <v>20</v>
      </c>
      <c r="G28" s="1">
        <v>75</v>
      </c>
      <c r="H28" s="5">
        <v>80</v>
      </c>
      <c r="J28" s="1">
        <f t="shared" si="0"/>
        <v>88.75</v>
      </c>
      <c r="K28" s="1">
        <v>10</v>
      </c>
      <c r="L28" s="1">
        <v>10</v>
      </c>
      <c r="M28" s="1">
        <v>10</v>
      </c>
      <c r="N28" s="1">
        <v>20</v>
      </c>
      <c r="O28" s="1">
        <v>80</v>
      </c>
      <c r="P28" s="5">
        <v>80</v>
      </c>
      <c r="Q28" s="1">
        <f t="shared" si="1"/>
        <v>90</v>
      </c>
    </row>
    <row r="29" spans="1:17" ht="16.2">
      <c r="A29" s="1" t="s">
        <v>38</v>
      </c>
      <c r="B29" s="1" t="s">
        <v>78</v>
      </c>
      <c r="C29" s="1">
        <v>10</v>
      </c>
      <c r="D29" s="1">
        <v>10</v>
      </c>
      <c r="E29" s="1">
        <v>10</v>
      </c>
      <c r="F29" s="1">
        <v>20</v>
      </c>
      <c r="G29" s="1">
        <v>85</v>
      </c>
      <c r="H29" s="5">
        <v>85</v>
      </c>
      <c r="J29" s="1">
        <f t="shared" si="0"/>
        <v>92.5</v>
      </c>
      <c r="K29" s="1">
        <v>10</v>
      </c>
      <c r="L29" s="1">
        <v>10</v>
      </c>
      <c r="M29" s="1">
        <v>10</v>
      </c>
      <c r="N29" s="1">
        <v>20</v>
      </c>
      <c r="O29" s="1">
        <v>80</v>
      </c>
      <c r="P29" s="5">
        <v>85</v>
      </c>
      <c r="Q29" s="1">
        <f t="shared" si="1"/>
        <v>91.25</v>
      </c>
    </row>
    <row r="30" spans="1:17" ht="16.2">
      <c r="A30" s="1" t="s">
        <v>39</v>
      </c>
      <c r="B30" s="1" t="s">
        <v>79</v>
      </c>
      <c r="C30" s="1">
        <v>10</v>
      </c>
      <c r="D30" s="1">
        <v>10</v>
      </c>
      <c r="E30" s="1">
        <v>10</v>
      </c>
      <c r="F30" s="1">
        <v>20</v>
      </c>
      <c r="G30" s="1">
        <v>75</v>
      </c>
      <c r="H30" s="5">
        <v>85</v>
      </c>
      <c r="J30" s="1">
        <f t="shared" si="0"/>
        <v>90</v>
      </c>
      <c r="K30" s="1">
        <v>10</v>
      </c>
      <c r="L30" s="1">
        <v>10</v>
      </c>
      <c r="M30" s="1">
        <v>10</v>
      </c>
      <c r="N30" s="1">
        <v>20</v>
      </c>
      <c r="O30" s="1">
        <v>75</v>
      </c>
      <c r="P30" s="5">
        <v>85</v>
      </c>
      <c r="Q30" s="1">
        <f t="shared" si="1"/>
        <v>90</v>
      </c>
    </row>
    <row r="31" spans="1:17" ht="16.2">
      <c r="A31" s="1" t="s">
        <v>45</v>
      </c>
      <c r="B31" s="1" t="s">
        <v>80</v>
      </c>
      <c r="C31" s="1">
        <v>10</v>
      </c>
      <c r="D31" s="1">
        <v>10</v>
      </c>
      <c r="E31" s="1">
        <v>10</v>
      </c>
      <c r="F31" s="1">
        <v>20</v>
      </c>
      <c r="G31" s="1">
        <v>80</v>
      </c>
      <c r="H31" s="5">
        <v>85</v>
      </c>
      <c r="J31" s="1">
        <f t="shared" si="0"/>
        <v>91.25</v>
      </c>
      <c r="K31" s="1">
        <v>10</v>
      </c>
      <c r="L31" s="1">
        <v>10</v>
      </c>
      <c r="M31" s="1">
        <v>10</v>
      </c>
      <c r="N31" s="1">
        <v>20</v>
      </c>
      <c r="O31" s="1">
        <v>50</v>
      </c>
      <c r="P31" s="5">
        <v>80</v>
      </c>
      <c r="Q31" s="1">
        <f t="shared" si="1"/>
        <v>82.5</v>
      </c>
    </row>
    <row r="32" spans="1:17" ht="16.2">
      <c r="A32" s="1" t="s">
        <v>49</v>
      </c>
      <c r="B32" s="1" t="s">
        <v>81</v>
      </c>
      <c r="C32" s="1">
        <v>10</v>
      </c>
      <c r="D32" s="1">
        <v>10</v>
      </c>
      <c r="E32" s="1">
        <v>10</v>
      </c>
      <c r="F32" s="1">
        <v>20</v>
      </c>
      <c r="G32" s="1">
        <v>75</v>
      </c>
      <c r="H32" s="5">
        <v>85</v>
      </c>
      <c r="J32" s="1">
        <f t="shared" si="0"/>
        <v>90</v>
      </c>
      <c r="K32" s="1">
        <v>10</v>
      </c>
      <c r="L32" s="1">
        <v>10</v>
      </c>
      <c r="M32" s="1">
        <v>10</v>
      </c>
      <c r="N32" s="1">
        <v>20</v>
      </c>
      <c r="O32" s="1">
        <v>78</v>
      </c>
      <c r="P32" s="5">
        <v>80</v>
      </c>
      <c r="Q32" s="1">
        <f t="shared" si="1"/>
        <v>89.5</v>
      </c>
    </row>
    <row r="33" spans="1:17" ht="16.2">
      <c r="A33" s="1" t="s">
        <v>29</v>
      </c>
      <c r="B33" s="1" t="s">
        <v>82</v>
      </c>
      <c r="C33" s="1">
        <v>10</v>
      </c>
      <c r="D33" s="1">
        <v>10</v>
      </c>
      <c r="E33" s="1">
        <v>10</v>
      </c>
      <c r="F33" s="1">
        <v>20</v>
      </c>
      <c r="G33" s="1">
        <v>90</v>
      </c>
      <c r="H33" s="5">
        <v>85</v>
      </c>
      <c r="I33" s="1">
        <v>90</v>
      </c>
      <c r="J33" s="1">
        <f t="shared" si="0"/>
        <v>120.75</v>
      </c>
      <c r="K33" s="1">
        <v>10</v>
      </c>
      <c r="L33" s="1">
        <v>10</v>
      </c>
      <c r="M33" s="1">
        <v>10</v>
      </c>
      <c r="N33" s="1">
        <v>20</v>
      </c>
      <c r="O33" s="1">
        <v>85</v>
      </c>
      <c r="P33" s="5">
        <v>85</v>
      </c>
      <c r="Q33" s="1">
        <f t="shared" si="1"/>
        <v>92.5</v>
      </c>
    </row>
    <row r="34" spans="1:17" ht="16.2">
      <c r="A34" s="1" t="s">
        <v>50</v>
      </c>
      <c r="B34" s="1" t="s">
        <v>83</v>
      </c>
      <c r="C34" s="1">
        <v>10</v>
      </c>
      <c r="D34" s="1">
        <v>10</v>
      </c>
      <c r="E34" s="1">
        <v>10</v>
      </c>
      <c r="F34" s="1">
        <v>20</v>
      </c>
      <c r="G34" s="1">
        <v>85</v>
      </c>
      <c r="H34" s="5">
        <v>85</v>
      </c>
      <c r="J34" s="1">
        <f t="shared" si="0"/>
        <v>92.5</v>
      </c>
      <c r="K34" s="1">
        <v>10</v>
      </c>
      <c r="L34" s="1">
        <v>10</v>
      </c>
      <c r="M34" s="1">
        <v>10</v>
      </c>
      <c r="N34" s="1">
        <v>20</v>
      </c>
      <c r="O34" s="1">
        <v>85</v>
      </c>
      <c r="P34" s="5">
        <v>85</v>
      </c>
      <c r="Q34" s="1">
        <f t="shared" si="1"/>
        <v>92.5</v>
      </c>
    </row>
    <row r="35" spans="1:17" ht="16.2">
      <c r="A35" s="1" t="s">
        <v>51</v>
      </c>
      <c r="B35" s="1" t="s">
        <v>84</v>
      </c>
      <c r="C35" s="1">
        <v>10</v>
      </c>
      <c r="D35" s="1">
        <v>10</v>
      </c>
      <c r="E35" s="1">
        <v>10</v>
      </c>
      <c r="F35" s="1">
        <v>20</v>
      </c>
      <c r="G35" s="13">
        <v>10</v>
      </c>
      <c r="H35" s="5">
        <v>80</v>
      </c>
      <c r="J35" s="1">
        <f t="shared" si="0"/>
        <v>72.5</v>
      </c>
      <c r="K35" s="1">
        <v>10</v>
      </c>
      <c r="L35" s="1">
        <v>10</v>
      </c>
      <c r="M35" s="1">
        <v>10</v>
      </c>
      <c r="N35" s="1">
        <v>20</v>
      </c>
      <c r="O35" s="13">
        <v>10</v>
      </c>
      <c r="P35" s="5">
        <v>80</v>
      </c>
      <c r="Q35" s="1">
        <f t="shared" si="1"/>
        <v>72.5</v>
      </c>
    </row>
    <row r="36" spans="1:17" ht="16.2">
      <c r="A36" s="1" t="s">
        <v>52</v>
      </c>
      <c r="B36" s="1" t="s">
        <v>85</v>
      </c>
      <c r="C36" s="1">
        <v>10</v>
      </c>
      <c r="D36" s="1">
        <v>10</v>
      </c>
      <c r="E36" s="1">
        <v>10</v>
      </c>
      <c r="F36" s="1">
        <v>20</v>
      </c>
      <c r="G36" s="1">
        <v>80</v>
      </c>
      <c r="H36" s="5">
        <v>85</v>
      </c>
      <c r="J36" s="1">
        <f t="shared" ref="J36:J57" si="2">C36+D36+E36+F36+G36*0.25+H36*0.25+I36*0.3</f>
        <v>91.25</v>
      </c>
      <c r="K36" s="1">
        <v>10</v>
      </c>
      <c r="L36" s="1">
        <v>10</v>
      </c>
      <c r="M36" s="1">
        <v>10</v>
      </c>
      <c r="N36" s="1">
        <v>20</v>
      </c>
      <c r="O36" s="1">
        <v>78</v>
      </c>
      <c r="P36" s="5">
        <v>80</v>
      </c>
      <c r="Q36" s="1">
        <f t="shared" si="1"/>
        <v>89.5</v>
      </c>
    </row>
    <row r="37" spans="1:17" ht="16.2">
      <c r="A37" s="1" t="s">
        <v>53</v>
      </c>
      <c r="B37" s="1" t="s">
        <v>86</v>
      </c>
      <c r="C37" s="1">
        <v>10</v>
      </c>
      <c r="D37" s="1">
        <v>10</v>
      </c>
      <c r="E37" s="1">
        <v>10</v>
      </c>
      <c r="F37" s="1">
        <v>20</v>
      </c>
      <c r="G37" s="1">
        <v>80</v>
      </c>
      <c r="H37" s="5">
        <v>85</v>
      </c>
      <c r="J37" s="1">
        <f t="shared" si="2"/>
        <v>91.25</v>
      </c>
      <c r="K37" s="1">
        <v>10</v>
      </c>
      <c r="L37" s="1">
        <v>10</v>
      </c>
      <c r="M37" s="1">
        <v>10</v>
      </c>
      <c r="N37" s="1">
        <v>20</v>
      </c>
      <c r="O37" s="1">
        <v>70</v>
      </c>
      <c r="P37" s="5">
        <v>85</v>
      </c>
      <c r="Q37" s="1">
        <f t="shared" si="1"/>
        <v>88.75</v>
      </c>
    </row>
    <row r="38" spans="1:17" ht="16.2">
      <c r="A38" s="1" t="s">
        <v>54</v>
      </c>
      <c r="B38" s="1" t="s">
        <v>87</v>
      </c>
      <c r="C38" s="1">
        <v>10</v>
      </c>
      <c r="D38" s="1">
        <v>10</v>
      </c>
      <c r="E38" s="1">
        <v>10</v>
      </c>
      <c r="F38" s="1">
        <v>20</v>
      </c>
      <c r="G38" s="1">
        <v>75</v>
      </c>
      <c r="H38" s="5">
        <v>80</v>
      </c>
      <c r="J38" s="1">
        <f t="shared" si="2"/>
        <v>88.75</v>
      </c>
      <c r="K38" s="1">
        <v>10</v>
      </c>
      <c r="L38" s="1">
        <v>10</v>
      </c>
      <c r="M38" s="1">
        <v>10</v>
      </c>
      <c r="N38" s="1">
        <v>20</v>
      </c>
      <c r="O38" s="1">
        <v>80</v>
      </c>
      <c r="P38" s="5">
        <v>80</v>
      </c>
      <c r="Q38" s="1">
        <f t="shared" si="1"/>
        <v>90</v>
      </c>
    </row>
    <row r="39" spans="1:17" ht="16.2">
      <c r="A39" s="1" t="s">
        <v>23</v>
      </c>
      <c r="B39" s="1" t="s">
        <v>88</v>
      </c>
      <c r="C39" s="1">
        <v>10</v>
      </c>
      <c r="D39" s="1">
        <v>10</v>
      </c>
      <c r="E39" s="1">
        <v>10</v>
      </c>
      <c r="F39" s="1">
        <v>20</v>
      </c>
      <c r="G39" s="1">
        <v>80</v>
      </c>
      <c r="H39" s="5">
        <v>90</v>
      </c>
      <c r="J39" s="1">
        <f t="shared" si="2"/>
        <v>92.5</v>
      </c>
      <c r="K39" s="1">
        <v>10</v>
      </c>
      <c r="L39" s="1">
        <v>10</v>
      </c>
      <c r="M39" s="1">
        <v>10</v>
      </c>
      <c r="N39" s="1">
        <v>20</v>
      </c>
      <c r="O39" s="1">
        <v>80</v>
      </c>
      <c r="P39" s="5">
        <v>85</v>
      </c>
      <c r="Q39" s="1">
        <f t="shared" si="1"/>
        <v>91.25</v>
      </c>
    </row>
    <row r="40" spans="1:17" ht="16.2">
      <c r="A40" s="1" t="s">
        <v>31</v>
      </c>
      <c r="B40" s="1" t="s">
        <v>89</v>
      </c>
      <c r="C40" s="1">
        <v>10</v>
      </c>
      <c r="D40" s="1">
        <v>10</v>
      </c>
      <c r="E40" s="1">
        <v>10</v>
      </c>
      <c r="F40" s="1">
        <v>20</v>
      </c>
      <c r="G40" s="1">
        <v>75</v>
      </c>
      <c r="H40" s="5">
        <v>85</v>
      </c>
      <c r="J40" s="1">
        <f t="shared" si="2"/>
        <v>90</v>
      </c>
      <c r="K40" s="1">
        <v>10</v>
      </c>
      <c r="L40" s="1">
        <v>10</v>
      </c>
      <c r="M40" s="1">
        <v>10</v>
      </c>
      <c r="N40" s="1">
        <v>20</v>
      </c>
      <c r="O40" s="13">
        <v>0</v>
      </c>
      <c r="P40" s="5">
        <v>85</v>
      </c>
      <c r="Q40" s="1">
        <f t="shared" si="1"/>
        <v>71.25</v>
      </c>
    </row>
    <row r="41" spans="1:17" ht="16.2">
      <c r="A41" s="1" t="s">
        <v>55</v>
      </c>
      <c r="B41" s="1" t="s">
        <v>90</v>
      </c>
      <c r="C41" s="1">
        <v>10</v>
      </c>
      <c r="D41" s="1">
        <v>10</v>
      </c>
      <c r="E41" s="1">
        <v>10</v>
      </c>
      <c r="F41" s="1">
        <v>20</v>
      </c>
      <c r="G41" s="1">
        <v>90</v>
      </c>
      <c r="H41" s="5">
        <v>85</v>
      </c>
      <c r="I41" s="1">
        <v>85</v>
      </c>
      <c r="J41" s="1">
        <f t="shared" si="2"/>
        <v>119.25</v>
      </c>
      <c r="K41" s="1">
        <v>10</v>
      </c>
      <c r="L41" s="1">
        <v>10</v>
      </c>
      <c r="M41" s="1">
        <v>10</v>
      </c>
      <c r="N41" s="1">
        <v>20</v>
      </c>
      <c r="O41" s="1">
        <v>90</v>
      </c>
      <c r="P41" s="5">
        <v>85</v>
      </c>
      <c r="Q41" s="1">
        <f t="shared" si="1"/>
        <v>93.75</v>
      </c>
    </row>
    <row r="42" spans="1:17" ht="16.2">
      <c r="A42" s="1" t="s">
        <v>12</v>
      </c>
      <c r="B42" s="1" t="s">
        <v>91</v>
      </c>
      <c r="C42" s="1">
        <v>10</v>
      </c>
      <c r="D42" s="1">
        <v>10</v>
      </c>
      <c r="E42" s="1">
        <v>10</v>
      </c>
      <c r="F42" s="1">
        <v>20</v>
      </c>
      <c r="G42" s="13">
        <v>10</v>
      </c>
      <c r="H42" s="5">
        <v>90</v>
      </c>
      <c r="J42" s="1">
        <f t="shared" si="2"/>
        <v>75</v>
      </c>
      <c r="K42" s="1">
        <v>10</v>
      </c>
      <c r="L42" s="1">
        <v>10</v>
      </c>
      <c r="M42" s="1">
        <v>10</v>
      </c>
      <c r="N42" s="1">
        <v>20</v>
      </c>
      <c r="O42" s="13">
        <v>10</v>
      </c>
      <c r="P42" s="5">
        <v>85</v>
      </c>
      <c r="Q42" s="1">
        <f t="shared" si="1"/>
        <v>73.75</v>
      </c>
    </row>
    <row r="43" spans="1:17" ht="16.2">
      <c r="A43" s="1" t="s">
        <v>57</v>
      </c>
      <c r="B43" s="1" t="s">
        <v>92</v>
      </c>
      <c r="C43" s="1">
        <v>10</v>
      </c>
      <c r="D43" s="1">
        <v>10</v>
      </c>
      <c r="E43" s="1">
        <v>10</v>
      </c>
      <c r="F43" s="1">
        <v>20</v>
      </c>
      <c r="G43" s="1">
        <v>85</v>
      </c>
      <c r="H43" s="5">
        <v>90</v>
      </c>
      <c r="J43" s="1">
        <f t="shared" si="2"/>
        <v>93.75</v>
      </c>
      <c r="K43" s="1">
        <v>10</v>
      </c>
      <c r="L43" s="1">
        <v>10</v>
      </c>
      <c r="M43" s="1">
        <v>10</v>
      </c>
      <c r="N43" s="1">
        <v>20</v>
      </c>
      <c r="O43" s="1">
        <v>85</v>
      </c>
      <c r="P43" s="5">
        <v>90</v>
      </c>
      <c r="Q43" s="1">
        <f t="shared" si="1"/>
        <v>93.75</v>
      </c>
    </row>
    <row r="44" spans="1:17" ht="16.2">
      <c r="A44" s="1" t="s">
        <v>58</v>
      </c>
      <c r="B44" s="1" t="s">
        <v>93</v>
      </c>
      <c r="C44" s="1">
        <v>10</v>
      </c>
      <c r="D44" s="1">
        <v>10</v>
      </c>
      <c r="E44" s="1">
        <v>10</v>
      </c>
      <c r="F44" s="1">
        <v>20</v>
      </c>
      <c r="G44" s="1">
        <v>95</v>
      </c>
      <c r="H44" s="5">
        <v>90</v>
      </c>
      <c r="I44" s="1">
        <v>85</v>
      </c>
      <c r="J44" s="1">
        <f t="shared" si="2"/>
        <v>121.75</v>
      </c>
      <c r="K44" s="1">
        <v>10</v>
      </c>
      <c r="L44" s="1">
        <v>10</v>
      </c>
      <c r="M44" s="1">
        <v>10</v>
      </c>
      <c r="N44" s="1">
        <v>20</v>
      </c>
      <c r="O44" s="1">
        <v>90</v>
      </c>
      <c r="P44" s="5">
        <v>90</v>
      </c>
      <c r="Q44" s="1">
        <f t="shared" si="1"/>
        <v>95</v>
      </c>
    </row>
    <row r="45" spans="1:17" ht="16.2">
      <c r="A45" s="1" t="s">
        <v>56</v>
      </c>
      <c r="B45" s="1" t="s">
        <v>94</v>
      </c>
      <c r="C45" s="1">
        <v>10</v>
      </c>
      <c r="D45" s="1">
        <v>10</v>
      </c>
      <c r="E45" s="1">
        <v>10</v>
      </c>
      <c r="F45" s="1">
        <v>20</v>
      </c>
      <c r="G45" s="1">
        <v>75</v>
      </c>
      <c r="H45" s="5">
        <v>85</v>
      </c>
      <c r="J45" s="1">
        <f t="shared" si="2"/>
        <v>90</v>
      </c>
      <c r="K45" s="1">
        <v>10</v>
      </c>
      <c r="L45" s="1">
        <v>10</v>
      </c>
      <c r="M45" s="1">
        <v>10</v>
      </c>
      <c r="N45" s="1">
        <v>20</v>
      </c>
      <c r="O45" s="1">
        <v>80</v>
      </c>
      <c r="P45" s="5">
        <v>80</v>
      </c>
      <c r="Q45" s="1">
        <f t="shared" si="1"/>
        <v>90</v>
      </c>
    </row>
    <row r="46" spans="1:17" ht="16.2">
      <c r="A46" s="1" t="s">
        <v>46</v>
      </c>
      <c r="B46" s="1" t="s">
        <v>95</v>
      </c>
      <c r="C46" s="1">
        <v>10</v>
      </c>
      <c r="D46" s="1">
        <v>10</v>
      </c>
      <c r="E46" s="1">
        <v>10</v>
      </c>
      <c r="F46" s="1">
        <v>20</v>
      </c>
      <c r="G46" s="1">
        <v>75</v>
      </c>
      <c r="H46" s="5">
        <v>80</v>
      </c>
      <c r="J46" s="1">
        <f t="shared" si="2"/>
        <v>88.75</v>
      </c>
      <c r="K46" s="1">
        <v>10</v>
      </c>
      <c r="L46" s="1">
        <v>10</v>
      </c>
      <c r="M46" s="1">
        <v>10</v>
      </c>
      <c r="N46" s="1">
        <v>20</v>
      </c>
      <c r="O46" s="1">
        <v>80</v>
      </c>
      <c r="P46" s="5">
        <v>80</v>
      </c>
      <c r="Q46" s="1">
        <f t="shared" si="1"/>
        <v>90</v>
      </c>
    </row>
    <row r="47" spans="1:17" ht="16.2">
      <c r="A47" s="1" t="s">
        <v>25</v>
      </c>
      <c r="B47" s="1" t="s">
        <v>96</v>
      </c>
      <c r="C47" s="1">
        <v>10</v>
      </c>
      <c r="D47" s="1">
        <v>10</v>
      </c>
      <c r="E47" s="1">
        <v>10</v>
      </c>
      <c r="F47" s="1">
        <v>20</v>
      </c>
      <c r="G47" s="1">
        <v>85</v>
      </c>
      <c r="H47" s="5">
        <v>90</v>
      </c>
      <c r="J47" s="1">
        <f t="shared" si="2"/>
        <v>93.75</v>
      </c>
      <c r="K47" s="1">
        <v>10</v>
      </c>
      <c r="L47" s="1">
        <v>10</v>
      </c>
      <c r="M47" s="1">
        <v>10</v>
      </c>
      <c r="N47" s="1">
        <v>20</v>
      </c>
      <c r="O47" s="1">
        <v>80</v>
      </c>
      <c r="P47" s="5">
        <v>85</v>
      </c>
      <c r="Q47" s="1">
        <f t="shared" si="1"/>
        <v>91.25</v>
      </c>
    </row>
    <row r="48" spans="1:17" ht="16.2">
      <c r="A48" s="1" t="s">
        <v>33</v>
      </c>
      <c r="B48" s="1" t="s">
        <v>97</v>
      </c>
      <c r="C48" s="1">
        <v>10</v>
      </c>
      <c r="D48" s="1">
        <v>10</v>
      </c>
      <c r="E48" s="1">
        <v>10</v>
      </c>
      <c r="F48" s="1">
        <v>20</v>
      </c>
      <c r="G48" s="1">
        <v>85</v>
      </c>
      <c r="H48" s="5">
        <v>85</v>
      </c>
      <c r="I48" s="1">
        <v>85</v>
      </c>
      <c r="J48" s="1">
        <f t="shared" si="2"/>
        <v>118</v>
      </c>
      <c r="K48" s="1">
        <v>10</v>
      </c>
      <c r="L48" s="1">
        <v>10</v>
      </c>
      <c r="M48" s="1">
        <v>10</v>
      </c>
      <c r="N48" s="1">
        <v>20</v>
      </c>
      <c r="O48" s="1">
        <v>90</v>
      </c>
      <c r="P48" s="5">
        <v>85</v>
      </c>
      <c r="Q48" s="1">
        <f t="shared" si="1"/>
        <v>93.75</v>
      </c>
    </row>
    <row r="49" spans="1:17" ht="16.2">
      <c r="A49" s="1" t="s">
        <v>59</v>
      </c>
      <c r="B49" s="1" t="s">
        <v>98</v>
      </c>
      <c r="C49" s="1">
        <v>10</v>
      </c>
      <c r="D49" s="1">
        <v>10</v>
      </c>
      <c r="E49" s="1">
        <v>10</v>
      </c>
      <c r="F49" s="1">
        <v>20</v>
      </c>
      <c r="G49" s="1">
        <v>70</v>
      </c>
      <c r="H49" s="5">
        <v>80</v>
      </c>
      <c r="J49" s="1">
        <f t="shared" si="2"/>
        <v>87.5</v>
      </c>
      <c r="K49" s="1">
        <v>10</v>
      </c>
      <c r="L49" s="1">
        <v>10</v>
      </c>
      <c r="M49" s="1">
        <v>10</v>
      </c>
      <c r="N49" s="1">
        <v>20</v>
      </c>
      <c r="O49" s="1">
        <v>85</v>
      </c>
      <c r="P49" s="5">
        <v>80</v>
      </c>
      <c r="Q49" s="1">
        <f t="shared" si="1"/>
        <v>91.25</v>
      </c>
    </row>
    <row r="50" spans="1:17" ht="16.2">
      <c r="A50" s="1" t="s">
        <v>47</v>
      </c>
      <c r="B50" s="1" t="s">
        <v>99</v>
      </c>
      <c r="C50" s="1">
        <v>10</v>
      </c>
      <c r="D50" s="1">
        <v>10</v>
      </c>
      <c r="E50" s="1">
        <v>10</v>
      </c>
      <c r="F50" s="1">
        <v>20</v>
      </c>
      <c r="G50" s="1">
        <v>75</v>
      </c>
      <c r="H50" s="5">
        <v>80</v>
      </c>
      <c r="J50" s="1">
        <f t="shared" si="2"/>
        <v>88.75</v>
      </c>
      <c r="K50" s="1">
        <v>10</v>
      </c>
      <c r="L50" s="1">
        <v>10</v>
      </c>
      <c r="M50" s="1">
        <v>10</v>
      </c>
      <c r="N50" s="1">
        <v>20</v>
      </c>
      <c r="O50" s="1">
        <v>75</v>
      </c>
      <c r="P50" s="5">
        <v>80</v>
      </c>
      <c r="Q50" s="1">
        <f t="shared" si="1"/>
        <v>88.75</v>
      </c>
    </row>
    <row r="51" spans="1:17" ht="16.2">
      <c r="A51" s="1" t="s">
        <v>42</v>
      </c>
      <c r="B51" s="1" t="s">
        <v>100</v>
      </c>
      <c r="C51" s="1">
        <v>10</v>
      </c>
      <c r="D51" s="1">
        <v>10</v>
      </c>
      <c r="E51" s="1">
        <v>10</v>
      </c>
      <c r="F51" s="1">
        <v>20</v>
      </c>
      <c r="G51" s="1">
        <v>75</v>
      </c>
      <c r="H51" s="5">
        <v>85</v>
      </c>
      <c r="J51" s="1">
        <f t="shared" si="2"/>
        <v>90</v>
      </c>
      <c r="K51" s="1">
        <v>10</v>
      </c>
      <c r="L51" s="1">
        <v>10</v>
      </c>
      <c r="M51" s="1">
        <v>10</v>
      </c>
      <c r="N51" s="1">
        <v>20</v>
      </c>
      <c r="O51" s="1">
        <v>75</v>
      </c>
      <c r="P51" s="5">
        <v>85</v>
      </c>
      <c r="Q51" s="1">
        <f t="shared" si="1"/>
        <v>90</v>
      </c>
    </row>
    <row r="52" spans="1:17" ht="16.2">
      <c r="A52" s="1" t="s">
        <v>48</v>
      </c>
      <c r="B52" s="1" t="s">
        <v>101</v>
      </c>
      <c r="C52" s="1">
        <v>10</v>
      </c>
      <c r="D52" s="1">
        <v>10</v>
      </c>
      <c r="E52" s="1">
        <v>10</v>
      </c>
      <c r="F52" s="1">
        <v>20</v>
      </c>
      <c r="G52" s="1">
        <v>75</v>
      </c>
      <c r="H52" s="5">
        <v>80</v>
      </c>
      <c r="J52" s="1">
        <f t="shared" si="2"/>
        <v>88.75</v>
      </c>
      <c r="K52" s="1">
        <v>10</v>
      </c>
      <c r="L52" s="1">
        <v>10</v>
      </c>
      <c r="M52" s="1">
        <v>10</v>
      </c>
      <c r="N52" s="1">
        <v>20</v>
      </c>
      <c r="O52" s="1">
        <v>90</v>
      </c>
      <c r="P52" s="5">
        <v>80</v>
      </c>
      <c r="Q52" s="1">
        <f t="shared" si="1"/>
        <v>92.5</v>
      </c>
    </row>
    <row r="53" spans="1:17" ht="16.2">
      <c r="A53" s="1" t="s">
        <v>61</v>
      </c>
      <c r="B53" s="1" t="s">
        <v>102</v>
      </c>
      <c r="C53" s="1">
        <v>10</v>
      </c>
      <c r="D53" s="1">
        <v>10</v>
      </c>
      <c r="E53" s="1">
        <v>10</v>
      </c>
      <c r="F53" s="1">
        <v>20</v>
      </c>
      <c r="G53" s="13">
        <v>70</v>
      </c>
      <c r="H53" s="5">
        <v>80</v>
      </c>
      <c r="J53" s="1">
        <f t="shared" si="2"/>
        <v>87.5</v>
      </c>
      <c r="K53" s="1">
        <v>10</v>
      </c>
      <c r="L53" s="1">
        <v>10</v>
      </c>
      <c r="M53" s="1">
        <v>10</v>
      </c>
      <c r="N53" s="1">
        <v>20</v>
      </c>
      <c r="O53" s="1">
        <v>85</v>
      </c>
      <c r="P53" s="5">
        <v>80</v>
      </c>
      <c r="Q53" s="1">
        <f t="shared" si="1"/>
        <v>91.25</v>
      </c>
    </row>
    <row r="54" spans="1:17" ht="16.2">
      <c r="A54" s="1" t="s">
        <v>28</v>
      </c>
      <c r="B54" s="1" t="s">
        <v>103</v>
      </c>
      <c r="C54" s="1">
        <v>10</v>
      </c>
      <c r="D54" s="1">
        <v>10</v>
      </c>
      <c r="E54" s="1">
        <v>10</v>
      </c>
      <c r="F54" s="1">
        <v>20</v>
      </c>
      <c r="G54" s="1">
        <v>85</v>
      </c>
      <c r="H54" s="5">
        <v>90</v>
      </c>
      <c r="J54" s="1">
        <f t="shared" si="2"/>
        <v>93.75</v>
      </c>
      <c r="K54" s="1">
        <v>10</v>
      </c>
      <c r="L54" s="1">
        <v>10</v>
      </c>
      <c r="M54" s="1">
        <v>10</v>
      </c>
      <c r="N54" s="1">
        <v>20</v>
      </c>
      <c r="O54" s="1">
        <v>85</v>
      </c>
      <c r="P54" s="5">
        <v>85</v>
      </c>
      <c r="Q54" s="1">
        <f t="shared" si="1"/>
        <v>92.5</v>
      </c>
    </row>
    <row r="55" spans="1:17" ht="16.2">
      <c r="A55" s="1" t="s">
        <v>35</v>
      </c>
      <c r="B55" s="1" t="s">
        <v>104</v>
      </c>
      <c r="C55" s="1">
        <v>10</v>
      </c>
      <c r="D55" s="1">
        <v>10</v>
      </c>
      <c r="E55" s="1">
        <v>10</v>
      </c>
      <c r="F55" s="1">
        <v>20</v>
      </c>
      <c r="G55" s="1">
        <v>75</v>
      </c>
      <c r="H55" s="5">
        <v>85</v>
      </c>
      <c r="J55" s="1">
        <f t="shared" si="2"/>
        <v>90</v>
      </c>
      <c r="K55" s="1">
        <v>10</v>
      </c>
      <c r="L55" s="1">
        <v>10</v>
      </c>
      <c r="M55" s="1">
        <v>10</v>
      </c>
      <c r="N55" s="1">
        <v>20</v>
      </c>
      <c r="O55" s="1">
        <v>80</v>
      </c>
      <c r="P55" s="5">
        <v>85</v>
      </c>
      <c r="Q55" s="1">
        <f t="shared" si="1"/>
        <v>91.25</v>
      </c>
    </row>
    <row r="56" spans="1:17" ht="16.2">
      <c r="A56" s="1" t="s">
        <v>44</v>
      </c>
      <c r="B56" s="1" t="s">
        <v>105</v>
      </c>
      <c r="C56" s="1">
        <v>10</v>
      </c>
      <c r="D56" s="1">
        <v>10</v>
      </c>
      <c r="E56" s="1">
        <v>10</v>
      </c>
      <c r="F56" s="1">
        <v>20</v>
      </c>
      <c r="G56" s="1">
        <v>75</v>
      </c>
      <c r="H56" s="5">
        <v>85</v>
      </c>
      <c r="J56" s="1">
        <f t="shared" si="2"/>
        <v>90</v>
      </c>
      <c r="K56" s="1">
        <v>10</v>
      </c>
      <c r="L56" s="1">
        <v>10</v>
      </c>
      <c r="M56" s="1">
        <v>10</v>
      </c>
      <c r="N56" s="1">
        <v>20</v>
      </c>
      <c r="O56" s="1">
        <v>80</v>
      </c>
      <c r="P56" s="5">
        <v>85</v>
      </c>
      <c r="Q56" s="1">
        <f t="shared" si="1"/>
        <v>91.25</v>
      </c>
    </row>
    <row r="57" spans="1:17" ht="16.2">
      <c r="A57" s="1" t="s">
        <v>60</v>
      </c>
      <c r="B57" s="1" t="s">
        <v>106</v>
      </c>
      <c r="C57" s="1">
        <v>10</v>
      </c>
      <c r="D57" s="1">
        <v>10</v>
      </c>
      <c r="E57" s="1">
        <v>10</v>
      </c>
      <c r="F57" s="1">
        <v>20</v>
      </c>
      <c r="G57" s="1">
        <v>70</v>
      </c>
      <c r="H57" s="5">
        <v>80</v>
      </c>
      <c r="J57" s="1">
        <f t="shared" si="2"/>
        <v>87.5</v>
      </c>
      <c r="K57" s="1">
        <v>10</v>
      </c>
      <c r="L57" s="1">
        <v>10</v>
      </c>
      <c r="M57" s="1">
        <v>10</v>
      </c>
      <c r="N57" s="1">
        <v>20</v>
      </c>
      <c r="O57" s="1">
        <v>78</v>
      </c>
      <c r="P57" s="5">
        <v>80</v>
      </c>
      <c r="Q57" s="1">
        <f t="shared" si="1"/>
        <v>89.5</v>
      </c>
    </row>
  </sheetData>
  <mergeCells count="4">
    <mergeCell ref="A1:A3"/>
    <mergeCell ref="B1:B3"/>
    <mergeCell ref="C1:J1"/>
    <mergeCell ref="K1:Q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F22" sqref="F22"/>
    </sheetView>
  </sheetViews>
  <sheetFormatPr defaultColWidth="9.109375" defaultRowHeight="15"/>
  <cols>
    <col min="1" max="1" width="12.6640625" style="1" bestFit="1" customWidth="1"/>
    <col min="2" max="2" width="8.44140625" style="1" bestFit="1" customWidth="1"/>
    <col min="3" max="3" width="8.6640625" style="1" bestFit="1" customWidth="1"/>
    <col min="4" max="4" width="15.109375" style="1" bestFit="1" customWidth="1"/>
    <col min="5" max="5" width="6.5546875" style="1" bestFit="1" customWidth="1"/>
    <col min="6" max="6" width="6.6640625" bestFit="1" customWidth="1"/>
    <col min="7" max="7" width="7.88671875" style="1" bestFit="1" customWidth="1"/>
    <col min="8" max="16384" width="9.109375" style="1"/>
  </cols>
  <sheetData>
    <row r="1" spans="1:7">
      <c r="A1" s="19" t="s">
        <v>133</v>
      </c>
      <c r="B1" s="19" t="s">
        <v>134</v>
      </c>
      <c r="C1" s="1" t="s">
        <v>132</v>
      </c>
      <c r="D1" s="1" t="s">
        <v>195</v>
      </c>
      <c r="E1" s="1" t="s">
        <v>192</v>
      </c>
      <c r="F1" s="1" t="s">
        <v>193</v>
      </c>
      <c r="G1" s="1" t="s">
        <v>194</v>
      </c>
    </row>
    <row r="2" spans="1:7">
      <c r="A2" s="19"/>
      <c r="B2" s="19"/>
      <c r="C2" s="2">
        <v>0.5</v>
      </c>
      <c r="D2" s="2">
        <v>0.3</v>
      </c>
      <c r="E2" s="2">
        <v>0.2</v>
      </c>
      <c r="F2" s="2">
        <v>0.3</v>
      </c>
      <c r="G2" s="2">
        <f>SUM(C2:F2)</f>
        <v>1.3</v>
      </c>
    </row>
    <row r="3" spans="1:7" ht="16.2">
      <c r="A3" s="1" t="s">
        <v>7</v>
      </c>
      <c r="B3" s="1" t="s">
        <v>113</v>
      </c>
      <c r="C3" s="1">
        <v>75</v>
      </c>
      <c r="D3" s="1">
        <v>85</v>
      </c>
      <c r="E3" s="1">
        <v>80</v>
      </c>
      <c r="F3" s="1"/>
      <c r="G3" s="1">
        <f>C3*0.5+D3*0.3+E3*0.2+F3*0.3</f>
        <v>79</v>
      </c>
    </row>
    <row r="4" spans="1:7" ht="16.2">
      <c r="A4" s="1" t="s">
        <v>13</v>
      </c>
      <c r="B4" s="1" t="s">
        <v>114</v>
      </c>
      <c r="C4" s="1">
        <v>90</v>
      </c>
      <c r="D4" s="1">
        <v>90</v>
      </c>
      <c r="E4" s="1">
        <v>100</v>
      </c>
      <c r="F4" s="1">
        <v>100</v>
      </c>
      <c r="G4" s="1">
        <f t="shared" ref="G4:G56" si="0">C4*0.5+D4*0.3+E4*0.2+F4*0.3</f>
        <v>122</v>
      </c>
    </row>
    <row r="5" spans="1:7" ht="16.2">
      <c r="A5" s="1" t="s">
        <v>14</v>
      </c>
      <c r="B5" s="1" t="s">
        <v>115</v>
      </c>
      <c r="C5" s="1">
        <v>90</v>
      </c>
      <c r="D5" s="1">
        <v>90</v>
      </c>
      <c r="E5" s="1">
        <v>100</v>
      </c>
      <c r="F5" s="1"/>
      <c r="G5" s="1">
        <f t="shared" si="0"/>
        <v>92</v>
      </c>
    </row>
    <row r="6" spans="1:7" ht="16.2">
      <c r="A6" s="1" t="s">
        <v>15</v>
      </c>
      <c r="B6" s="1" t="s">
        <v>116</v>
      </c>
      <c r="C6" s="1">
        <v>90</v>
      </c>
      <c r="D6" s="1">
        <v>90</v>
      </c>
      <c r="E6" s="1">
        <v>100</v>
      </c>
      <c r="F6" s="1"/>
      <c r="G6" s="1">
        <f t="shared" si="0"/>
        <v>92</v>
      </c>
    </row>
    <row r="7" spans="1:7" ht="16.2">
      <c r="A7" s="1" t="s">
        <v>16</v>
      </c>
      <c r="B7" s="1" t="s">
        <v>117</v>
      </c>
      <c r="C7" s="1">
        <v>75</v>
      </c>
      <c r="D7" s="1">
        <v>85</v>
      </c>
      <c r="E7" s="1">
        <v>60</v>
      </c>
      <c r="F7" s="1"/>
      <c r="G7" s="1">
        <f t="shared" si="0"/>
        <v>75</v>
      </c>
    </row>
    <row r="8" spans="1:7" ht="16.2">
      <c r="A8" s="1" t="s">
        <v>17</v>
      </c>
      <c r="B8" s="1" t="s">
        <v>118</v>
      </c>
      <c r="C8" s="1">
        <v>70</v>
      </c>
      <c r="D8" s="1">
        <v>60</v>
      </c>
      <c r="E8" s="1">
        <v>20</v>
      </c>
      <c r="F8" s="1"/>
      <c r="G8" s="1">
        <f t="shared" si="0"/>
        <v>57</v>
      </c>
    </row>
    <row r="9" spans="1:7" ht="16.2">
      <c r="A9" s="1" t="s">
        <v>18</v>
      </c>
      <c r="B9" s="1" t="s">
        <v>119</v>
      </c>
      <c r="C9" s="1">
        <v>80</v>
      </c>
      <c r="D9" s="1">
        <v>85</v>
      </c>
      <c r="E9" s="1">
        <v>100</v>
      </c>
      <c r="F9" s="1"/>
      <c r="G9" s="1">
        <f t="shared" si="0"/>
        <v>85.5</v>
      </c>
    </row>
    <row r="10" spans="1:7" ht="16.2">
      <c r="A10" s="1" t="s">
        <v>19</v>
      </c>
      <c r="B10" s="1" t="s">
        <v>120</v>
      </c>
      <c r="C10" s="1">
        <v>70</v>
      </c>
      <c r="D10" s="1">
        <v>60</v>
      </c>
      <c r="E10" s="1">
        <v>20</v>
      </c>
      <c r="F10" s="1"/>
      <c r="G10" s="1">
        <f t="shared" si="0"/>
        <v>57</v>
      </c>
    </row>
    <row r="11" spans="1:7" ht="16.2">
      <c r="A11" s="1" t="s">
        <v>20</v>
      </c>
      <c r="B11" s="1" t="s">
        <v>121</v>
      </c>
      <c r="C11" s="1">
        <v>80</v>
      </c>
      <c r="D11" s="1">
        <v>75</v>
      </c>
      <c r="E11" s="1">
        <v>20</v>
      </c>
      <c r="F11" s="1"/>
      <c r="G11" s="1">
        <f t="shared" si="0"/>
        <v>66.5</v>
      </c>
    </row>
    <row r="12" spans="1:7" ht="16.2">
      <c r="A12" s="1" t="s">
        <v>22</v>
      </c>
      <c r="B12" s="1" t="s">
        <v>122</v>
      </c>
      <c r="C12" s="1">
        <v>90</v>
      </c>
      <c r="D12" s="1">
        <v>90</v>
      </c>
      <c r="E12" s="1">
        <v>100</v>
      </c>
      <c r="F12" s="1">
        <v>100</v>
      </c>
      <c r="G12" s="1">
        <f t="shared" si="0"/>
        <v>122</v>
      </c>
    </row>
    <row r="13" spans="1:7" ht="16.2">
      <c r="A13" s="1" t="s">
        <v>21</v>
      </c>
      <c r="B13" s="1" t="s">
        <v>123</v>
      </c>
      <c r="C13" s="1">
        <v>90</v>
      </c>
      <c r="D13" s="1">
        <v>90</v>
      </c>
      <c r="E13" s="1">
        <v>60</v>
      </c>
      <c r="F13" s="1"/>
      <c r="G13" s="1">
        <f t="shared" si="0"/>
        <v>84</v>
      </c>
    </row>
    <row r="14" spans="1:7" ht="16.2">
      <c r="A14" s="1" t="s">
        <v>24</v>
      </c>
      <c r="B14" s="1" t="s">
        <v>124</v>
      </c>
      <c r="C14" s="1">
        <v>80</v>
      </c>
      <c r="D14" s="1">
        <v>85</v>
      </c>
      <c r="E14" s="1">
        <v>20</v>
      </c>
      <c r="F14" s="1"/>
      <c r="G14" s="1">
        <f t="shared" si="0"/>
        <v>69.5</v>
      </c>
    </row>
    <row r="15" spans="1:7" ht="16.2">
      <c r="A15" s="1" t="s">
        <v>26</v>
      </c>
      <c r="B15" s="1" t="s">
        <v>125</v>
      </c>
      <c r="C15" s="1">
        <v>90</v>
      </c>
      <c r="D15" s="1">
        <v>90</v>
      </c>
      <c r="E15" s="1">
        <v>100</v>
      </c>
      <c r="F15" s="1">
        <v>100</v>
      </c>
      <c r="G15" s="1">
        <f t="shared" si="0"/>
        <v>122</v>
      </c>
    </row>
    <row r="16" spans="1:7" ht="16.2">
      <c r="A16" s="1" t="s">
        <v>27</v>
      </c>
      <c r="B16" s="1" t="s">
        <v>66</v>
      </c>
      <c r="C16" s="1">
        <v>70</v>
      </c>
      <c r="D16" s="1">
        <v>85</v>
      </c>
      <c r="E16" s="1">
        <v>60</v>
      </c>
      <c r="F16" s="1"/>
      <c r="G16" s="1">
        <f t="shared" si="0"/>
        <v>72.5</v>
      </c>
    </row>
    <row r="17" spans="1:7" ht="16.2">
      <c r="A17" s="1" t="s">
        <v>2</v>
      </c>
      <c r="B17" s="1" t="s">
        <v>67</v>
      </c>
      <c r="C17" s="1">
        <v>93</v>
      </c>
      <c r="D17" s="1">
        <v>93</v>
      </c>
      <c r="E17" s="1">
        <v>100</v>
      </c>
      <c r="F17" s="1">
        <v>100</v>
      </c>
      <c r="G17" s="1">
        <f t="shared" si="0"/>
        <v>124.4</v>
      </c>
    </row>
    <row r="18" spans="1:7" ht="16.2">
      <c r="A18" s="1" t="s">
        <v>30</v>
      </c>
      <c r="B18" s="1" t="s">
        <v>68</v>
      </c>
      <c r="C18" s="1">
        <v>75</v>
      </c>
      <c r="D18" s="1">
        <v>85</v>
      </c>
      <c r="E18" s="1">
        <v>20</v>
      </c>
      <c r="F18" s="1"/>
      <c r="G18" s="1">
        <f t="shared" si="0"/>
        <v>67</v>
      </c>
    </row>
    <row r="19" spans="1:7" ht="16.2">
      <c r="A19" s="1" t="s">
        <v>32</v>
      </c>
      <c r="B19" s="1" t="s">
        <v>69</v>
      </c>
      <c r="C19" s="1">
        <v>80</v>
      </c>
      <c r="D19" s="1">
        <v>70</v>
      </c>
      <c r="E19" s="1">
        <v>60</v>
      </c>
      <c r="F19" s="1"/>
      <c r="G19" s="1">
        <f t="shared" si="0"/>
        <v>73</v>
      </c>
    </row>
    <row r="20" spans="1:7" ht="16.2">
      <c r="A20" s="1" t="s">
        <v>9</v>
      </c>
      <c r="B20" s="1" t="s">
        <v>70</v>
      </c>
      <c r="C20" s="1">
        <v>93</v>
      </c>
      <c r="D20" s="1">
        <v>93</v>
      </c>
      <c r="E20" s="1">
        <v>100</v>
      </c>
      <c r="F20" s="1">
        <v>100</v>
      </c>
      <c r="G20" s="1">
        <f t="shared" si="0"/>
        <v>124.4</v>
      </c>
    </row>
    <row r="21" spans="1:7" ht="16.2">
      <c r="A21" s="1" t="s">
        <v>34</v>
      </c>
      <c r="B21" s="1" t="s">
        <v>71</v>
      </c>
      <c r="C21" s="1">
        <v>70</v>
      </c>
      <c r="D21" s="1">
        <v>85</v>
      </c>
      <c r="E21" s="1">
        <v>60</v>
      </c>
      <c r="F21" s="1"/>
      <c r="G21" s="1">
        <f t="shared" si="0"/>
        <v>72.5</v>
      </c>
    </row>
    <row r="22" spans="1:7" ht="16.2">
      <c r="A22" s="1" t="s">
        <v>36</v>
      </c>
      <c r="B22" s="1" t="s">
        <v>72</v>
      </c>
      <c r="C22" s="1">
        <v>95</v>
      </c>
      <c r="D22" s="1">
        <v>90</v>
      </c>
      <c r="E22" s="1">
        <v>80</v>
      </c>
      <c r="F22" s="1">
        <v>100</v>
      </c>
      <c r="G22" s="1">
        <f t="shared" si="0"/>
        <v>120.5</v>
      </c>
    </row>
    <row r="23" spans="1:7" ht="16.2">
      <c r="A23" s="1" t="s">
        <v>37</v>
      </c>
      <c r="B23" s="1" t="s">
        <v>73</v>
      </c>
      <c r="C23" s="1">
        <v>80</v>
      </c>
      <c r="D23" s="1">
        <v>85</v>
      </c>
      <c r="E23" s="1">
        <v>60</v>
      </c>
      <c r="F23" s="1"/>
      <c r="G23" s="1">
        <f t="shared" si="0"/>
        <v>77.5</v>
      </c>
    </row>
    <row r="24" spans="1:7" ht="16.2">
      <c r="A24" s="1" t="s">
        <v>10</v>
      </c>
      <c r="B24" s="1" t="s">
        <v>74</v>
      </c>
      <c r="C24" s="1">
        <v>93</v>
      </c>
      <c r="D24" s="1">
        <v>93</v>
      </c>
      <c r="E24" s="1">
        <v>40</v>
      </c>
      <c r="F24" s="1"/>
      <c r="G24" s="1">
        <f t="shared" si="0"/>
        <v>82.4</v>
      </c>
    </row>
    <row r="25" spans="1:7" ht="16.2">
      <c r="A25" s="1" t="s">
        <v>40</v>
      </c>
      <c r="B25" s="1" t="s">
        <v>75</v>
      </c>
      <c r="C25" s="1">
        <v>80</v>
      </c>
      <c r="D25" s="1">
        <v>80</v>
      </c>
      <c r="E25" s="1">
        <v>60</v>
      </c>
      <c r="F25" s="1"/>
      <c r="G25" s="1">
        <f t="shared" si="0"/>
        <v>76</v>
      </c>
    </row>
    <row r="26" spans="1:7" ht="16.2">
      <c r="A26" s="1" t="s">
        <v>41</v>
      </c>
      <c r="B26" s="1" t="s">
        <v>76</v>
      </c>
      <c r="C26" s="1">
        <v>75</v>
      </c>
      <c r="D26" s="1">
        <v>80</v>
      </c>
      <c r="E26" s="1">
        <v>40</v>
      </c>
      <c r="F26" s="1"/>
      <c r="G26" s="1">
        <f t="shared" si="0"/>
        <v>69.5</v>
      </c>
    </row>
    <row r="27" spans="1:7" ht="16.2">
      <c r="A27" s="1" t="s">
        <v>43</v>
      </c>
      <c r="B27" s="1" t="s">
        <v>77</v>
      </c>
      <c r="C27" s="1">
        <v>75</v>
      </c>
      <c r="D27" s="1">
        <v>85</v>
      </c>
      <c r="E27" s="1">
        <v>20</v>
      </c>
      <c r="F27" s="1"/>
      <c r="G27" s="1">
        <f t="shared" si="0"/>
        <v>67</v>
      </c>
    </row>
    <row r="28" spans="1:7" ht="16.2">
      <c r="A28" s="1" t="s">
        <v>38</v>
      </c>
      <c r="B28" s="1" t="s">
        <v>78</v>
      </c>
      <c r="C28" s="1">
        <v>85</v>
      </c>
      <c r="D28" s="1">
        <v>90</v>
      </c>
      <c r="E28" s="1">
        <v>100</v>
      </c>
      <c r="F28" s="1"/>
      <c r="G28" s="1">
        <f t="shared" si="0"/>
        <v>89.5</v>
      </c>
    </row>
    <row r="29" spans="1:7" ht="16.2">
      <c r="A29" s="1" t="s">
        <v>39</v>
      </c>
      <c r="B29" s="1" t="s">
        <v>79</v>
      </c>
      <c r="C29" s="1">
        <v>85</v>
      </c>
      <c r="D29" s="1">
        <v>90</v>
      </c>
      <c r="E29" s="1">
        <v>40</v>
      </c>
      <c r="F29" s="1"/>
      <c r="G29" s="1">
        <f t="shared" si="0"/>
        <v>77.5</v>
      </c>
    </row>
    <row r="30" spans="1:7" ht="16.2">
      <c r="A30" s="1" t="s">
        <v>45</v>
      </c>
      <c r="B30" s="1" t="s">
        <v>80</v>
      </c>
      <c r="C30" s="1">
        <v>75</v>
      </c>
      <c r="D30" s="1">
        <v>80</v>
      </c>
      <c r="E30" s="1">
        <v>60</v>
      </c>
      <c r="F30" s="1"/>
      <c r="G30" s="1">
        <f t="shared" si="0"/>
        <v>73.5</v>
      </c>
    </row>
    <row r="31" spans="1:7" ht="16.2">
      <c r="A31" s="1" t="s">
        <v>49</v>
      </c>
      <c r="B31" s="1" t="s">
        <v>81</v>
      </c>
      <c r="C31" s="1">
        <v>70</v>
      </c>
      <c r="D31" s="1">
        <v>60</v>
      </c>
      <c r="E31" s="1">
        <v>80</v>
      </c>
      <c r="F31" s="1"/>
      <c r="G31" s="1">
        <f t="shared" si="0"/>
        <v>69</v>
      </c>
    </row>
    <row r="32" spans="1:7" ht="16.2">
      <c r="A32" s="1" t="s">
        <v>29</v>
      </c>
      <c r="B32" s="1" t="s">
        <v>82</v>
      </c>
      <c r="C32" s="1">
        <v>85</v>
      </c>
      <c r="D32" s="1">
        <v>90</v>
      </c>
      <c r="E32" s="1">
        <v>100</v>
      </c>
      <c r="F32" s="1"/>
      <c r="G32" s="1">
        <f t="shared" si="0"/>
        <v>89.5</v>
      </c>
    </row>
    <row r="33" spans="1:7" ht="16.2">
      <c r="A33" s="1" t="s">
        <v>50</v>
      </c>
      <c r="B33" s="1" t="s">
        <v>83</v>
      </c>
      <c r="C33" s="1">
        <v>80</v>
      </c>
      <c r="D33" s="1">
        <v>80</v>
      </c>
      <c r="E33" s="1">
        <v>80</v>
      </c>
      <c r="F33" s="1"/>
      <c r="G33" s="1">
        <f t="shared" si="0"/>
        <v>80</v>
      </c>
    </row>
    <row r="34" spans="1:7" ht="16.2">
      <c r="A34" s="1" t="s">
        <v>51</v>
      </c>
      <c r="B34" s="1" t="s">
        <v>84</v>
      </c>
      <c r="C34" s="1">
        <v>70</v>
      </c>
      <c r="D34" s="1">
        <v>85</v>
      </c>
      <c r="E34" s="1">
        <v>60</v>
      </c>
      <c r="F34" s="1"/>
      <c r="G34" s="1">
        <f t="shared" si="0"/>
        <v>72.5</v>
      </c>
    </row>
    <row r="35" spans="1:7" ht="16.2">
      <c r="A35" s="1" t="s">
        <v>52</v>
      </c>
      <c r="B35" s="1" t="s">
        <v>85</v>
      </c>
      <c r="C35" s="1">
        <v>70</v>
      </c>
      <c r="D35" s="1">
        <v>60</v>
      </c>
      <c r="E35" s="1">
        <v>20</v>
      </c>
      <c r="F35" s="1"/>
      <c r="G35" s="1">
        <f t="shared" si="0"/>
        <v>57</v>
      </c>
    </row>
    <row r="36" spans="1:7" ht="16.2">
      <c r="A36" s="1" t="s">
        <v>53</v>
      </c>
      <c r="B36" s="1" t="s">
        <v>86</v>
      </c>
      <c r="C36" s="1">
        <v>80</v>
      </c>
      <c r="D36" s="1">
        <v>80</v>
      </c>
      <c r="E36" s="1">
        <v>60</v>
      </c>
      <c r="F36" s="1"/>
      <c r="G36" s="1">
        <f t="shared" si="0"/>
        <v>76</v>
      </c>
    </row>
    <row r="37" spans="1:7" ht="16.2">
      <c r="A37" s="1" t="s">
        <v>54</v>
      </c>
      <c r="B37" s="1" t="s">
        <v>87</v>
      </c>
      <c r="C37" s="1">
        <v>80</v>
      </c>
      <c r="D37" s="1">
        <v>75</v>
      </c>
      <c r="E37" s="1">
        <v>20</v>
      </c>
      <c r="F37" s="1"/>
      <c r="G37" s="1">
        <f t="shared" si="0"/>
        <v>66.5</v>
      </c>
    </row>
    <row r="38" spans="1:7" ht="16.2">
      <c r="A38" s="1" t="s">
        <v>23</v>
      </c>
      <c r="B38" s="1" t="s">
        <v>88</v>
      </c>
      <c r="C38" s="1">
        <v>90</v>
      </c>
      <c r="D38" s="1">
        <v>90</v>
      </c>
      <c r="E38" s="1">
        <v>100</v>
      </c>
      <c r="F38" s="1"/>
      <c r="G38" s="1">
        <f t="shared" si="0"/>
        <v>92</v>
      </c>
    </row>
    <row r="39" spans="1:7" ht="16.2">
      <c r="A39" s="1" t="s">
        <v>31</v>
      </c>
      <c r="B39" s="1" t="s">
        <v>89</v>
      </c>
      <c r="C39" s="1">
        <v>85</v>
      </c>
      <c r="D39" s="1">
        <v>90</v>
      </c>
      <c r="E39" s="1">
        <v>100</v>
      </c>
      <c r="F39" s="1"/>
      <c r="G39" s="1">
        <f t="shared" si="0"/>
        <v>89.5</v>
      </c>
    </row>
    <row r="40" spans="1:7" ht="16.2">
      <c r="A40" s="1" t="s">
        <v>55</v>
      </c>
      <c r="B40" s="1" t="s">
        <v>90</v>
      </c>
      <c r="C40" s="1">
        <v>90</v>
      </c>
      <c r="D40" s="1">
        <v>90</v>
      </c>
      <c r="E40" s="1">
        <v>100</v>
      </c>
      <c r="F40" s="1">
        <v>100</v>
      </c>
      <c r="G40" s="1">
        <f t="shared" si="0"/>
        <v>122</v>
      </c>
    </row>
    <row r="41" spans="1:7" ht="16.2">
      <c r="A41" s="1" t="s">
        <v>12</v>
      </c>
      <c r="B41" s="1" t="s">
        <v>91</v>
      </c>
      <c r="C41" s="1">
        <v>93</v>
      </c>
      <c r="D41" s="1">
        <v>93</v>
      </c>
      <c r="E41" s="1">
        <v>40</v>
      </c>
      <c r="F41" s="1"/>
      <c r="G41" s="1">
        <f t="shared" si="0"/>
        <v>82.4</v>
      </c>
    </row>
    <row r="42" spans="1:7" ht="16.2">
      <c r="A42" s="1" t="s">
        <v>57</v>
      </c>
      <c r="B42" s="1" t="s">
        <v>92</v>
      </c>
      <c r="C42" s="1">
        <v>95</v>
      </c>
      <c r="D42" s="1">
        <v>90</v>
      </c>
      <c r="E42" s="1">
        <v>80</v>
      </c>
      <c r="F42" s="1">
        <v>100</v>
      </c>
      <c r="G42" s="1">
        <f t="shared" si="0"/>
        <v>120.5</v>
      </c>
    </row>
    <row r="43" spans="1:7" ht="16.2">
      <c r="A43" s="1" t="s">
        <v>58</v>
      </c>
      <c r="B43" s="1" t="s">
        <v>93</v>
      </c>
      <c r="C43" s="1">
        <v>95</v>
      </c>
      <c r="D43" s="1">
        <v>90</v>
      </c>
      <c r="E43" s="1">
        <v>100</v>
      </c>
      <c r="F43" s="1"/>
      <c r="G43" s="1">
        <f t="shared" si="0"/>
        <v>94.5</v>
      </c>
    </row>
    <row r="44" spans="1:7" ht="16.2">
      <c r="A44" s="1" t="s">
        <v>56</v>
      </c>
      <c r="B44" s="1" t="s">
        <v>94</v>
      </c>
      <c r="C44" s="1">
        <v>75</v>
      </c>
      <c r="D44" s="1">
        <v>80</v>
      </c>
      <c r="E44" s="1">
        <v>40</v>
      </c>
      <c r="F44" s="1"/>
      <c r="G44" s="1">
        <f t="shared" si="0"/>
        <v>69.5</v>
      </c>
    </row>
    <row r="45" spans="1:7" ht="16.2">
      <c r="A45" s="1" t="s">
        <v>46</v>
      </c>
      <c r="B45" s="1" t="s">
        <v>95</v>
      </c>
      <c r="C45" s="1">
        <v>80</v>
      </c>
      <c r="D45" s="1">
        <v>70</v>
      </c>
      <c r="E45" s="1">
        <v>60</v>
      </c>
      <c r="F45" s="1"/>
      <c r="G45" s="1">
        <f t="shared" si="0"/>
        <v>73</v>
      </c>
    </row>
    <row r="46" spans="1:7" ht="16.2">
      <c r="A46" s="1" t="s">
        <v>25</v>
      </c>
      <c r="B46" s="1" t="s">
        <v>96</v>
      </c>
      <c r="C46" s="1">
        <v>90</v>
      </c>
      <c r="D46" s="1">
        <v>90</v>
      </c>
      <c r="E46" s="1">
        <v>60</v>
      </c>
      <c r="F46" s="1"/>
      <c r="G46" s="1">
        <f t="shared" si="0"/>
        <v>84</v>
      </c>
    </row>
    <row r="47" spans="1:7" ht="16.2">
      <c r="A47" s="1" t="s">
        <v>33</v>
      </c>
      <c r="B47" s="1" t="s">
        <v>97</v>
      </c>
      <c r="C47" s="1">
        <v>85</v>
      </c>
      <c r="D47" s="1">
        <v>90</v>
      </c>
      <c r="E47" s="1">
        <v>100</v>
      </c>
      <c r="F47" s="1"/>
      <c r="G47" s="1">
        <f t="shared" si="0"/>
        <v>89.5</v>
      </c>
    </row>
    <row r="48" spans="1:7" ht="16.2">
      <c r="A48" s="1" t="s">
        <v>59</v>
      </c>
      <c r="B48" s="1" t="s">
        <v>98</v>
      </c>
      <c r="C48" s="1">
        <v>80</v>
      </c>
      <c r="D48" s="1">
        <v>85</v>
      </c>
      <c r="E48" s="1">
        <v>80</v>
      </c>
      <c r="F48" s="1"/>
      <c r="G48" s="1">
        <f t="shared" si="0"/>
        <v>81.5</v>
      </c>
    </row>
    <row r="49" spans="1:7" ht="16.2">
      <c r="A49" s="1" t="s">
        <v>47</v>
      </c>
      <c r="B49" s="1" t="s">
        <v>99</v>
      </c>
      <c r="C49" s="1">
        <v>80</v>
      </c>
      <c r="D49" s="1">
        <v>70</v>
      </c>
      <c r="E49" s="1">
        <v>100</v>
      </c>
      <c r="F49" s="1"/>
      <c r="G49" s="1">
        <f t="shared" si="0"/>
        <v>81</v>
      </c>
    </row>
    <row r="50" spans="1:7" ht="16.2">
      <c r="A50" s="1" t="s">
        <v>42</v>
      </c>
      <c r="B50" s="1" t="s">
        <v>100</v>
      </c>
      <c r="C50" s="1">
        <v>85</v>
      </c>
      <c r="D50" s="1">
        <v>90</v>
      </c>
      <c r="E50" s="1">
        <v>40</v>
      </c>
      <c r="F50" s="1"/>
      <c r="G50" s="1">
        <f t="shared" si="0"/>
        <v>77.5</v>
      </c>
    </row>
    <row r="51" spans="1:7" ht="16.2">
      <c r="A51" s="1" t="s">
        <v>48</v>
      </c>
      <c r="B51" s="1" t="s">
        <v>101</v>
      </c>
      <c r="C51" s="1">
        <v>80</v>
      </c>
      <c r="D51" s="1">
        <v>70</v>
      </c>
      <c r="E51" s="1">
        <v>60</v>
      </c>
      <c r="F51" s="1"/>
      <c r="G51" s="1">
        <f t="shared" si="0"/>
        <v>73</v>
      </c>
    </row>
    <row r="52" spans="1:7" ht="16.2">
      <c r="A52" s="1" t="s">
        <v>61</v>
      </c>
      <c r="B52" s="1" t="s">
        <v>102</v>
      </c>
      <c r="C52" s="1">
        <v>80</v>
      </c>
      <c r="D52" s="1">
        <v>75</v>
      </c>
      <c r="E52" s="1">
        <v>40</v>
      </c>
      <c r="F52" s="1"/>
      <c r="G52" s="1">
        <f t="shared" si="0"/>
        <v>70.5</v>
      </c>
    </row>
    <row r="53" spans="1:7" ht="16.2">
      <c r="A53" s="1" t="s">
        <v>28</v>
      </c>
      <c r="B53" s="1" t="s">
        <v>103</v>
      </c>
      <c r="C53" s="1">
        <v>90</v>
      </c>
      <c r="D53" s="1">
        <v>90</v>
      </c>
      <c r="E53" s="1">
        <v>60</v>
      </c>
      <c r="F53" s="1"/>
      <c r="G53" s="1">
        <f t="shared" si="0"/>
        <v>84</v>
      </c>
    </row>
    <row r="54" spans="1:7" ht="16.2">
      <c r="A54" s="1" t="s">
        <v>35</v>
      </c>
      <c r="B54" s="1" t="s">
        <v>104</v>
      </c>
      <c r="C54" s="1">
        <v>85</v>
      </c>
      <c r="D54" s="1">
        <v>90</v>
      </c>
      <c r="E54" s="1">
        <v>60</v>
      </c>
      <c r="F54" s="1"/>
      <c r="G54" s="1">
        <f t="shared" si="0"/>
        <v>81.5</v>
      </c>
    </row>
    <row r="55" spans="1:7" ht="16.2">
      <c r="A55" s="1" t="s">
        <v>44</v>
      </c>
      <c r="B55" s="1" t="s">
        <v>105</v>
      </c>
      <c r="C55" s="1">
        <v>85</v>
      </c>
      <c r="D55" s="1">
        <v>90</v>
      </c>
      <c r="E55" s="1">
        <v>20</v>
      </c>
      <c r="F55" s="1"/>
      <c r="G55" s="1">
        <f t="shared" si="0"/>
        <v>73.5</v>
      </c>
    </row>
    <row r="56" spans="1:7" ht="16.2">
      <c r="A56" s="1" t="s">
        <v>60</v>
      </c>
      <c r="B56" s="1" t="s">
        <v>106</v>
      </c>
      <c r="C56" s="1">
        <v>70</v>
      </c>
      <c r="D56" s="1">
        <v>85</v>
      </c>
      <c r="E56" s="1">
        <v>60</v>
      </c>
      <c r="F56" s="1"/>
      <c r="G56" s="1">
        <f t="shared" si="0"/>
        <v>72.5</v>
      </c>
    </row>
  </sheetData>
  <mergeCells count="2">
    <mergeCell ref="A1:A2"/>
    <mergeCell ref="B1:B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1"/>
  <sheetViews>
    <sheetView workbookViewId="0">
      <pane ySplit="2" topLeftCell="A3" activePane="bottomLeft" state="frozen"/>
      <selection pane="bottomLeft" activeCell="K6" sqref="K6"/>
    </sheetView>
  </sheetViews>
  <sheetFormatPr defaultColWidth="14.44140625" defaultRowHeight="15.75" customHeight="1"/>
  <cols>
    <col min="1" max="1" width="5.44140625" style="1" bestFit="1" customWidth="1"/>
    <col min="2" max="2" width="12.6640625" style="1" bestFit="1" customWidth="1"/>
    <col min="3" max="5" width="8.6640625" style="1" bestFit="1" customWidth="1"/>
    <col min="6" max="6" width="11.33203125" style="1" bestFit="1" customWidth="1"/>
    <col min="7" max="7" width="14.6640625" style="1" customWidth="1"/>
    <col min="8" max="8" width="5.33203125" style="1" bestFit="1" customWidth="1"/>
    <col min="9" max="9" width="7.6640625" style="1" customWidth="1"/>
    <col min="10" max="10" width="6.6640625" style="1" bestFit="1" customWidth="1"/>
    <col min="11" max="11" width="14.44140625" style="1"/>
    <col min="12" max="12" width="15.109375" style="1" customWidth="1"/>
    <col min="13" max="16384" width="14.44140625" style="1"/>
  </cols>
  <sheetData>
    <row r="1" spans="1:11" ht="15.75" customHeight="1">
      <c r="A1" s="19" t="s">
        <v>144</v>
      </c>
      <c r="B1" s="19" t="s">
        <v>133</v>
      </c>
      <c r="C1" s="19" t="s">
        <v>134</v>
      </c>
      <c r="D1" s="16" t="s">
        <v>197</v>
      </c>
      <c r="E1" s="16" t="s">
        <v>198</v>
      </c>
      <c r="F1" s="22" t="s">
        <v>196</v>
      </c>
      <c r="G1" s="22"/>
      <c r="H1" s="22"/>
      <c r="I1" s="22"/>
      <c r="J1" s="22"/>
      <c r="K1" s="15" t="s">
        <v>201</v>
      </c>
    </row>
    <row r="2" spans="1:11" ht="15.75" customHeight="1">
      <c r="A2" s="19"/>
      <c r="B2" s="19"/>
      <c r="C2" s="19"/>
      <c r="D2" s="5" t="s">
        <v>199</v>
      </c>
      <c r="E2" s="5" t="s">
        <v>200</v>
      </c>
      <c r="F2" s="5" t="s">
        <v>145</v>
      </c>
      <c r="G2" s="1" t="s">
        <v>146</v>
      </c>
      <c r="H2" s="1" t="s">
        <v>147</v>
      </c>
      <c r="I2" s="1" t="s">
        <v>152</v>
      </c>
      <c r="J2" s="1" t="s">
        <v>153</v>
      </c>
      <c r="K2" s="15" t="s">
        <v>202</v>
      </c>
    </row>
    <row r="3" spans="1:11" ht="16.2">
      <c r="A3" s="5">
        <v>1</v>
      </c>
      <c r="B3" s="1" t="s">
        <v>2</v>
      </c>
      <c r="C3" s="1" t="s">
        <v>67</v>
      </c>
      <c r="D3" s="5">
        <v>90</v>
      </c>
      <c r="E3" s="5">
        <v>85</v>
      </c>
      <c r="F3" s="8">
        <v>43272</v>
      </c>
      <c r="G3" s="1">
        <v>93</v>
      </c>
      <c r="H3" s="16" t="s">
        <v>164</v>
      </c>
      <c r="I3" s="1">
        <v>93</v>
      </c>
      <c r="J3" s="16" t="s">
        <v>167</v>
      </c>
    </row>
    <row r="4" spans="1:11" ht="16.2">
      <c r="A4" s="5"/>
      <c r="B4" s="1" t="s">
        <v>9</v>
      </c>
      <c r="C4" s="1" t="s">
        <v>70</v>
      </c>
      <c r="H4" s="16" t="s">
        <v>160</v>
      </c>
      <c r="J4" s="16" t="s">
        <v>163</v>
      </c>
    </row>
    <row r="5" spans="1:11" ht="16.2">
      <c r="A5" s="5"/>
      <c r="B5" s="1" t="s">
        <v>10</v>
      </c>
      <c r="C5" s="1" t="s">
        <v>74</v>
      </c>
      <c r="H5" s="16" t="s">
        <v>156</v>
      </c>
      <c r="J5" s="16" t="s">
        <v>168</v>
      </c>
    </row>
    <row r="6" spans="1:11" ht="16.2">
      <c r="A6" s="5"/>
      <c r="B6" s="1" t="s">
        <v>12</v>
      </c>
      <c r="C6" s="1" t="s">
        <v>91</v>
      </c>
      <c r="H6" s="16" t="s">
        <v>170</v>
      </c>
      <c r="J6" s="16" t="s">
        <v>169</v>
      </c>
    </row>
    <row r="7" spans="1:11" ht="16.2">
      <c r="A7" s="5">
        <v>2</v>
      </c>
      <c r="B7" s="1" t="s">
        <v>13</v>
      </c>
      <c r="C7" s="1" t="s">
        <v>114</v>
      </c>
      <c r="D7" s="5">
        <v>80</v>
      </c>
      <c r="E7" s="5">
        <v>85</v>
      </c>
      <c r="F7" s="8">
        <v>43279</v>
      </c>
      <c r="G7" s="1">
        <v>90</v>
      </c>
      <c r="H7" s="16" t="s">
        <v>185</v>
      </c>
      <c r="I7" s="1">
        <v>90</v>
      </c>
      <c r="J7" s="16" t="s">
        <v>187</v>
      </c>
    </row>
    <row r="8" spans="1:11" ht="16.2">
      <c r="A8" s="5"/>
      <c r="B8" s="1" t="s">
        <v>14</v>
      </c>
      <c r="C8" s="1" t="s">
        <v>115</v>
      </c>
      <c r="H8" s="16" t="s">
        <v>186</v>
      </c>
      <c r="J8" s="16" t="s">
        <v>188</v>
      </c>
    </row>
    <row r="9" spans="1:11" ht="16.2">
      <c r="A9" s="5"/>
      <c r="B9" s="1" t="s">
        <v>15</v>
      </c>
      <c r="C9" s="1" t="s">
        <v>116</v>
      </c>
      <c r="H9" s="16" t="s">
        <v>184</v>
      </c>
      <c r="J9" s="16" t="s">
        <v>188</v>
      </c>
    </row>
    <row r="10" spans="1:11" ht="15">
      <c r="A10" s="5"/>
      <c r="H10" s="16"/>
      <c r="J10" s="16"/>
    </row>
    <row r="11" spans="1:11" ht="16.2">
      <c r="A11" s="5">
        <v>3</v>
      </c>
      <c r="B11" s="1" t="s">
        <v>21</v>
      </c>
      <c r="C11" s="1" t="s">
        <v>123</v>
      </c>
      <c r="D11" s="5">
        <v>90</v>
      </c>
      <c r="E11" s="5">
        <v>85</v>
      </c>
      <c r="F11" s="8">
        <v>43272</v>
      </c>
      <c r="G11" s="1">
        <v>90</v>
      </c>
      <c r="H11" s="16" t="s">
        <v>149</v>
      </c>
      <c r="I11" s="1">
        <v>90</v>
      </c>
      <c r="J11" s="16"/>
    </row>
    <row r="12" spans="1:11" ht="16.2">
      <c r="A12" s="5"/>
      <c r="B12" s="1" t="s">
        <v>23</v>
      </c>
      <c r="C12" s="1" t="s">
        <v>88</v>
      </c>
      <c r="H12" s="16" t="s">
        <v>148</v>
      </c>
      <c r="J12" s="16"/>
    </row>
    <row r="13" spans="1:11" ht="16.2">
      <c r="A13" s="5"/>
      <c r="B13" s="1" t="s">
        <v>25</v>
      </c>
      <c r="C13" s="1" t="s">
        <v>96</v>
      </c>
      <c r="H13" s="16" t="s">
        <v>150</v>
      </c>
      <c r="J13" s="16"/>
    </row>
    <row r="14" spans="1:11" ht="16.2">
      <c r="A14" s="5"/>
      <c r="B14" s="1" t="s">
        <v>28</v>
      </c>
      <c r="C14" s="1" t="s">
        <v>103</v>
      </c>
      <c r="H14" s="16" t="s">
        <v>151</v>
      </c>
      <c r="J14" s="16"/>
    </row>
    <row r="15" spans="1:11" ht="16.2">
      <c r="A15" s="5">
        <v>4</v>
      </c>
      <c r="B15" s="1" t="s">
        <v>29</v>
      </c>
      <c r="C15" s="1" t="s">
        <v>82</v>
      </c>
      <c r="D15" s="5">
        <v>85</v>
      </c>
      <c r="E15" s="5">
        <v>85</v>
      </c>
      <c r="F15" s="8">
        <v>43279</v>
      </c>
      <c r="G15" s="1">
        <v>90</v>
      </c>
      <c r="H15" s="16" t="s">
        <v>177</v>
      </c>
      <c r="I15" s="1">
        <v>85</v>
      </c>
      <c r="J15" s="16"/>
    </row>
    <row r="16" spans="1:11" ht="16.2">
      <c r="A16" s="5"/>
      <c r="B16" s="1" t="s">
        <v>31</v>
      </c>
      <c r="C16" s="1" t="s">
        <v>89</v>
      </c>
      <c r="H16" s="16" t="s">
        <v>172</v>
      </c>
      <c r="J16" s="16"/>
    </row>
    <row r="17" spans="1:10" ht="16.2">
      <c r="A17" s="5"/>
      <c r="B17" s="1" t="s">
        <v>33</v>
      </c>
      <c r="C17" s="1" t="s">
        <v>97</v>
      </c>
      <c r="H17" s="16" t="s">
        <v>177</v>
      </c>
      <c r="J17" s="16"/>
    </row>
    <row r="18" spans="1:10" ht="16.2">
      <c r="A18" s="5"/>
      <c r="B18" s="1" t="s">
        <v>35</v>
      </c>
      <c r="C18" s="1" t="s">
        <v>104</v>
      </c>
      <c r="H18" s="16" t="s">
        <v>174</v>
      </c>
      <c r="J18" s="16"/>
    </row>
    <row r="19" spans="1:10" ht="16.2">
      <c r="A19" s="5">
        <v>5</v>
      </c>
      <c r="B19" s="1" t="s">
        <v>38</v>
      </c>
      <c r="C19" s="1" t="s">
        <v>78</v>
      </c>
      <c r="D19" s="5">
        <v>85</v>
      </c>
      <c r="E19" s="5">
        <v>85</v>
      </c>
      <c r="F19" s="8">
        <v>43272</v>
      </c>
      <c r="G19" s="1">
        <v>90</v>
      </c>
      <c r="H19" s="16" t="s">
        <v>160</v>
      </c>
      <c r="I19" s="1">
        <v>85</v>
      </c>
      <c r="J19" s="16"/>
    </row>
    <row r="20" spans="1:10" ht="16.2">
      <c r="A20" s="5"/>
      <c r="B20" s="1" t="s">
        <v>39</v>
      </c>
      <c r="C20" s="1" t="s">
        <v>79</v>
      </c>
      <c r="H20" s="16" t="s">
        <v>156</v>
      </c>
      <c r="J20" s="16"/>
    </row>
    <row r="21" spans="1:10" ht="16.2">
      <c r="A21" s="5"/>
      <c r="B21" s="1" t="s">
        <v>42</v>
      </c>
      <c r="C21" s="1" t="s">
        <v>100</v>
      </c>
      <c r="H21" s="16" t="s">
        <v>162</v>
      </c>
      <c r="J21" s="16"/>
    </row>
    <row r="22" spans="1:10" ht="16.2">
      <c r="A22" s="5"/>
      <c r="B22" s="1" t="s">
        <v>44</v>
      </c>
      <c r="C22" s="1" t="s">
        <v>105</v>
      </c>
      <c r="H22" s="16" t="s">
        <v>158</v>
      </c>
      <c r="J22" s="16"/>
    </row>
    <row r="23" spans="1:10" ht="16.2">
      <c r="A23" s="5">
        <v>6</v>
      </c>
      <c r="B23" s="1" t="s">
        <v>32</v>
      </c>
      <c r="C23" s="1" t="s">
        <v>69</v>
      </c>
      <c r="D23" s="5">
        <v>80</v>
      </c>
      <c r="E23" s="5">
        <v>80</v>
      </c>
      <c r="F23" s="8">
        <v>43272</v>
      </c>
      <c r="G23" s="1">
        <v>70</v>
      </c>
      <c r="H23" s="16" t="s">
        <v>161</v>
      </c>
      <c r="I23" s="1">
        <v>80</v>
      </c>
      <c r="J23" s="16"/>
    </row>
    <row r="24" spans="1:10" ht="16.2">
      <c r="B24" s="1" t="s">
        <v>46</v>
      </c>
      <c r="C24" s="1" t="s">
        <v>95</v>
      </c>
      <c r="H24" s="16" t="s">
        <v>150</v>
      </c>
      <c r="J24" s="16"/>
    </row>
    <row r="25" spans="1:10" ht="16.2">
      <c r="B25" s="1" t="s">
        <v>47</v>
      </c>
      <c r="C25" s="1" t="s">
        <v>99</v>
      </c>
      <c r="H25" s="16" t="s">
        <v>160</v>
      </c>
      <c r="J25" s="16"/>
    </row>
    <row r="26" spans="1:10" ht="16.2">
      <c r="B26" s="1" t="s">
        <v>48</v>
      </c>
      <c r="C26" s="1" t="s">
        <v>101</v>
      </c>
      <c r="H26" s="16" t="s">
        <v>150</v>
      </c>
      <c r="J26" s="16"/>
    </row>
    <row r="27" spans="1:10" ht="16.2">
      <c r="A27" s="5">
        <v>7</v>
      </c>
      <c r="B27" s="1" t="s">
        <v>7</v>
      </c>
      <c r="C27" s="1" t="s">
        <v>113</v>
      </c>
      <c r="D27" s="5">
        <v>80</v>
      </c>
      <c r="E27" s="5">
        <v>80</v>
      </c>
      <c r="F27" s="8">
        <v>43272</v>
      </c>
      <c r="G27" s="1">
        <v>85</v>
      </c>
      <c r="H27" s="16" t="s">
        <v>165</v>
      </c>
      <c r="I27" s="1">
        <v>75</v>
      </c>
      <c r="J27" s="16"/>
    </row>
    <row r="28" spans="1:10" ht="16.2">
      <c r="B28" s="1" t="s">
        <v>16</v>
      </c>
      <c r="C28" s="1" t="s">
        <v>117</v>
      </c>
      <c r="H28" s="16" t="s">
        <v>150</v>
      </c>
      <c r="J28" s="16"/>
    </row>
    <row r="29" spans="1:10" ht="16.2">
      <c r="B29" s="1" t="s">
        <v>30</v>
      </c>
      <c r="C29" s="1" t="s">
        <v>68</v>
      </c>
      <c r="H29" s="16" t="s">
        <v>158</v>
      </c>
      <c r="J29" s="16"/>
    </row>
    <row r="30" spans="1:10" ht="16.2">
      <c r="B30" s="1" t="s">
        <v>43</v>
      </c>
      <c r="C30" s="1" t="s">
        <v>77</v>
      </c>
      <c r="H30" s="16" t="s">
        <v>166</v>
      </c>
      <c r="J30" s="16"/>
    </row>
    <row r="31" spans="1:10" ht="16.2">
      <c r="A31" s="5">
        <v>8</v>
      </c>
      <c r="B31" s="1" t="s">
        <v>17</v>
      </c>
      <c r="C31" s="1" t="s">
        <v>118</v>
      </c>
      <c r="D31" s="5">
        <v>85</v>
      </c>
      <c r="E31" s="5">
        <v>80</v>
      </c>
      <c r="F31" s="8">
        <v>43272</v>
      </c>
      <c r="G31" s="1">
        <v>60</v>
      </c>
      <c r="H31" s="16" t="s">
        <v>158</v>
      </c>
      <c r="I31" s="1">
        <v>70</v>
      </c>
      <c r="J31" s="16"/>
    </row>
    <row r="32" spans="1:10" ht="16.2">
      <c r="B32" s="1" t="s">
        <v>19</v>
      </c>
      <c r="C32" s="1" t="s">
        <v>120</v>
      </c>
      <c r="H32" s="16" t="s">
        <v>159</v>
      </c>
      <c r="J32" s="16"/>
    </row>
    <row r="33" spans="1:10" ht="16.2">
      <c r="B33" s="1" t="s">
        <v>49</v>
      </c>
      <c r="C33" s="1" t="s">
        <v>81</v>
      </c>
      <c r="H33" s="16" t="s">
        <v>157</v>
      </c>
      <c r="J33" s="16"/>
    </row>
    <row r="34" spans="1:10" ht="16.2">
      <c r="B34" s="1" t="s">
        <v>52</v>
      </c>
      <c r="C34" s="1" t="s">
        <v>85</v>
      </c>
      <c r="H34" s="16" t="s">
        <v>158</v>
      </c>
      <c r="J34" s="16"/>
    </row>
    <row r="35" spans="1:10" ht="16.2">
      <c r="A35" s="5">
        <v>9</v>
      </c>
      <c r="B35" s="1" t="s">
        <v>41</v>
      </c>
      <c r="C35" s="1" t="s">
        <v>76</v>
      </c>
      <c r="D35" s="5">
        <v>85</v>
      </c>
      <c r="E35" s="5">
        <v>80</v>
      </c>
      <c r="F35" s="8">
        <v>43279</v>
      </c>
      <c r="G35" s="1">
        <v>80</v>
      </c>
      <c r="H35" s="16" t="s">
        <v>183</v>
      </c>
      <c r="I35" s="1">
        <v>75</v>
      </c>
      <c r="J35" s="16"/>
    </row>
    <row r="36" spans="1:10" ht="16.2">
      <c r="B36" s="1" t="s">
        <v>45</v>
      </c>
      <c r="C36" s="1" t="s">
        <v>80</v>
      </c>
      <c r="H36" s="16" t="s">
        <v>180</v>
      </c>
      <c r="J36" s="16"/>
    </row>
    <row r="37" spans="1:10" ht="16.2">
      <c r="B37" s="1" t="s">
        <v>56</v>
      </c>
      <c r="C37" s="1" t="s">
        <v>94</v>
      </c>
      <c r="H37" s="16" t="s">
        <v>183</v>
      </c>
      <c r="J37" s="16"/>
    </row>
    <row r="38" spans="1:10" ht="15.75" customHeight="1">
      <c r="H38" s="16"/>
      <c r="J38" s="16"/>
    </row>
    <row r="39" spans="1:10" ht="16.2">
      <c r="A39" s="5">
        <v>10</v>
      </c>
      <c r="B39" s="1" t="s">
        <v>18</v>
      </c>
      <c r="C39" s="1" t="s">
        <v>119</v>
      </c>
      <c r="D39" s="5">
        <v>80</v>
      </c>
      <c r="E39" s="5">
        <v>80</v>
      </c>
      <c r="F39" s="8">
        <v>43279</v>
      </c>
      <c r="G39" s="1">
        <v>85</v>
      </c>
      <c r="H39" s="16" t="s">
        <v>172</v>
      </c>
      <c r="I39" s="1">
        <v>80</v>
      </c>
      <c r="J39" s="16"/>
    </row>
    <row r="40" spans="1:10" ht="16.2">
      <c r="B40" s="1" t="s">
        <v>24</v>
      </c>
      <c r="C40" s="1" t="s">
        <v>124</v>
      </c>
      <c r="H40" s="16" t="s">
        <v>173</v>
      </c>
      <c r="J40" s="16"/>
    </row>
    <row r="41" spans="1:10" ht="16.2">
      <c r="B41" s="1" t="s">
        <v>37</v>
      </c>
      <c r="C41" s="1" t="s">
        <v>73</v>
      </c>
      <c r="H41" s="16" t="s">
        <v>176</v>
      </c>
      <c r="J41" s="16"/>
    </row>
    <row r="42" spans="1:10" ht="16.2">
      <c r="B42" s="1" t="s">
        <v>59</v>
      </c>
      <c r="C42" s="1" t="s">
        <v>98</v>
      </c>
      <c r="H42" s="16" t="s">
        <v>175</v>
      </c>
      <c r="J42" s="16"/>
    </row>
    <row r="43" spans="1:10" ht="16.2">
      <c r="A43" s="5">
        <v>11</v>
      </c>
      <c r="B43" s="1" t="s">
        <v>27</v>
      </c>
      <c r="C43" s="1" t="s">
        <v>66</v>
      </c>
      <c r="D43" s="5">
        <v>80</v>
      </c>
      <c r="E43" s="5">
        <v>80</v>
      </c>
      <c r="F43" s="8">
        <v>43279</v>
      </c>
      <c r="G43" s="1">
        <v>85</v>
      </c>
      <c r="H43" s="16" t="s">
        <v>178</v>
      </c>
      <c r="I43" s="1">
        <v>70</v>
      </c>
      <c r="J43" s="16"/>
    </row>
    <row r="44" spans="1:10" ht="16.2">
      <c r="B44" s="1" t="s">
        <v>34</v>
      </c>
      <c r="C44" s="1" t="s">
        <v>71</v>
      </c>
      <c r="H44" s="16" t="s">
        <v>179</v>
      </c>
      <c r="J44" s="16"/>
    </row>
    <row r="45" spans="1:10" ht="16.2">
      <c r="B45" s="1" t="s">
        <v>51</v>
      </c>
      <c r="C45" s="1" t="s">
        <v>84</v>
      </c>
      <c r="H45" s="16" t="s">
        <v>174</v>
      </c>
      <c r="J45" s="16"/>
    </row>
    <row r="46" spans="1:10" ht="16.2">
      <c r="B46" s="1" t="s">
        <v>60</v>
      </c>
      <c r="C46" s="1" t="s">
        <v>106</v>
      </c>
      <c r="H46" s="16" t="s">
        <v>174</v>
      </c>
      <c r="J46" s="16"/>
    </row>
    <row r="47" spans="1:10" ht="16.2">
      <c r="A47" s="5">
        <v>12</v>
      </c>
      <c r="B47" s="1" t="s">
        <v>36</v>
      </c>
      <c r="C47" s="1" t="s">
        <v>72</v>
      </c>
      <c r="D47" s="5">
        <v>90</v>
      </c>
      <c r="E47" s="5">
        <v>90</v>
      </c>
      <c r="F47" s="8">
        <v>43279</v>
      </c>
      <c r="G47" s="1">
        <v>90</v>
      </c>
      <c r="H47" s="16" t="s">
        <v>189</v>
      </c>
      <c r="I47" s="1">
        <v>95</v>
      </c>
      <c r="J47" s="16" t="s">
        <v>190</v>
      </c>
    </row>
    <row r="48" spans="1:10" ht="16.2">
      <c r="B48" s="1" t="s">
        <v>57</v>
      </c>
      <c r="C48" s="1" t="s">
        <v>92</v>
      </c>
      <c r="H48" s="16" t="s">
        <v>189</v>
      </c>
      <c r="J48" s="16" t="s">
        <v>187</v>
      </c>
    </row>
    <row r="49" spans="1:10" ht="16.2">
      <c r="B49" s="1" t="s">
        <v>58</v>
      </c>
      <c r="C49" s="1" t="s">
        <v>93</v>
      </c>
      <c r="H49" s="16" t="s">
        <v>185</v>
      </c>
      <c r="J49" s="16" t="s">
        <v>191</v>
      </c>
    </row>
    <row r="50" spans="1:10" ht="15.75" customHeight="1">
      <c r="H50" s="16"/>
      <c r="J50" s="16"/>
    </row>
    <row r="51" spans="1:10" ht="16.2">
      <c r="A51" s="5">
        <v>13</v>
      </c>
      <c r="B51" s="1" t="s">
        <v>40</v>
      </c>
      <c r="C51" s="1" t="s">
        <v>75</v>
      </c>
      <c r="D51" s="5">
        <v>85</v>
      </c>
      <c r="E51" s="5">
        <v>85</v>
      </c>
      <c r="F51" s="8">
        <v>43279</v>
      </c>
      <c r="G51" s="1">
        <v>80</v>
      </c>
      <c r="H51" s="16" t="s">
        <v>180</v>
      </c>
      <c r="I51" s="1">
        <v>80</v>
      </c>
      <c r="J51" s="16"/>
    </row>
    <row r="52" spans="1:10" ht="16.2">
      <c r="B52" s="1" t="s">
        <v>50</v>
      </c>
      <c r="C52" s="1" t="s">
        <v>83</v>
      </c>
      <c r="H52" s="16" t="s">
        <v>181</v>
      </c>
      <c r="J52" s="16"/>
    </row>
    <row r="53" spans="1:10" ht="16.2">
      <c r="B53" s="1" t="s">
        <v>53</v>
      </c>
      <c r="C53" s="1" t="s">
        <v>86</v>
      </c>
      <c r="H53" s="16" t="s">
        <v>182</v>
      </c>
      <c r="J53" s="16"/>
    </row>
    <row r="54" spans="1:10" ht="15.75" customHeight="1">
      <c r="H54" s="16"/>
      <c r="J54" s="16"/>
    </row>
    <row r="55" spans="1:10" ht="16.2">
      <c r="A55" s="5">
        <v>14</v>
      </c>
      <c r="B55" s="1" t="s">
        <v>20</v>
      </c>
      <c r="C55" s="1" t="s">
        <v>121</v>
      </c>
      <c r="D55" s="5">
        <v>80</v>
      </c>
      <c r="E55" s="5">
        <v>80</v>
      </c>
      <c r="F55" s="8">
        <v>43272</v>
      </c>
      <c r="G55" s="1">
        <v>75</v>
      </c>
      <c r="H55" s="16" t="s">
        <v>154</v>
      </c>
      <c r="I55" s="1">
        <v>80</v>
      </c>
      <c r="J55" s="16"/>
    </row>
    <row r="56" spans="1:10" ht="16.2">
      <c r="B56" s="1" t="s">
        <v>54</v>
      </c>
      <c r="C56" s="1" t="s">
        <v>87</v>
      </c>
      <c r="H56" s="16" t="s">
        <v>155</v>
      </c>
      <c r="J56" s="16"/>
    </row>
    <row r="57" spans="1:10" ht="16.2">
      <c r="B57" s="1" t="s">
        <v>61</v>
      </c>
      <c r="C57" s="1" t="s">
        <v>102</v>
      </c>
      <c r="H57" s="16" t="s">
        <v>156</v>
      </c>
      <c r="J57" s="16"/>
    </row>
    <row r="58" spans="1:10" ht="15.75" customHeight="1">
      <c r="H58" s="16"/>
      <c r="J58" s="16"/>
    </row>
    <row r="59" spans="1:10" ht="16.2">
      <c r="A59" s="5">
        <v>15</v>
      </c>
      <c r="B59" s="1" t="s">
        <v>22</v>
      </c>
      <c r="C59" s="1" t="s">
        <v>122</v>
      </c>
      <c r="D59" s="5">
        <v>85</v>
      </c>
      <c r="E59" s="5">
        <v>85</v>
      </c>
      <c r="F59" s="8">
        <v>43272</v>
      </c>
      <c r="G59" s="1">
        <v>90</v>
      </c>
      <c r="H59" s="16" t="s">
        <v>164</v>
      </c>
      <c r="I59" s="1">
        <v>90</v>
      </c>
      <c r="J59" s="16" t="s">
        <v>163</v>
      </c>
    </row>
    <row r="60" spans="1:10" ht="16.2">
      <c r="B60" s="1" t="s">
        <v>26</v>
      </c>
      <c r="C60" s="1" t="s">
        <v>125</v>
      </c>
      <c r="H60" s="16" t="s">
        <v>164</v>
      </c>
      <c r="J60" s="16" t="s">
        <v>163</v>
      </c>
    </row>
    <row r="61" spans="1:10" ht="16.2">
      <c r="B61" s="1" t="s">
        <v>55</v>
      </c>
      <c r="C61" s="1" t="s">
        <v>90</v>
      </c>
      <c r="H61" s="16" t="s">
        <v>148</v>
      </c>
      <c r="J61" s="16" t="s">
        <v>163</v>
      </c>
    </row>
  </sheetData>
  <mergeCells count="4">
    <mergeCell ref="F1:J1"/>
    <mergeCell ref="B1:B2"/>
    <mergeCell ref="C1:C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ColWidth="9.109375" defaultRowHeight="15"/>
  <cols>
    <col min="1" max="1" width="12.6640625" style="1" bestFit="1" customWidth="1"/>
    <col min="2" max="2" width="8.6640625" style="1" bestFit="1" customWidth="1"/>
    <col min="3" max="3" width="13" style="3" bestFit="1" customWidth="1"/>
    <col min="4" max="4" width="13.6640625" style="3" bestFit="1" customWidth="1"/>
    <col min="5" max="5" width="14.44140625" style="3" bestFit="1" customWidth="1"/>
    <col min="6" max="6" width="13.6640625" style="3" bestFit="1" customWidth="1"/>
    <col min="7" max="7" width="2.109375" style="9" customWidth="1"/>
    <col min="8" max="8" width="6.44140625" style="1" bestFit="1" customWidth="1"/>
    <col min="9" max="10" width="15.109375" style="1" bestFit="1" customWidth="1"/>
    <col min="11" max="11" width="14.6640625" bestFit="1" customWidth="1"/>
    <col min="12" max="12" width="11.33203125" style="1" bestFit="1" customWidth="1"/>
    <col min="13" max="16384" width="9.109375" style="1"/>
  </cols>
  <sheetData>
    <row r="1" spans="1:12" ht="16.2">
      <c r="A1" s="5" t="s">
        <v>133</v>
      </c>
      <c r="B1" s="5" t="s">
        <v>134</v>
      </c>
      <c r="C1" s="10" t="s">
        <v>4</v>
      </c>
      <c r="D1" s="10" t="s">
        <v>3</v>
      </c>
      <c r="E1" s="10" t="s">
        <v>5</v>
      </c>
      <c r="F1" s="10" t="s">
        <v>6</v>
      </c>
      <c r="H1" s="5" t="s">
        <v>144</v>
      </c>
      <c r="I1" s="10" t="s">
        <v>0</v>
      </c>
      <c r="J1" s="10" t="s">
        <v>1</v>
      </c>
      <c r="K1" s="10" t="s">
        <v>128</v>
      </c>
      <c r="L1" s="10" t="s">
        <v>145</v>
      </c>
    </row>
    <row r="2" spans="1:12" ht="16.2">
      <c r="A2" s="1" t="s">
        <v>7</v>
      </c>
      <c r="B2" s="1" t="s">
        <v>113</v>
      </c>
      <c r="C2" s="10" t="s">
        <v>8</v>
      </c>
      <c r="D2" s="10" t="s">
        <v>8</v>
      </c>
      <c r="F2" s="10" t="s">
        <v>8</v>
      </c>
      <c r="H2" s="5">
        <v>1</v>
      </c>
      <c r="I2" s="10" t="s">
        <v>8</v>
      </c>
      <c r="J2" s="10" t="s">
        <v>8</v>
      </c>
      <c r="K2" s="10" t="s">
        <v>8</v>
      </c>
      <c r="L2" s="11">
        <v>43272</v>
      </c>
    </row>
    <row r="3" spans="1:12" ht="16.2">
      <c r="A3" s="1" t="s">
        <v>13</v>
      </c>
      <c r="B3" s="1" t="s">
        <v>114</v>
      </c>
      <c r="C3" s="10" t="s">
        <v>8</v>
      </c>
      <c r="D3" s="10" t="s">
        <v>8</v>
      </c>
      <c r="E3" s="10" t="s">
        <v>8</v>
      </c>
      <c r="F3" s="10" t="s">
        <v>8</v>
      </c>
      <c r="H3" s="5">
        <v>2</v>
      </c>
      <c r="I3" s="10" t="s">
        <v>8</v>
      </c>
      <c r="J3" s="10" t="s">
        <v>8</v>
      </c>
      <c r="K3" s="10" t="s">
        <v>8</v>
      </c>
      <c r="L3" s="12">
        <v>43279</v>
      </c>
    </row>
    <row r="4" spans="1:12" ht="16.2">
      <c r="A4" s="1" t="s">
        <v>14</v>
      </c>
      <c r="B4" s="1" t="s">
        <v>115</v>
      </c>
      <c r="C4" s="10" t="s">
        <v>8</v>
      </c>
      <c r="D4" s="10" t="s">
        <v>8</v>
      </c>
      <c r="E4" s="10" t="s">
        <v>8</v>
      </c>
      <c r="F4" s="10" t="s">
        <v>8</v>
      </c>
      <c r="H4" s="5">
        <v>3</v>
      </c>
      <c r="I4" s="10" t="s">
        <v>8</v>
      </c>
      <c r="J4" s="10" t="s">
        <v>8</v>
      </c>
      <c r="K4" s="10" t="s">
        <v>8</v>
      </c>
      <c r="L4" s="11">
        <v>43272</v>
      </c>
    </row>
    <row r="5" spans="1:12" ht="16.2">
      <c r="A5" s="1" t="s">
        <v>15</v>
      </c>
      <c r="B5" s="1" t="s">
        <v>116</v>
      </c>
      <c r="C5" s="10" t="s">
        <v>8</v>
      </c>
      <c r="D5" s="10" t="s">
        <v>8</v>
      </c>
      <c r="E5" s="10" t="s">
        <v>8</v>
      </c>
      <c r="F5" s="10" t="s">
        <v>8</v>
      </c>
      <c r="H5" s="5">
        <v>4</v>
      </c>
      <c r="I5" s="10" t="s">
        <v>8</v>
      </c>
      <c r="J5" s="10" t="s">
        <v>8</v>
      </c>
      <c r="K5" s="10" t="s">
        <v>8</v>
      </c>
      <c r="L5" s="12">
        <v>43279</v>
      </c>
    </row>
    <row r="6" spans="1:12" ht="16.2">
      <c r="A6" s="1" t="s">
        <v>16</v>
      </c>
      <c r="B6" s="1" t="s">
        <v>117</v>
      </c>
      <c r="C6" s="10" t="s">
        <v>8</v>
      </c>
      <c r="D6" s="10" t="s">
        <v>8</v>
      </c>
      <c r="F6" s="10" t="s">
        <v>8</v>
      </c>
      <c r="H6" s="5">
        <v>5</v>
      </c>
      <c r="I6" s="10" t="s">
        <v>8</v>
      </c>
      <c r="J6" s="10" t="s">
        <v>8</v>
      </c>
      <c r="K6" s="10" t="s">
        <v>8</v>
      </c>
      <c r="L6" s="11">
        <v>43272</v>
      </c>
    </row>
    <row r="7" spans="1:12" ht="16.2">
      <c r="A7" s="1" t="s">
        <v>17</v>
      </c>
      <c r="B7" s="1" t="s">
        <v>118</v>
      </c>
      <c r="C7" s="10" t="s">
        <v>8</v>
      </c>
      <c r="D7" s="10" t="s">
        <v>8</v>
      </c>
      <c r="F7" s="10" t="s">
        <v>8</v>
      </c>
      <c r="H7" s="5">
        <v>6</v>
      </c>
      <c r="I7" s="10" t="s">
        <v>8</v>
      </c>
      <c r="J7" s="10" t="s">
        <v>8</v>
      </c>
      <c r="K7" s="10" t="s">
        <v>8</v>
      </c>
      <c r="L7" s="11">
        <v>43272</v>
      </c>
    </row>
    <row r="8" spans="1:12" ht="16.2">
      <c r="A8" s="1" t="s">
        <v>18</v>
      </c>
      <c r="B8" s="1" t="s">
        <v>119</v>
      </c>
      <c r="C8" s="10" t="s">
        <v>8</v>
      </c>
      <c r="D8" s="10" t="s">
        <v>8</v>
      </c>
      <c r="E8" s="10" t="s">
        <v>8</v>
      </c>
      <c r="F8" s="10" t="s">
        <v>8</v>
      </c>
      <c r="H8" s="5">
        <v>7</v>
      </c>
      <c r="I8" s="10" t="s">
        <v>8</v>
      </c>
      <c r="J8" s="10" t="s">
        <v>8</v>
      </c>
      <c r="K8" s="10" t="s">
        <v>8</v>
      </c>
      <c r="L8" s="11">
        <v>43272</v>
      </c>
    </row>
    <row r="9" spans="1:12" ht="16.2">
      <c r="A9" s="1" t="s">
        <v>19</v>
      </c>
      <c r="B9" s="1" t="s">
        <v>120</v>
      </c>
      <c r="C9" s="10" t="s">
        <v>8</v>
      </c>
      <c r="D9" s="10" t="s">
        <v>8</v>
      </c>
      <c r="F9" s="10" t="s">
        <v>8</v>
      </c>
      <c r="H9" s="5">
        <v>8</v>
      </c>
      <c r="I9" s="10" t="s">
        <v>8</v>
      </c>
      <c r="J9" s="10" t="s">
        <v>8</v>
      </c>
      <c r="K9" s="10" t="s">
        <v>8</v>
      </c>
      <c r="L9" s="11">
        <v>43272</v>
      </c>
    </row>
    <row r="10" spans="1:12" ht="16.2">
      <c r="A10" s="1" t="s">
        <v>20</v>
      </c>
      <c r="B10" s="1" t="s">
        <v>121</v>
      </c>
      <c r="C10" s="10" t="s">
        <v>8</v>
      </c>
      <c r="D10" s="10" t="s">
        <v>8</v>
      </c>
      <c r="F10" s="10" t="s">
        <v>8</v>
      </c>
      <c r="H10" s="5">
        <v>9</v>
      </c>
      <c r="I10" s="10" t="s">
        <v>8</v>
      </c>
      <c r="J10" s="10" t="s">
        <v>8</v>
      </c>
      <c r="K10" s="10" t="s">
        <v>8</v>
      </c>
      <c r="L10" s="12">
        <v>43279</v>
      </c>
    </row>
    <row r="11" spans="1:12" ht="16.2">
      <c r="A11" s="1" t="s">
        <v>22</v>
      </c>
      <c r="B11" s="1" t="s">
        <v>122</v>
      </c>
      <c r="C11" s="10" t="s">
        <v>140</v>
      </c>
      <c r="D11" s="10" t="s">
        <v>8</v>
      </c>
      <c r="F11" s="10" t="s">
        <v>8</v>
      </c>
      <c r="H11" s="5">
        <v>10</v>
      </c>
      <c r="I11" s="10" t="s">
        <v>8</v>
      </c>
      <c r="J11" s="10" t="s">
        <v>8</v>
      </c>
      <c r="K11" s="10" t="s">
        <v>8</v>
      </c>
      <c r="L11" s="12">
        <v>43279</v>
      </c>
    </row>
    <row r="12" spans="1:12" ht="16.2">
      <c r="A12" s="1" t="s">
        <v>21</v>
      </c>
      <c r="B12" s="1" t="s">
        <v>123</v>
      </c>
      <c r="C12" s="10" t="s">
        <v>8</v>
      </c>
      <c r="D12" s="10" t="s">
        <v>8</v>
      </c>
      <c r="F12" s="10" t="s">
        <v>8</v>
      </c>
      <c r="H12" s="5">
        <v>11</v>
      </c>
      <c r="I12" s="10" t="s">
        <v>8</v>
      </c>
      <c r="J12" s="10" t="s">
        <v>8</v>
      </c>
      <c r="K12" s="10" t="s">
        <v>8</v>
      </c>
      <c r="L12" s="12">
        <v>43279</v>
      </c>
    </row>
    <row r="13" spans="1:12" ht="16.2">
      <c r="A13" s="1" t="s">
        <v>24</v>
      </c>
      <c r="B13" s="1" t="s">
        <v>124</v>
      </c>
      <c r="C13" s="10" t="s">
        <v>8</v>
      </c>
      <c r="D13" s="10" t="s">
        <v>141</v>
      </c>
      <c r="F13" s="10" t="s">
        <v>8</v>
      </c>
      <c r="H13" s="5">
        <v>12</v>
      </c>
      <c r="I13" s="10" t="s">
        <v>8</v>
      </c>
      <c r="J13" s="10" t="s">
        <v>8</v>
      </c>
      <c r="K13" s="10" t="s">
        <v>8</v>
      </c>
      <c r="L13" s="12">
        <v>43279</v>
      </c>
    </row>
    <row r="14" spans="1:12" ht="16.2">
      <c r="A14" s="1" t="s">
        <v>26</v>
      </c>
      <c r="B14" s="1" t="s">
        <v>125</v>
      </c>
      <c r="C14" s="10" t="s">
        <v>8</v>
      </c>
      <c r="D14" s="10" t="s">
        <v>8</v>
      </c>
      <c r="E14" s="10" t="s">
        <v>8</v>
      </c>
      <c r="F14" s="10" t="s">
        <v>8</v>
      </c>
      <c r="H14" s="5">
        <v>13</v>
      </c>
      <c r="I14" s="10" t="s">
        <v>8</v>
      </c>
      <c r="J14" s="10" t="s">
        <v>8</v>
      </c>
      <c r="K14" s="10" t="s">
        <v>8</v>
      </c>
      <c r="L14" s="12">
        <v>43279</v>
      </c>
    </row>
    <row r="15" spans="1:12" ht="16.2">
      <c r="A15" s="1" t="s">
        <v>27</v>
      </c>
      <c r="B15" s="1" t="s">
        <v>66</v>
      </c>
      <c r="C15" s="10" t="s">
        <v>8</v>
      </c>
      <c r="D15" s="10" t="s">
        <v>8</v>
      </c>
      <c r="F15" s="10" t="s">
        <v>8</v>
      </c>
      <c r="H15" s="5">
        <v>14</v>
      </c>
      <c r="I15" s="10" t="s">
        <v>8</v>
      </c>
      <c r="J15" s="10" t="s">
        <v>8</v>
      </c>
      <c r="K15" s="10" t="s">
        <v>8</v>
      </c>
      <c r="L15" s="11">
        <v>43272</v>
      </c>
    </row>
    <row r="16" spans="1:12" ht="16.2">
      <c r="A16" s="1" t="s">
        <v>2</v>
      </c>
      <c r="B16" s="1" t="s">
        <v>67</v>
      </c>
      <c r="C16" s="10" t="s">
        <v>8</v>
      </c>
      <c r="D16" s="10" t="s">
        <v>8</v>
      </c>
      <c r="E16" s="10" t="s">
        <v>8</v>
      </c>
      <c r="F16" s="10" t="s">
        <v>8</v>
      </c>
      <c r="H16" s="5">
        <v>15</v>
      </c>
      <c r="I16" s="10" t="s">
        <v>8</v>
      </c>
      <c r="J16" s="10" t="s">
        <v>8</v>
      </c>
      <c r="K16" s="10" t="s">
        <v>8</v>
      </c>
      <c r="L16" s="11">
        <v>43272</v>
      </c>
    </row>
    <row r="17" spans="1:11" ht="16.2">
      <c r="A17" s="1" t="s">
        <v>30</v>
      </c>
      <c r="B17" s="1" t="s">
        <v>68</v>
      </c>
      <c r="C17" s="10" t="s">
        <v>8</v>
      </c>
      <c r="D17" s="10" t="s">
        <v>142</v>
      </c>
      <c r="F17" s="10" t="s">
        <v>8</v>
      </c>
      <c r="H17" s="5"/>
      <c r="K17" s="1"/>
    </row>
    <row r="18" spans="1:11" ht="16.2">
      <c r="A18" s="1" t="s">
        <v>32</v>
      </c>
      <c r="B18" s="1" t="s">
        <v>69</v>
      </c>
      <c r="C18" s="10" t="s">
        <v>8</v>
      </c>
      <c r="D18" s="10" t="s">
        <v>8</v>
      </c>
      <c r="F18" s="10" t="s">
        <v>8</v>
      </c>
    </row>
    <row r="19" spans="1:11" ht="16.2">
      <c r="A19" s="1" t="s">
        <v>9</v>
      </c>
      <c r="B19" s="1" t="s">
        <v>70</v>
      </c>
      <c r="C19" s="10" t="s">
        <v>8</v>
      </c>
      <c r="D19" s="10" t="s">
        <v>8</v>
      </c>
      <c r="E19" s="10" t="s">
        <v>8</v>
      </c>
      <c r="F19" s="10" t="s">
        <v>8</v>
      </c>
      <c r="H19" s="5"/>
      <c r="K19" s="1"/>
    </row>
    <row r="20" spans="1:11" ht="16.2">
      <c r="A20" s="1" t="s">
        <v>34</v>
      </c>
      <c r="B20" s="1" t="s">
        <v>71</v>
      </c>
      <c r="C20" s="10" t="s">
        <v>8</v>
      </c>
      <c r="D20" s="10" t="s">
        <v>8</v>
      </c>
      <c r="F20" s="10" t="s">
        <v>8</v>
      </c>
      <c r="H20" s="5"/>
      <c r="K20" s="1"/>
    </row>
    <row r="21" spans="1:11" ht="16.2">
      <c r="A21" s="1" t="s">
        <v>36</v>
      </c>
      <c r="B21" s="1" t="s">
        <v>72</v>
      </c>
      <c r="C21" s="10" t="s">
        <v>8</v>
      </c>
      <c r="D21" s="10" t="s">
        <v>8</v>
      </c>
      <c r="E21" s="10" t="s">
        <v>8</v>
      </c>
      <c r="F21" s="10" t="s">
        <v>8</v>
      </c>
      <c r="H21" s="5"/>
      <c r="K21" s="1"/>
    </row>
    <row r="22" spans="1:11" ht="16.2">
      <c r="A22" s="1" t="s">
        <v>37</v>
      </c>
      <c r="B22" s="1" t="s">
        <v>73</v>
      </c>
      <c r="C22" s="10" t="s">
        <v>8</v>
      </c>
      <c r="D22" s="10" t="s">
        <v>8</v>
      </c>
      <c r="F22" s="10" t="s">
        <v>8</v>
      </c>
      <c r="H22" s="5"/>
      <c r="I22" s="5"/>
      <c r="J22" s="5"/>
      <c r="K22" s="5"/>
    </row>
    <row r="23" spans="1:11" ht="16.2">
      <c r="A23" s="1" t="s">
        <v>10</v>
      </c>
      <c r="B23" s="1" t="s">
        <v>74</v>
      </c>
      <c r="C23" s="10" t="s">
        <v>8</v>
      </c>
      <c r="D23" s="10" t="s">
        <v>8</v>
      </c>
      <c r="F23" s="10" t="s">
        <v>8</v>
      </c>
      <c r="K23" s="1"/>
    </row>
    <row r="24" spans="1:11" ht="16.2">
      <c r="A24" s="1" t="s">
        <v>40</v>
      </c>
      <c r="B24" s="1" t="s">
        <v>75</v>
      </c>
      <c r="C24" s="10" t="s">
        <v>8</v>
      </c>
      <c r="D24" s="10" t="s">
        <v>8</v>
      </c>
      <c r="F24" s="10" t="s">
        <v>8</v>
      </c>
      <c r="K24" s="1"/>
    </row>
    <row r="25" spans="1:11" ht="16.2">
      <c r="A25" s="1" t="s">
        <v>41</v>
      </c>
      <c r="B25" s="1" t="s">
        <v>76</v>
      </c>
      <c r="C25" s="10" t="s">
        <v>8</v>
      </c>
      <c r="D25" s="10" t="s">
        <v>8</v>
      </c>
      <c r="F25" s="10" t="s">
        <v>8</v>
      </c>
      <c r="K25" s="1"/>
    </row>
    <row r="26" spans="1:11" ht="16.2">
      <c r="A26" s="1" t="s">
        <v>43</v>
      </c>
      <c r="B26" s="1" t="s">
        <v>77</v>
      </c>
      <c r="C26" s="10" t="s">
        <v>8</v>
      </c>
      <c r="D26" s="10" t="s">
        <v>8</v>
      </c>
      <c r="F26" s="10" t="s">
        <v>8</v>
      </c>
      <c r="H26" s="5"/>
      <c r="I26" s="5"/>
      <c r="J26" s="5"/>
      <c r="K26" s="5"/>
    </row>
    <row r="27" spans="1:11" ht="16.2">
      <c r="A27" s="1" t="s">
        <v>38</v>
      </c>
      <c r="B27" s="1" t="s">
        <v>78</v>
      </c>
      <c r="C27" s="10" t="s">
        <v>8</v>
      </c>
      <c r="D27" s="10" t="s">
        <v>8</v>
      </c>
      <c r="F27" s="10" t="s">
        <v>8</v>
      </c>
      <c r="K27" s="1"/>
    </row>
    <row r="28" spans="1:11" ht="16.2">
      <c r="A28" s="1" t="s">
        <v>39</v>
      </c>
      <c r="B28" s="1" t="s">
        <v>79</v>
      </c>
      <c r="C28" s="10" t="s">
        <v>8</v>
      </c>
      <c r="D28" s="10" t="s">
        <v>8</v>
      </c>
      <c r="F28" s="10" t="s">
        <v>8</v>
      </c>
      <c r="K28" s="1"/>
    </row>
    <row r="29" spans="1:11" ht="16.2">
      <c r="A29" s="1" t="s">
        <v>45</v>
      </c>
      <c r="B29" s="1" t="s">
        <v>80</v>
      </c>
      <c r="C29" s="10" t="s">
        <v>8</v>
      </c>
      <c r="D29" s="10" t="s">
        <v>8</v>
      </c>
      <c r="F29" s="10" t="s">
        <v>8</v>
      </c>
      <c r="K29" s="1"/>
    </row>
    <row r="30" spans="1:11" ht="16.2">
      <c r="A30" s="1" t="s">
        <v>49</v>
      </c>
      <c r="B30" s="1" t="s">
        <v>81</v>
      </c>
      <c r="C30" s="10" t="s">
        <v>8</v>
      </c>
      <c r="D30" s="10" t="s">
        <v>8</v>
      </c>
      <c r="F30" s="10" t="s">
        <v>8</v>
      </c>
      <c r="H30" s="5"/>
      <c r="I30" s="5"/>
      <c r="J30" s="5"/>
      <c r="K30" s="5"/>
    </row>
    <row r="31" spans="1:11" ht="16.2">
      <c r="A31" s="1" t="s">
        <v>29</v>
      </c>
      <c r="B31" s="1" t="s">
        <v>82</v>
      </c>
      <c r="C31" s="10" t="s">
        <v>8</v>
      </c>
      <c r="D31" s="10" t="s">
        <v>8</v>
      </c>
      <c r="E31" s="10" t="s">
        <v>8</v>
      </c>
      <c r="F31" s="10" t="s">
        <v>8</v>
      </c>
      <c r="K31" s="1"/>
    </row>
    <row r="32" spans="1:11" ht="16.2">
      <c r="A32" s="1" t="s">
        <v>50</v>
      </c>
      <c r="B32" s="1" t="s">
        <v>83</v>
      </c>
      <c r="C32" s="10" t="s">
        <v>8</v>
      </c>
      <c r="D32" s="10" t="s">
        <v>8</v>
      </c>
      <c r="F32" s="10" t="s">
        <v>8</v>
      </c>
      <c r="K32" s="1"/>
    </row>
    <row r="33" spans="1:11" ht="16.2">
      <c r="A33" s="1" t="s">
        <v>51</v>
      </c>
      <c r="B33" s="1" t="s">
        <v>84</v>
      </c>
      <c r="C33" s="10" t="s">
        <v>8</v>
      </c>
      <c r="D33" s="10" t="s">
        <v>171</v>
      </c>
      <c r="F33" s="10" t="s">
        <v>171</v>
      </c>
      <c r="K33" s="1"/>
    </row>
    <row r="34" spans="1:11" ht="16.2">
      <c r="A34" s="1" t="s">
        <v>52</v>
      </c>
      <c r="B34" s="1" t="s">
        <v>85</v>
      </c>
      <c r="C34" s="10" t="s">
        <v>8</v>
      </c>
      <c r="D34" s="10" t="s">
        <v>8</v>
      </c>
      <c r="F34" s="10" t="s">
        <v>8</v>
      </c>
      <c r="H34" s="5"/>
      <c r="I34" s="5"/>
      <c r="J34" s="5"/>
      <c r="K34" s="5"/>
    </row>
    <row r="35" spans="1:11" ht="16.2">
      <c r="A35" s="1" t="s">
        <v>53</v>
      </c>
      <c r="B35" s="1" t="s">
        <v>86</v>
      </c>
      <c r="C35" s="10" t="s">
        <v>8</v>
      </c>
      <c r="D35" s="10" t="s">
        <v>8</v>
      </c>
      <c r="F35" s="10" t="s">
        <v>8</v>
      </c>
      <c r="K35" s="1"/>
    </row>
    <row r="36" spans="1:11" ht="16.2">
      <c r="A36" s="1" t="s">
        <v>54</v>
      </c>
      <c r="B36" s="1" t="s">
        <v>87</v>
      </c>
      <c r="C36" s="10" t="s">
        <v>8</v>
      </c>
      <c r="D36" s="10" t="s">
        <v>8</v>
      </c>
      <c r="F36" s="10" t="s">
        <v>8</v>
      </c>
      <c r="K36" s="1"/>
    </row>
    <row r="37" spans="1:11" ht="16.2">
      <c r="A37" s="1" t="s">
        <v>23</v>
      </c>
      <c r="B37" s="1" t="s">
        <v>88</v>
      </c>
      <c r="C37" s="10" t="s">
        <v>8</v>
      </c>
      <c r="D37" s="10" t="s">
        <v>8</v>
      </c>
      <c r="F37" s="10" t="s">
        <v>8</v>
      </c>
      <c r="K37" s="1"/>
    </row>
    <row r="38" spans="1:11" ht="16.2">
      <c r="A38" s="1" t="s">
        <v>31</v>
      </c>
      <c r="B38" s="1" t="s">
        <v>89</v>
      </c>
      <c r="C38" s="10" t="s">
        <v>140</v>
      </c>
      <c r="D38" s="10" t="s">
        <v>8</v>
      </c>
      <c r="F38" s="10" t="s">
        <v>142</v>
      </c>
      <c r="H38" s="5"/>
      <c r="I38" s="5"/>
      <c r="J38" s="5"/>
      <c r="K38" s="5"/>
    </row>
    <row r="39" spans="1:11" ht="16.2">
      <c r="A39" s="1" t="s">
        <v>55</v>
      </c>
      <c r="B39" s="1" t="s">
        <v>90</v>
      </c>
      <c r="C39" s="10" t="s">
        <v>8</v>
      </c>
      <c r="D39" s="10" t="s">
        <v>8</v>
      </c>
      <c r="E39" s="10" t="s">
        <v>8</v>
      </c>
      <c r="F39" s="10" t="s">
        <v>8</v>
      </c>
      <c r="K39" s="1"/>
    </row>
    <row r="40" spans="1:11" ht="16.2">
      <c r="A40" s="1" t="s">
        <v>12</v>
      </c>
      <c r="B40" s="1" t="s">
        <v>91</v>
      </c>
      <c r="C40" s="10" t="s">
        <v>8</v>
      </c>
      <c r="D40" s="10" t="s">
        <v>171</v>
      </c>
      <c r="F40" s="10" t="s">
        <v>171</v>
      </c>
      <c r="K40" s="1"/>
    </row>
    <row r="41" spans="1:11" ht="16.2">
      <c r="A41" s="1" t="s">
        <v>57</v>
      </c>
      <c r="B41" s="1" t="s">
        <v>92</v>
      </c>
      <c r="C41" s="10" t="s">
        <v>8</v>
      </c>
      <c r="D41" s="10" t="s">
        <v>8</v>
      </c>
      <c r="F41" s="10" t="s">
        <v>8</v>
      </c>
      <c r="K41" s="1"/>
    </row>
    <row r="42" spans="1:11" ht="16.2">
      <c r="A42" s="1" t="s">
        <v>58</v>
      </c>
      <c r="B42" s="1" t="s">
        <v>93</v>
      </c>
      <c r="C42" s="10" t="s">
        <v>8</v>
      </c>
      <c r="D42" s="10" t="s">
        <v>8</v>
      </c>
      <c r="E42" s="10" t="s">
        <v>8</v>
      </c>
      <c r="F42" s="10" t="s">
        <v>8</v>
      </c>
      <c r="H42" s="5"/>
      <c r="I42" s="5"/>
      <c r="J42" s="5"/>
      <c r="K42" s="5"/>
    </row>
    <row r="43" spans="1:11" ht="16.2">
      <c r="A43" s="1" t="s">
        <v>56</v>
      </c>
      <c r="B43" s="1" t="s">
        <v>94</v>
      </c>
      <c r="C43" s="10" t="s">
        <v>8</v>
      </c>
      <c r="D43" s="10" t="s">
        <v>8</v>
      </c>
      <c r="F43" s="10" t="s">
        <v>8</v>
      </c>
      <c r="K43" s="1"/>
    </row>
    <row r="44" spans="1:11" ht="16.2">
      <c r="A44" s="1" t="s">
        <v>46</v>
      </c>
      <c r="B44" s="1" t="s">
        <v>95</v>
      </c>
      <c r="C44" s="10" t="s">
        <v>8</v>
      </c>
      <c r="D44" s="10" t="s">
        <v>8</v>
      </c>
      <c r="F44" s="10" t="s">
        <v>8</v>
      </c>
      <c r="K44" s="1"/>
    </row>
    <row r="45" spans="1:11" ht="16.2">
      <c r="A45" s="1" t="s">
        <v>25</v>
      </c>
      <c r="B45" s="1" t="s">
        <v>96</v>
      </c>
      <c r="C45" s="10" t="s">
        <v>8</v>
      </c>
      <c r="D45" s="10" t="s">
        <v>8</v>
      </c>
      <c r="F45" s="10" t="s">
        <v>8</v>
      </c>
      <c r="K45" s="1"/>
    </row>
    <row r="46" spans="1:11" ht="16.2">
      <c r="A46" s="1" t="s">
        <v>33</v>
      </c>
      <c r="B46" s="1" t="s">
        <v>97</v>
      </c>
      <c r="C46" s="10" t="s">
        <v>8</v>
      </c>
      <c r="D46" s="10" t="s">
        <v>8</v>
      </c>
      <c r="E46" s="10" t="s">
        <v>8</v>
      </c>
      <c r="F46" s="10" t="s">
        <v>8</v>
      </c>
      <c r="H46" s="5"/>
      <c r="I46" s="5"/>
      <c r="J46" s="5"/>
      <c r="K46" s="5"/>
    </row>
    <row r="47" spans="1:11" ht="16.2">
      <c r="A47" s="1" t="s">
        <v>59</v>
      </c>
      <c r="B47" s="1" t="s">
        <v>98</v>
      </c>
      <c r="C47" s="10" t="s">
        <v>8</v>
      </c>
      <c r="D47" s="10" t="s">
        <v>8</v>
      </c>
      <c r="F47" s="10" t="s">
        <v>8</v>
      </c>
      <c r="K47" s="1"/>
    </row>
    <row r="48" spans="1:11" ht="16.2">
      <c r="A48" s="1" t="s">
        <v>47</v>
      </c>
      <c r="B48" s="1" t="s">
        <v>99</v>
      </c>
      <c r="C48" s="10" t="s">
        <v>8</v>
      </c>
      <c r="D48" s="10" t="s">
        <v>8</v>
      </c>
      <c r="F48" s="10" t="s">
        <v>8</v>
      </c>
      <c r="K48" s="1"/>
    </row>
    <row r="49" spans="1:11" ht="16.2">
      <c r="A49" s="1" t="s">
        <v>42</v>
      </c>
      <c r="B49" s="1" t="s">
        <v>100</v>
      </c>
      <c r="C49" s="10" t="s">
        <v>8</v>
      </c>
      <c r="D49" s="10" t="s">
        <v>8</v>
      </c>
      <c r="F49" s="10" t="s">
        <v>8</v>
      </c>
      <c r="K49" s="1"/>
    </row>
    <row r="50" spans="1:11" ht="16.2">
      <c r="A50" s="1" t="s">
        <v>48</v>
      </c>
      <c r="B50" s="1" t="s">
        <v>101</v>
      </c>
      <c r="C50" s="10" t="s">
        <v>8</v>
      </c>
      <c r="D50" s="10" t="s">
        <v>8</v>
      </c>
      <c r="F50" s="10" t="s">
        <v>8</v>
      </c>
      <c r="H50" s="5"/>
      <c r="I50" s="5"/>
      <c r="J50" s="5"/>
      <c r="K50" s="5"/>
    </row>
    <row r="51" spans="1:11" ht="16.2">
      <c r="A51" s="1" t="s">
        <v>61</v>
      </c>
      <c r="B51" s="1" t="s">
        <v>102</v>
      </c>
      <c r="C51" s="10" t="s">
        <v>8</v>
      </c>
      <c r="D51" s="10" t="s">
        <v>143</v>
      </c>
      <c r="F51" s="10" t="s">
        <v>8</v>
      </c>
      <c r="K51" s="1"/>
    </row>
    <row r="52" spans="1:11" ht="16.2">
      <c r="A52" s="1" t="s">
        <v>28</v>
      </c>
      <c r="B52" s="1" t="s">
        <v>103</v>
      </c>
      <c r="C52" s="10" t="s">
        <v>8</v>
      </c>
      <c r="D52" s="10" t="s">
        <v>8</v>
      </c>
      <c r="F52" s="10" t="s">
        <v>8</v>
      </c>
      <c r="K52" s="1"/>
    </row>
    <row r="53" spans="1:11" ht="16.2">
      <c r="A53" s="1" t="s">
        <v>35</v>
      </c>
      <c r="B53" s="1" t="s">
        <v>104</v>
      </c>
      <c r="C53" s="10" t="s">
        <v>8</v>
      </c>
      <c r="D53" s="10" t="s">
        <v>8</v>
      </c>
      <c r="F53" s="10" t="s">
        <v>8</v>
      </c>
      <c r="K53" s="1"/>
    </row>
    <row r="54" spans="1:11" ht="16.2">
      <c r="A54" s="1" t="s">
        <v>44</v>
      </c>
      <c r="B54" s="1" t="s">
        <v>105</v>
      </c>
      <c r="C54" s="10" t="s">
        <v>8</v>
      </c>
      <c r="D54" s="10" t="s">
        <v>8</v>
      </c>
      <c r="F54" s="10" t="s">
        <v>8</v>
      </c>
      <c r="H54" s="5"/>
      <c r="I54" s="5"/>
      <c r="J54" s="5"/>
      <c r="K54" s="5"/>
    </row>
    <row r="55" spans="1:11" ht="16.2">
      <c r="A55" s="1" t="s">
        <v>60</v>
      </c>
      <c r="B55" s="1" t="s">
        <v>106</v>
      </c>
      <c r="C55" s="10" t="s">
        <v>8</v>
      </c>
      <c r="D55" s="10" t="s">
        <v>8</v>
      </c>
      <c r="F55" s="10" t="s">
        <v>8</v>
      </c>
      <c r="K55" s="1"/>
    </row>
    <row r="56" spans="1:11">
      <c r="K56" s="1"/>
    </row>
    <row r="57" spans="1:11">
      <c r="K57" s="1"/>
    </row>
    <row r="58" spans="1:11">
      <c r="H58" s="5"/>
      <c r="I58" s="5"/>
      <c r="J58" s="5"/>
      <c r="K58" s="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5"/>
  <sheetViews>
    <sheetView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V25" sqref="V25"/>
    </sheetView>
  </sheetViews>
  <sheetFormatPr defaultColWidth="14.44140625" defaultRowHeight="15.75" customHeight="1"/>
  <cols>
    <col min="1" max="1" width="12.6640625" style="6" bestFit="1" customWidth="1"/>
    <col min="2" max="2" width="8.6640625" style="6" bestFit="1" customWidth="1"/>
    <col min="3" max="3" width="5.109375" style="6" bestFit="1" customWidth="1"/>
    <col min="4" max="16" width="6.33203125" style="6" customWidth="1"/>
    <col min="17" max="17" width="6.6640625" style="6" customWidth="1"/>
    <col min="18" max="18" width="7" style="6" customWidth="1"/>
    <col min="19" max="19" width="6.6640625" style="6" bestFit="1" customWidth="1"/>
    <col min="20" max="16384" width="14.44140625" style="6"/>
  </cols>
  <sheetData>
    <row r="1" spans="1:19" ht="15.75" customHeight="1">
      <c r="A1" s="5" t="s">
        <v>133</v>
      </c>
      <c r="B1" s="5" t="s">
        <v>134</v>
      </c>
      <c r="C1" s="8">
        <v>43167</v>
      </c>
      <c r="D1" s="8">
        <v>43174</v>
      </c>
      <c r="E1" s="8">
        <v>43181</v>
      </c>
      <c r="F1" s="8">
        <v>43188</v>
      </c>
      <c r="G1" s="8">
        <v>43202</v>
      </c>
      <c r="H1" s="8">
        <v>43209</v>
      </c>
      <c r="I1" s="8">
        <v>43216</v>
      </c>
      <c r="J1" s="8">
        <v>43223</v>
      </c>
      <c r="K1" s="8">
        <v>43230</v>
      </c>
      <c r="L1" s="8">
        <v>43237</v>
      </c>
      <c r="M1" s="8">
        <v>43244</v>
      </c>
      <c r="N1" s="8">
        <v>43251</v>
      </c>
      <c r="O1" s="8">
        <v>43258</v>
      </c>
      <c r="P1" s="8">
        <v>43265</v>
      </c>
      <c r="Q1" s="8">
        <v>43272</v>
      </c>
      <c r="R1" s="8">
        <v>43279</v>
      </c>
      <c r="S1" s="1" t="s">
        <v>112</v>
      </c>
    </row>
    <row r="2" spans="1:19" ht="16.2">
      <c r="A2" s="1" t="s">
        <v>7</v>
      </c>
      <c r="B2" s="1" t="s">
        <v>113</v>
      </c>
      <c r="C2" s="1"/>
      <c r="D2" s="1"/>
      <c r="E2" s="1"/>
      <c r="F2" s="1"/>
      <c r="G2" s="1"/>
      <c r="H2" s="1"/>
      <c r="I2" s="5" t="s">
        <v>11</v>
      </c>
      <c r="J2" s="1"/>
      <c r="K2" s="1"/>
      <c r="L2" s="5" t="s">
        <v>11</v>
      </c>
      <c r="M2" s="5"/>
      <c r="N2" s="5" t="s">
        <v>11</v>
      </c>
      <c r="O2" s="5"/>
      <c r="P2" s="1"/>
      <c r="Q2" s="5" t="s">
        <v>11</v>
      </c>
      <c r="R2" s="5" t="s">
        <v>11</v>
      </c>
      <c r="S2" s="1">
        <v>1</v>
      </c>
    </row>
    <row r="3" spans="1:19" ht="16.2">
      <c r="A3" s="1" t="s">
        <v>13</v>
      </c>
      <c r="B3" s="1" t="s">
        <v>114</v>
      </c>
      <c r="C3" s="1"/>
      <c r="D3" s="1"/>
      <c r="E3" s="1"/>
      <c r="F3" s="1"/>
      <c r="G3" s="5" t="s">
        <v>11</v>
      </c>
      <c r="H3" s="1"/>
      <c r="I3" s="1"/>
      <c r="J3" s="1"/>
      <c r="K3" s="1"/>
      <c r="L3" s="1"/>
      <c r="M3" s="1"/>
      <c r="N3" s="1"/>
      <c r="O3" s="1"/>
      <c r="P3" s="1"/>
      <c r="Q3" s="5" t="s">
        <v>139</v>
      </c>
      <c r="R3" s="1"/>
      <c r="S3" s="1">
        <v>5</v>
      </c>
    </row>
    <row r="4" spans="1:19" ht="16.2">
      <c r="A4" s="1" t="s">
        <v>14</v>
      </c>
      <c r="B4" s="1" t="s">
        <v>115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5</v>
      </c>
    </row>
    <row r="5" spans="1:19" ht="16.2">
      <c r="A5" s="1" t="s">
        <v>15</v>
      </c>
      <c r="B5" s="1" t="s">
        <v>116</v>
      </c>
      <c r="C5" s="1"/>
      <c r="D5" s="1"/>
      <c r="E5" s="1"/>
      <c r="F5" s="1"/>
      <c r="G5" s="5" t="s">
        <v>11</v>
      </c>
      <c r="H5" s="1"/>
      <c r="I5" s="1"/>
      <c r="J5" s="5" t="s">
        <v>11</v>
      </c>
      <c r="K5" s="1"/>
      <c r="L5" s="1"/>
      <c r="M5" s="1"/>
      <c r="N5" s="1"/>
      <c r="O5" s="1"/>
      <c r="P5" s="1"/>
      <c r="Q5" s="5" t="s">
        <v>11</v>
      </c>
      <c r="R5" s="1"/>
      <c r="S5" s="1">
        <v>3</v>
      </c>
    </row>
    <row r="6" spans="1:19" ht="16.2">
      <c r="A6" s="1" t="s">
        <v>16</v>
      </c>
      <c r="B6" s="1" t="s">
        <v>117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 t="s">
        <v>11</v>
      </c>
      <c r="R6" s="1"/>
      <c r="S6" s="1">
        <v>5</v>
      </c>
    </row>
    <row r="7" spans="1:19" ht="16.2">
      <c r="A7" s="1" t="s">
        <v>17</v>
      </c>
      <c r="B7" s="1" t="s">
        <v>118</v>
      </c>
      <c r="C7" s="1"/>
      <c r="D7" s="1"/>
      <c r="E7" s="1"/>
      <c r="F7" s="5" t="s">
        <v>11</v>
      </c>
      <c r="G7" s="1"/>
      <c r="H7" s="1"/>
      <c r="I7" s="1"/>
      <c r="J7" s="1"/>
      <c r="K7" s="1"/>
      <c r="L7" s="1"/>
      <c r="M7" s="1"/>
      <c r="N7" s="5" t="s">
        <v>11</v>
      </c>
      <c r="O7" s="1"/>
      <c r="P7" s="1"/>
      <c r="Q7" s="1"/>
      <c r="R7" s="1"/>
      <c r="S7" s="1">
        <v>4</v>
      </c>
    </row>
    <row r="8" spans="1:19" ht="16.2">
      <c r="A8" s="1" t="s">
        <v>18</v>
      </c>
      <c r="B8" s="1" t="s">
        <v>119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5</v>
      </c>
    </row>
    <row r="9" spans="1:19" ht="16.2">
      <c r="A9" s="1" t="s">
        <v>19</v>
      </c>
      <c r="B9" s="1" t="s">
        <v>120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5</v>
      </c>
    </row>
    <row r="10" spans="1:19" ht="16.2">
      <c r="A10" s="1" t="s">
        <v>20</v>
      </c>
      <c r="B10" s="1" t="s">
        <v>121</v>
      </c>
      <c r="C10" s="5" t="s">
        <v>11</v>
      </c>
      <c r="D10" s="1"/>
      <c r="E10" s="1"/>
      <c r="F10" s="5" t="s">
        <v>11</v>
      </c>
      <c r="G10" s="1"/>
      <c r="H10" s="1"/>
      <c r="I10" s="1"/>
      <c r="J10" s="5" t="s">
        <v>11</v>
      </c>
      <c r="K10" s="5" t="s">
        <v>11</v>
      </c>
      <c r="L10" s="1"/>
      <c r="M10" s="1"/>
      <c r="N10" s="1"/>
      <c r="O10" s="1"/>
      <c r="P10" s="1"/>
      <c r="Q10" s="1"/>
      <c r="R10" s="1"/>
      <c r="S10" s="1">
        <v>2</v>
      </c>
    </row>
    <row r="11" spans="1:19" ht="16.2">
      <c r="A11" s="1" t="s">
        <v>22</v>
      </c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 t="s">
        <v>11</v>
      </c>
      <c r="S11" s="1">
        <v>5</v>
      </c>
    </row>
    <row r="12" spans="1:19" ht="16.2">
      <c r="A12" s="1" t="s">
        <v>21</v>
      </c>
      <c r="B12" s="1" t="s">
        <v>123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5</v>
      </c>
    </row>
    <row r="13" spans="1:19" ht="16.2">
      <c r="A13" s="1" t="s">
        <v>24</v>
      </c>
      <c r="B13" s="1" t="s">
        <v>124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5</v>
      </c>
    </row>
    <row r="14" spans="1:19" ht="16.2">
      <c r="A14" s="1" t="s">
        <v>26</v>
      </c>
      <c r="B14" s="1" t="s">
        <v>125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5" t="s">
        <v>11</v>
      </c>
      <c r="O14" s="1"/>
      <c r="P14" s="1"/>
      <c r="Q14" s="1"/>
      <c r="R14" s="5" t="s">
        <v>11</v>
      </c>
      <c r="S14" s="1">
        <v>4</v>
      </c>
    </row>
    <row r="15" spans="1:19" ht="16.2">
      <c r="A15" s="1" t="s">
        <v>27</v>
      </c>
      <c r="B15" s="1" t="s">
        <v>66</v>
      </c>
      <c r="C15" s="1"/>
      <c r="D15" s="1"/>
      <c r="E15" s="1"/>
      <c r="F15" s="1"/>
      <c r="G15" s="1"/>
      <c r="H15" s="1"/>
      <c r="I15" s="5" t="s">
        <v>11</v>
      </c>
      <c r="J15" s="1"/>
      <c r="K15" s="1"/>
      <c r="L15" s="5" t="s">
        <v>139</v>
      </c>
      <c r="M15" s="5"/>
      <c r="N15" s="5" t="s">
        <v>11</v>
      </c>
      <c r="O15" s="5"/>
      <c r="P15" s="1"/>
      <c r="Q15" s="1"/>
      <c r="R15" s="1"/>
      <c r="S15" s="1">
        <v>4</v>
      </c>
    </row>
    <row r="16" spans="1:19" ht="16.2">
      <c r="A16" s="1" t="s">
        <v>2</v>
      </c>
      <c r="B16" s="1" t="s">
        <v>67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5</v>
      </c>
    </row>
    <row r="17" spans="1:19" ht="16.2">
      <c r="A17" s="1" t="s">
        <v>30</v>
      </c>
      <c r="B17" s="1" t="s">
        <v>68</v>
      </c>
      <c r="C17" s="1"/>
      <c r="D17" s="1"/>
      <c r="E17" s="1"/>
      <c r="F17" s="1"/>
      <c r="G17" s="5" t="s">
        <v>11</v>
      </c>
      <c r="H17" s="1"/>
      <c r="I17" s="5" t="s">
        <v>11</v>
      </c>
      <c r="J17" s="5" t="s">
        <v>11</v>
      </c>
      <c r="K17" s="1"/>
      <c r="L17" s="1"/>
      <c r="M17" s="1"/>
      <c r="N17" s="1"/>
      <c r="O17" s="5" t="s">
        <v>11</v>
      </c>
      <c r="P17" s="1"/>
      <c r="Q17" s="1"/>
      <c r="R17" s="1"/>
      <c r="S17" s="1">
        <v>2</v>
      </c>
    </row>
    <row r="18" spans="1:19" ht="16.2">
      <c r="A18" s="1" t="s">
        <v>32</v>
      </c>
      <c r="B18" s="1" t="s">
        <v>69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 t="s">
        <v>11</v>
      </c>
      <c r="S18" s="1">
        <v>5</v>
      </c>
    </row>
    <row r="19" spans="1:19" ht="16.2">
      <c r="A19" s="1" t="s">
        <v>9</v>
      </c>
      <c r="B19" s="1" t="s">
        <v>70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5</v>
      </c>
    </row>
    <row r="20" spans="1:19" ht="16.2">
      <c r="A20" s="1" t="s">
        <v>34</v>
      </c>
      <c r="B20" s="1" t="s">
        <v>71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5</v>
      </c>
    </row>
    <row r="21" spans="1:19" ht="16.2">
      <c r="A21" s="1" t="s">
        <v>36</v>
      </c>
      <c r="B21" s="1" t="s">
        <v>72</v>
      </c>
      <c r="C21" s="1"/>
      <c r="D21" s="1"/>
      <c r="E21" s="1"/>
      <c r="F21" s="1"/>
      <c r="G21" s="1"/>
      <c r="H21" s="1"/>
      <c r="I21" s="5" t="s">
        <v>11</v>
      </c>
      <c r="J21" s="1"/>
      <c r="K21" s="1"/>
      <c r="L21" s="1"/>
      <c r="M21" s="1"/>
      <c r="N21" s="1"/>
      <c r="O21" s="1"/>
      <c r="P21" s="1"/>
      <c r="Q21" s="1"/>
      <c r="R21" s="1"/>
      <c r="S21" s="1">
        <v>5</v>
      </c>
    </row>
    <row r="22" spans="1:19" ht="16.2">
      <c r="A22" s="1" t="s">
        <v>37</v>
      </c>
      <c r="B22" s="1" t="s">
        <v>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 t="s">
        <v>11</v>
      </c>
      <c r="S22" s="1">
        <v>5</v>
      </c>
    </row>
    <row r="23" spans="1:19" ht="16.2">
      <c r="A23" s="1" t="s">
        <v>10</v>
      </c>
      <c r="B23" s="1" t="s">
        <v>74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5</v>
      </c>
    </row>
    <row r="24" spans="1:19" ht="16.2">
      <c r="A24" s="1" t="s">
        <v>40</v>
      </c>
      <c r="B24" s="1" t="s">
        <v>75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5</v>
      </c>
    </row>
    <row r="25" spans="1:19" ht="16.2">
      <c r="A25" s="1" t="s">
        <v>41</v>
      </c>
      <c r="B25" s="1" t="s">
        <v>76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" t="s">
        <v>11</v>
      </c>
      <c r="O25" s="1"/>
      <c r="P25" s="1"/>
      <c r="Q25" s="1"/>
      <c r="R25" s="1"/>
      <c r="S25" s="1">
        <v>5</v>
      </c>
    </row>
    <row r="26" spans="1:19" ht="16.2">
      <c r="A26" s="1" t="s">
        <v>43</v>
      </c>
      <c r="B26" s="1" t="s">
        <v>77</v>
      </c>
      <c r="C26" s="1"/>
      <c r="D26" s="1"/>
      <c r="E26" s="1"/>
      <c r="F26" s="1"/>
      <c r="G26" s="1"/>
      <c r="H26" s="1"/>
      <c r="I26" s="1"/>
      <c r="J26" s="1"/>
      <c r="K26" s="1"/>
      <c r="L26" s="5" t="s">
        <v>11</v>
      </c>
      <c r="M26" s="5"/>
      <c r="N26" s="5"/>
      <c r="O26" s="5"/>
      <c r="P26" s="1"/>
      <c r="Q26" s="5" t="s">
        <v>11</v>
      </c>
      <c r="R26" s="5" t="s">
        <v>11</v>
      </c>
      <c r="S26" s="1">
        <v>3</v>
      </c>
    </row>
    <row r="27" spans="1:19" ht="16.2">
      <c r="A27" s="1" t="s">
        <v>38</v>
      </c>
      <c r="B27" s="1" t="s">
        <v>78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5" t="s">
        <v>139</v>
      </c>
      <c r="O27" s="1"/>
      <c r="P27" s="1"/>
      <c r="Q27" s="1"/>
      <c r="R27" s="1"/>
      <c r="S27" s="1">
        <v>5</v>
      </c>
    </row>
    <row r="28" spans="1:19" ht="16.2">
      <c r="A28" s="1" t="s">
        <v>39</v>
      </c>
      <c r="B28" s="1" t="s">
        <v>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5</v>
      </c>
    </row>
    <row r="29" spans="1:19" ht="16.2">
      <c r="A29" s="1" t="s">
        <v>45</v>
      </c>
      <c r="B29" s="1" t="s">
        <v>80</v>
      </c>
      <c r="C29" s="1"/>
      <c r="D29" s="1"/>
      <c r="E29" s="1"/>
      <c r="F29" s="5" t="s">
        <v>11</v>
      </c>
      <c r="G29" s="5" t="s">
        <v>11</v>
      </c>
      <c r="H29" s="1"/>
      <c r="I29" s="5" t="s">
        <v>11</v>
      </c>
      <c r="J29" s="1"/>
      <c r="K29" s="1"/>
      <c r="L29" s="1"/>
      <c r="M29" s="1"/>
      <c r="N29" s="5" t="s">
        <v>11</v>
      </c>
      <c r="O29" s="1"/>
      <c r="P29" s="1"/>
      <c r="Q29" s="1"/>
      <c r="R29" s="1"/>
      <c r="S29" s="1">
        <v>2</v>
      </c>
    </row>
    <row r="30" spans="1:19" ht="16.2">
      <c r="A30" s="1" t="s">
        <v>49</v>
      </c>
      <c r="B30" s="1" t="s">
        <v>81</v>
      </c>
      <c r="C30" s="5" t="s">
        <v>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5" t="s">
        <v>11</v>
      </c>
      <c r="O30" s="1"/>
      <c r="P30" s="1"/>
      <c r="Q30" s="1"/>
      <c r="R30" s="5" t="s">
        <v>11</v>
      </c>
      <c r="S30" s="1">
        <v>3</v>
      </c>
    </row>
    <row r="31" spans="1:19" ht="16.2">
      <c r="A31" s="1" t="s">
        <v>29</v>
      </c>
      <c r="B31" s="1" t="s">
        <v>82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5</v>
      </c>
    </row>
    <row r="32" spans="1:19" ht="16.2">
      <c r="A32" s="1" t="s">
        <v>50</v>
      </c>
      <c r="B32" s="1" t="s">
        <v>83</v>
      </c>
      <c r="C32" s="1"/>
      <c r="D32" s="1"/>
      <c r="E32" s="1"/>
      <c r="F32" s="1"/>
      <c r="G32" s="1"/>
      <c r="H32" s="1"/>
      <c r="I32" s="5" t="s">
        <v>11</v>
      </c>
      <c r="J32" s="1"/>
      <c r="K32" s="1"/>
      <c r="L32" s="1"/>
      <c r="M32" s="1"/>
      <c r="N32" s="1"/>
      <c r="O32" s="1"/>
      <c r="P32" s="1"/>
      <c r="Q32" s="1"/>
      <c r="R32" s="1"/>
      <c r="S32" s="1">
        <v>5</v>
      </c>
    </row>
    <row r="33" spans="1:19" ht="16.2">
      <c r="A33" s="1" t="s">
        <v>51</v>
      </c>
      <c r="B33" s="1" t="s">
        <v>84</v>
      </c>
      <c r="C33" s="1"/>
      <c r="D33" s="1"/>
      <c r="E33" s="1"/>
      <c r="F33" s="1"/>
      <c r="G33" s="1"/>
      <c r="H33" s="1"/>
      <c r="I33" s="1"/>
      <c r="J33" s="1"/>
      <c r="K33" s="1"/>
      <c r="L33" s="5" t="s">
        <v>11</v>
      </c>
      <c r="M33" s="5"/>
      <c r="N33" s="5" t="s">
        <v>11</v>
      </c>
      <c r="O33" s="5"/>
      <c r="P33" s="1"/>
      <c r="Q33" s="1"/>
      <c r="R33" s="1"/>
      <c r="S33" s="1">
        <v>4</v>
      </c>
    </row>
    <row r="34" spans="1:19" ht="16.2">
      <c r="A34" s="1" t="s">
        <v>52</v>
      </c>
      <c r="B34" s="1" t="s">
        <v>85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5" t="s">
        <v>11</v>
      </c>
      <c r="O34" s="1"/>
      <c r="P34" s="1"/>
      <c r="Q34" s="1"/>
      <c r="R34" s="1"/>
      <c r="S34" s="1">
        <v>5</v>
      </c>
    </row>
    <row r="35" spans="1:19" ht="16.2">
      <c r="A35" s="1" t="s">
        <v>53</v>
      </c>
      <c r="B35" s="1" t="s">
        <v>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5</v>
      </c>
    </row>
    <row r="36" spans="1:19" ht="16.2">
      <c r="A36" s="1" t="s">
        <v>54</v>
      </c>
      <c r="B36" s="1" t="s">
        <v>87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5</v>
      </c>
    </row>
    <row r="37" spans="1:19" ht="16.2">
      <c r="A37" s="1" t="s">
        <v>23</v>
      </c>
      <c r="B37" s="1" t="s">
        <v>88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5" t="s">
        <v>139</v>
      </c>
      <c r="N37" s="1"/>
      <c r="O37" s="1"/>
      <c r="P37" s="1"/>
      <c r="Q37" s="1"/>
      <c r="R37" s="1"/>
      <c r="S37" s="1">
        <v>5</v>
      </c>
    </row>
    <row r="38" spans="1:19" ht="16.2">
      <c r="A38" s="1" t="s">
        <v>31</v>
      </c>
      <c r="B38" s="1" t="s">
        <v>89</v>
      </c>
      <c r="C38" s="1"/>
      <c r="D38" s="1"/>
      <c r="E38" s="1"/>
      <c r="F38" s="1"/>
      <c r="G38" s="1"/>
      <c r="H38" s="1"/>
      <c r="I38" s="1"/>
      <c r="J38" s="5" t="s">
        <v>11</v>
      </c>
      <c r="K38" s="1"/>
      <c r="L38" s="1"/>
      <c r="M38" s="1"/>
      <c r="N38" s="5" t="s">
        <v>11</v>
      </c>
      <c r="O38" s="5" t="s">
        <v>11</v>
      </c>
      <c r="P38" s="1"/>
      <c r="Q38" s="1"/>
      <c r="R38" s="1"/>
      <c r="S38" s="1">
        <v>3</v>
      </c>
    </row>
    <row r="39" spans="1:19" ht="16.2">
      <c r="A39" s="1" t="s">
        <v>55</v>
      </c>
      <c r="B39" s="1" t="s">
        <v>90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5</v>
      </c>
    </row>
    <row r="40" spans="1:19" ht="16.2">
      <c r="A40" s="1" t="s">
        <v>12</v>
      </c>
      <c r="B40" s="1" t="s">
        <v>91</v>
      </c>
      <c r="C40" s="1"/>
      <c r="D40" s="5" t="s">
        <v>11</v>
      </c>
      <c r="E40" s="1"/>
      <c r="F40" s="5" t="s">
        <v>11</v>
      </c>
      <c r="G40" s="1"/>
      <c r="H40" s="1"/>
      <c r="I40" s="5" t="s">
        <v>11</v>
      </c>
      <c r="J40" s="1"/>
      <c r="K40" s="1"/>
      <c r="L40" s="5" t="s">
        <v>11</v>
      </c>
      <c r="M40" s="5"/>
      <c r="N40" s="5" t="s">
        <v>11</v>
      </c>
      <c r="O40" s="5"/>
      <c r="P40" s="1"/>
      <c r="Q40" s="1"/>
      <c r="R40" s="5" t="s">
        <v>11</v>
      </c>
      <c r="S40" s="1">
        <v>0</v>
      </c>
    </row>
    <row r="41" spans="1:19" ht="16.2">
      <c r="A41" s="1" t="s">
        <v>57</v>
      </c>
      <c r="B41" s="1" t="s">
        <v>92</v>
      </c>
      <c r="C41" s="1"/>
      <c r="D41" s="1"/>
      <c r="E41" s="1"/>
      <c r="F41" s="1"/>
      <c r="G41" s="1"/>
      <c r="H41" s="1"/>
      <c r="I41" s="5" t="s">
        <v>11</v>
      </c>
      <c r="J41" s="1"/>
      <c r="K41" s="1"/>
      <c r="L41" s="1"/>
      <c r="M41" s="1"/>
      <c r="N41" s="1"/>
      <c r="O41" s="1"/>
      <c r="P41" s="1"/>
      <c r="Q41" s="1"/>
      <c r="R41" s="1"/>
      <c r="S41" s="1">
        <v>5</v>
      </c>
    </row>
    <row r="42" spans="1:19" ht="16.2">
      <c r="A42" s="1" t="s">
        <v>58</v>
      </c>
      <c r="B42" s="1" t="s">
        <v>93</v>
      </c>
      <c r="C42" s="1"/>
      <c r="D42" s="5" t="s">
        <v>139</v>
      </c>
      <c r="E42" s="1"/>
      <c r="F42" s="1"/>
      <c r="G42" s="1"/>
      <c r="H42" s="1"/>
      <c r="I42" s="5" t="s">
        <v>11</v>
      </c>
      <c r="J42" s="1"/>
      <c r="K42" s="1"/>
      <c r="L42" s="1"/>
      <c r="M42" s="1"/>
      <c r="N42" s="1"/>
      <c r="O42" s="1"/>
      <c r="P42" s="1"/>
      <c r="Q42" s="1"/>
      <c r="R42" s="1"/>
      <c r="S42" s="1">
        <v>5</v>
      </c>
    </row>
    <row r="43" spans="1:19" ht="16.2">
      <c r="A43" s="1" t="s">
        <v>56</v>
      </c>
      <c r="B43" s="1" t="s">
        <v>94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5</v>
      </c>
    </row>
    <row r="44" spans="1:19" ht="16.2">
      <c r="A44" s="1" t="s">
        <v>46</v>
      </c>
      <c r="B44" s="1" t="s">
        <v>95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5" t="s">
        <v>11</v>
      </c>
      <c r="S44" s="1">
        <v>5</v>
      </c>
    </row>
    <row r="45" spans="1:19" ht="16.2">
      <c r="A45" s="1" t="s">
        <v>25</v>
      </c>
      <c r="B45" s="1" t="s">
        <v>96</v>
      </c>
      <c r="C45" s="1"/>
      <c r="D45" s="1"/>
      <c r="E45" s="1"/>
      <c r="F45" s="1"/>
      <c r="G45" s="1"/>
      <c r="H45" s="1"/>
      <c r="I45" s="1"/>
      <c r="J45" s="5" t="s">
        <v>139</v>
      </c>
      <c r="K45" s="1"/>
      <c r="L45" s="1"/>
      <c r="M45" s="1"/>
      <c r="N45" s="1"/>
      <c r="O45" s="1"/>
      <c r="P45" s="1"/>
      <c r="Q45" s="1"/>
      <c r="R45" s="1"/>
      <c r="S45" s="1">
        <v>5</v>
      </c>
    </row>
    <row r="46" spans="1:19" ht="16.2">
      <c r="A46" s="1" t="s">
        <v>33</v>
      </c>
      <c r="B46" s="1" t="s">
        <v>97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5" t="s">
        <v>11</v>
      </c>
      <c r="O46" s="1"/>
      <c r="P46" s="1"/>
      <c r="Q46" s="1"/>
      <c r="R46" s="1"/>
      <c r="S46" s="1">
        <v>5</v>
      </c>
    </row>
    <row r="47" spans="1:19" ht="16.2">
      <c r="A47" s="1" t="s">
        <v>59</v>
      </c>
      <c r="B47" s="1" t="s">
        <v>98</v>
      </c>
      <c r="C47" s="1"/>
      <c r="D47" s="1"/>
      <c r="E47" s="1"/>
      <c r="F47" s="5" t="s">
        <v>11</v>
      </c>
      <c r="G47" s="1"/>
      <c r="H47" s="1"/>
      <c r="I47" s="1"/>
      <c r="J47" s="5" t="s">
        <v>11</v>
      </c>
      <c r="K47" s="1"/>
      <c r="L47" s="1"/>
      <c r="M47" s="1"/>
      <c r="N47" s="5" t="s">
        <v>11</v>
      </c>
      <c r="O47" s="5" t="s">
        <v>11</v>
      </c>
      <c r="P47" s="1"/>
      <c r="Q47" s="5" t="s">
        <v>11</v>
      </c>
      <c r="R47" s="1"/>
      <c r="S47" s="1">
        <v>1</v>
      </c>
    </row>
    <row r="48" spans="1:19" ht="16.2">
      <c r="A48" s="1" t="s">
        <v>47</v>
      </c>
      <c r="B48" s="1" t="s">
        <v>99</v>
      </c>
      <c r="C48" s="1"/>
      <c r="D48" s="1"/>
      <c r="E48" s="1"/>
      <c r="F48" s="1"/>
      <c r="G48" s="1"/>
      <c r="H48" s="1"/>
      <c r="I48" s="5" t="s">
        <v>11</v>
      </c>
      <c r="J48" s="1"/>
      <c r="K48" s="1"/>
      <c r="L48" s="1"/>
      <c r="M48" s="1"/>
      <c r="N48" s="1"/>
      <c r="O48" s="1"/>
      <c r="P48" s="1"/>
      <c r="Q48" s="1"/>
      <c r="R48" s="5" t="s">
        <v>11</v>
      </c>
      <c r="S48" s="1">
        <v>4</v>
      </c>
    </row>
    <row r="49" spans="1:19" ht="16.2">
      <c r="A49" s="1" t="s">
        <v>42</v>
      </c>
      <c r="B49" s="1" t="s">
        <v>100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5</v>
      </c>
    </row>
    <row r="50" spans="1:19" ht="16.2">
      <c r="A50" s="1" t="s">
        <v>48</v>
      </c>
      <c r="B50" s="1" t="s">
        <v>101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 t="s">
        <v>11</v>
      </c>
      <c r="S50" s="1">
        <v>5</v>
      </c>
    </row>
    <row r="51" spans="1:19" ht="16.2">
      <c r="A51" s="1" t="s">
        <v>61</v>
      </c>
      <c r="B51" s="1" t="s">
        <v>102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5</v>
      </c>
    </row>
    <row r="52" spans="1:19" ht="16.2">
      <c r="A52" s="1" t="s">
        <v>28</v>
      </c>
      <c r="B52" s="1" t="s">
        <v>103</v>
      </c>
      <c r="C52" s="1"/>
      <c r="D52" s="1"/>
      <c r="E52" s="5" t="s">
        <v>139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5</v>
      </c>
    </row>
    <row r="53" spans="1:19" ht="16.2">
      <c r="A53" s="1" t="s">
        <v>35</v>
      </c>
      <c r="B53" s="1" t="s">
        <v>104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5" t="s">
        <v>11</v>
      </c>
      <c r="O53" s="1"/>
      <c r="P53" s="1"/>
      <c r="Q53" s="1"/>
      <c r="R53" s="1"/>
      <c r="S53" s="1">
        <v>5</v>
      </c>
    </row>
    <row r="54" spans="1:19" ht="16.2">
      <c r="A54" s="1" t="s">
        <v>44</v>
      </c>
      <c r="B54" s="1" t="s">
        <v>105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5</v>
      </c>
    </row>
    <row r="55" spans="1:19" ht="16.2">
      <c r="A55" s="1" t="s">
        <v>60</v>
      </c>
      <c r="B55" s="1" t="s">
        <v>106</v>
      </c>
      <c r="C55" s="1"/>
      <c r="D55" s="1"/>
      <c r="E55" s="1"/>
      <c r="F55" s="5" t="s">
        <v>11</v>
      </c>
      <c r="G55" s="1"/>
      <c r="H55" s="1"/>
      <c r="I55" s="5" t="s">
        <v>11</v>
      </c>
      <c r="J55" s="1"/>
      <c r="K55" s="1"/>
      <c r="L55" s="5" t="s">
        <v>11</v>
      </c>
      <c r="M55" s="5"/>
      <c r="N55" s="5" t="s">
        <v>11</v>
      </c>
      <c r="O55" s="5"/>
      <c r="P55" s="1"/>
      <c r="Q55" s="5" t="s">
        <v>11</v>
      </c>
      <c r="R55" s="1"/>
      <c r="S55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總成績</vt:lpstr>
      <vt:lpstr>小考&amp;作業&amp;點名</vt:lpstr>
      <vt:lpstr>實驗&amp;成績</vt:lpstr>
      <vt:lpstr>Final Project</vt:lpstr>
      <vt:lpstr>組別&amp;成績</vt:lpstr>
      <vt:lpstr>繳交狀況</vt:lpstr>
      <vt:lpstr>點名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Che-Wei Chang</dc:creator>
  <cp:lastModifiedBy>Che-Wei Chang</cp:lastModifiedBy>
  <dcterms:created xsi:type="dcterms:W3CDTF">2018-06-28T05:38:48Z</dcterms:created>
  <dcterms:modified xsi:type="dcterms:W3CDTF">2018-06-28T05:38:48Z</dcterms:modified>
</cp:coreProperties>
</file>