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20201116\"/>
    </mc:Choice>
  </mc:AlternateContent>
  <xr:revisionPtr revIDLastSave="0" documentId="8_{EEB7B90A-8AE4-40E6-BF47-2299E4B34BB4}" xr6:coauthVersionLast="36" xr6:coauthVersionMax="36" xr10:uidLastSave="{00000000-0000-0000-0000-000000000000}"/>
  <bookViews>
    <workbookView xWindow="0" yWindow="0" windowWidth="28800" windowHeight="12132" xr2:uid="{00000000-000D-0000-FFFF-FFFF00000000}"/>
  </bookViews>
  <sheets>
    <sheet name="Sheet1" sheetId="2" r:id="rId1"/>
  </sheets>
  <calcPr calcId="191029"/>
  <fileRecoveryPr repairLoad="1"/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K2" i="2" l="1"/>
  <c r="B3" i="2" l="1"/>
  <c r="K3" i="2" s="1"/>
  <c r="N2" i="2"/>
  <c r="L2" i="2"/>
  <c r="M2" i="2" s="1"/>
  <c r="B4" i="2" l="1"/>
  <c r="N3" i="2"/>
  <c r="L3" i="2"/>
  <c r="M3" i="2" s="1"/>
  <c r="K4" i="2"/>
  <c r="B5" i="2" l="1"/>
  <c r="K5" i="2" s="1"/>
  <c r="N4" i="2"/>
  <c r="L4" i="2"/>
  <c r="M4" i="2" s="1"/>
  <c r="B6" i="2" l="1"/>
  <c r="K6" i="2" s="1"/>
  <c r="N5" i="2"/>
  <c r="L5" i="2"/>
  <c r="M5" i="2" s="1"/>
  <c r="B7" i="2" l="1"/>
  <c r="K7" i="2" s="1"/>
  <c r="N6" i="2"/>
  <c r="L6" i="2"/>
  <c r="M6" i="2" s="1"/>
  <c r="B8" i="2" l="1"/>
  <c r="K8" i="2" s="1"/>
  <c r="N7" i="2"/>
  <c r="L7" i="2"/>
  <c r="M7" i="2" s="1"/>
  <c r="B9" i="2" l="1"/>
  <c r="K9" i="2" s="1"/>
  <c r="L8" i="2"/>
  <c r="M8" i="2" s="1"/>
  <c r="N8" i="2"/>
  <c r="B10" i="2" l="1"/>
  <c r="K10" i="2" s="1"/>
  <c r="L9" i="2"/>
  <c r="M9" i="2" s="1"/>
  <c r="N9" i="2"/>
  <c r="B11" i="2" l="1"/>
  <c r="K11" i="2" s="1"/>
  <c r="L10" i="2"/>
  <c r="M10" i="2" s="1"/>
  <c r="N10" i="2"/>
  <c r="B12" i="2" l="1"/>
  <c r="K12" i="2" s="1"/>
  <c r="N11" i="2"/>
  <c r="L11" i="2"/>
  <c r="M11" i="2" s="1"/>
  <c r="B13" i="2" l="1"/>
  <c r="K13" i="2" s="1"/>
  <c r="N12" i="2"/>
  <c r="L12" i="2"/>
  <c r="M12" i="2" s="1"/>
  <c r="B14" i="2" l="1"/>
  <c r="K14" i="2" s="1"/>
  <c r="N13" i="2"/>
  <c r="L13" i="2"/>
  <c r="M13" i="2" s="1"/>
  <c r="B15" i="2" l="1"/>
  <c r="K15" i="2" s="1"/>
  <c r="N14" i="2"/>
  <c r="L14" i="2"/>
  <c r="M14" i="2" s="1"/>
  <c r="B16" i="2" l="1"/>
  <c r="K16" i="2" s="1"/>
  <c r="L15" i="2"/>
  <c r="M15" i="2" s="1"/>
  <c r="N15" i="2"/>
  <c r="B17" i="2" l="1"/>
  <c r="K17" i="2" s="1"/>
  <c r="N16" i="2"/>
  <c r="L16" i="2"/>
  <c r="M16" i="2" s="1"/>
  <c r="B18" i="2" l="1"/>
  <c r="K18" i="2" s="1"/>
  <c r="L17" i="2"/>
  <c r="M17" i="2" s="1"/>
  <c r="N17" i="2"/>
  <c r="B19" i="2" l="1"/>
  <c r="K19" i="2" s="1"/>
  <c r="L18" i="2"/>
  <c r="M18" i="2" s="1"/>
  <c r="N18" i="2"/>
  <c r="B20" i="2" l="1"/>
  <c r="K20" i="2" s="1"/>
  <c r="L19" i="2"/>
  <c r="M19" i="2" s="1"/>
  <c r="N19" i="2"/>
  <c r="B21" i="2" l="1"/>
  <c r="K21" i="2" s="1"/>
  <c r="L20" i="2"/>
  <c r="M20" i="2" s="1"/>
  <c r="N20" i="2"/>
  <c r="B22" i="2" l="1"/>
  <c r="K22" i="2" s="1"/>
  <c r="N21" i="2"/>
  <c r="L21" i="2"/>
  <c r="M21" i="2" s="1"/>
  <c r="B23" i="2" l="1"/>
  <c r="K23" i="2" s="1"/>
  <c r="N22" i="2"/>
  <c r="L22" i="2"/>
  <c r="M22" i="2" s="1"/>
  <c r="B24" i="2" l="1"/>
  <c r="K24" i="2" s="1"/>
  <c r="L23" i="2"/>
  <c r="M23" i="2" s="1"/>
  <c r="N23" i="2"/>
  <c r="B25" i="2" l="1"/>
  <c r="K25" i="2" s="1"/>
  <c r="N24" i="2"/>
  <c r="L24" i="2"/>
  <c r="M24" i="2" s="1"/>
  <c r="B26" i="2" l="1"/>
  <c r="K26" i="2" s="1"/>
  <c r="N25" i="2"/>
  <c r="L25" i="2"/>
  <c r="M25" i="2" s="1"/>
  <c r="B27" i="2" l="1"/>
  <c r="K27" i="2" s="1"/>
  <c r="L26" i="2"/>
  <c r="M26" i="2" s="1"/>
  <c r="N26" i="2"/>
  <c r="B28" i="2" l="1"/>
  <c r="K28" i="2" s="1"/>
  <c r="N27" i="2"/>
  <c r="L27" i="2"/>
  <c r="M27" i="2" s="1"/>
  <c r="B29" i="2" l="1"/>
  <c r="K29" i="2" s="1"/>
  <c r="L28" i="2"/>
  <c r="M28" i="2" s="1"/>
  <c r="N28" i="2"/>
  <c r="B30" i="2" l="1"/>
  <c r="K30" i="2" s="1"/>
  <c r="N29" i="2"/>
  <c r="L29" i="2"/>
  <c r="M29" i="2" s="1"/>
  <c r="B31" i="2" l="1"/>
  <c r="K31" i="2" s="1"/>
  <c r="N30" i="2"/>
  <c r="L30" i="2"/>
  <c r="M30" i="2" s="1"/>
  <c r="B32" i="2" l="1"/>
  <c r="K32" i="2" s="1"/>
  <c r="L31" i="2"/>
  <c r="M31" i="2" s="1"/>
  <c r="N31" i="2"/>
  <c r="B33" i="2" l="1"/>
  <c r="K33" i="2" s="1"/>
  <c r="L32" i="2"/>
  <c r="M32" i="2" s="1"/>
  <c r="N32" i="2"/>
  <c r="N33" i="2" l="1"/>
  <c r="L33" i="2"/>
  <c r="M33" i="2" s="1"/>
</calcChain>
</file>

<file path=xl/sharedStrings.xml><?xml version="1.0" encoding="utf-8"?>
<sst xmlns="http://schemas.openxmlformats.org/spreadsheetml/2006/main" count="19" uniqueCount="18">
  <si>
    <t>买入价</t>
    <phoneticPr fontId="18" type="noConversion"/>
  </si>
  <si>
    <t>总资金</t>
    <phoneticPr fontId="18" type="noConversion"/>
  </si>
  <si>
    <t>卖出价</t>
    <phoneticPr fontId="18" type="noConversion"/>
  </si>
  <si>
    <t>结余资金</t>
    <phoneticPr fontId="18" type="noConversion"/>
  </si>
  <si>
    <t>买入数量</t>
    <phoneticPr fontId="18" type="noConversion"/>
  </si>
  <si>
    <t>卖出数量</t>
    <phoneticPr fontId="18" type="noConversion"/>
  </si>
  <si>
    <t>买入手续费</t>
    <phoneticPr fontId="18" type="noConversion"/>
  </si>
  <si>
    <t>卖出手续费</t>
    <phoneticPr fontId="18" type="noConversion"/>
  </si>
  <si>
    <t>002709</t>
    <phoneticPr fontId="18" type="noConversion"/>
  </si>
  <si>
    <t>603733</t>
    <phoneticPr fontId="18" type="noConversion"/>
  </si>
  <si>
    <t>操作代码</t>
    <phoneticPr fontId="18" type="noConversion"/>
  </si>
  <si>
    <t>买入日期</t>
    <phoneticPr fontId="18" type="noConversion"/>
  </si>
  <si>
    <t>卖出日期</t>
    <phoneticPr fontId="18" type="noConversion"/>
  </si>
  <si>
    <t>当前收益</t>
    <phoneticPr fontId="18" type="noConversion"/>
  </si>
  <si>
    <t>当前收益率</t>
    <phoneticPr fontId="18" type="noConversion"/>
  </si>
  <si>
    <t>累计收益率</t>
    <phoneticPr fontId="18" type="noConversion"/>
  </si>
  <si>
    <t>600529</t>
    <phoneticPr fontId="18" type="noConversion"/>
  </si>
  <si>
    <t>603733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</si>
</sst>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3" fillId="7" borderId="7" xfId="13">
      <alignment vertical="center"/>
    </xf>
    <xf numFmtId="0" fontId="13" fillId="7" borderId="10" xfId="13" applyBorder="1">
      <alignment vertical="center"/>
    </xf>
    <xf numFmtId="49" fontId="13" fillId="7" borderId="10" xfId="13" applyNumberFormat="1" applyBorder="1">
      <alignment vertical="center"/>
    </xf>
    <xf numFmtId="49" fontId="0" fillId="0" borderId="0" xfId="0" applyNumberFormat="1">
      <alignment vertical="center"/>
    </xf>
    <xf numFmtId="176" fontId="13" fillId="7" borderId="10" xfId="13" applyNumberFormat="1" applyBorder="1">
      <alignment vertical="center"/>
    </xf>
    <xf numFmtId="176" fontId="0" fillId="0" borderId="0" xfId="0" applyNumberFormat="1">
      <alignment vertical="center"/>
    </xf>
    <xf numFmtId="0" fontId="13" fillId="7" borderId="10" xfId="13" applyNumberFormat="1" applyBorder="1">
      <alignment vertical="center"/>
    </xf>
    <xf numFmtId="0" fontId="0" fillId="0" borderId="0" xfId="0" applyNumberFormat="1">
      <alignment vertical="center"/>
    </xf>
    <xf numFmtId="10" fontId="13" fillId="7" borderId="10" xfId="13" applyNumberFormat="1" applyBorder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2">
    <dxf>
      <numFmt numFmtId="14" formatCode="0.00%"/>
    </dxf>
    <dxf>
      <numFmt numFmtId="14" formatCode="0.00%"/>
    </dxf>
    <dxf>
      <numFmt numFmtId="176" formatCode="0.00_ "/>
    </dxf>
    <dxf>
      <numFmt numFmtId="176" formatCode="0.00_ "/>
    </dxf>
    <dxf>
      <numFmt numFmtId="176" formatCode="0.00_ "/>
    </dxf>
    <dxf>
      <numFmt numFmtId="0" formatCode="General"/>
    </dxf>
    <dxf>
      <numFmt numFmtId="176" formatCode="0.00_ "/>
    </dxf>
    <dxf>
      <numFmt numFmtId="30" formatCode="@"/>
    </dxf>
    <dxf>
      <numFmt numFmtId="176" formatCode="0.00_ "/>
    </dxf>
    <dxf>
      <border outline="0">
        <top style="double">
          <color rgb="FF3F3F3F"/>
        </top>
      </border>
    </dxf>
    <dxf>
      <border outline="0">
        <bottom style="double">
          <color rgb="FF3F3F3F"/>
        </bottom>
      </border>
    </dxf>
    <dxf>
      <border diagonalUp="0" diagonalDown="0" outline="0">
        <left style="double">
          <color rgb="FF3F3F3F"/>
        </left>
        <right style="double">
          <color rgb="FF3F3F3F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1:N33" totalsRowShown="0" headerRowDxfId="11" headerRowBorderDxfId="10" tableBorderDxfId="9" headerRowCellStyle="检查单元格">
  <autoFilter ref="A1:N33" xr:uid="{00000000-0009-0000-0100-000002000000}"/>
  <tableColumns count="14">
    <tableColumn id="1" xr3:uid="{00000000-0010-0000-0000-000001000000}" name="买入日期"/>
    <tableColumn id="2" xr3:uid="{00000000-0010-0000-0000-000002000000}" name="总资金" dataDxfId="8"/>
    <tableColumn id="3" xr3:uid="{00000000-0010-0000-0000-000003000000}" name="操作代码" dataDxfId="7"/>
    <tableColumn id="4" xr3:uid="{00000000-0010-0000-0000-000004000000}" name="买入价"/>
    <tableColumn id="5" xr3:uid="{00000000-0010-0000-0000-000005000000}" name="买入数量"/>
    <tableColumn id="11" xr3:uid="{00000000-0010-0000-0000-00000B000000}" name="买入手续费" dataDxfId="6">
      <calculatedColumnFormula>IF(表2[[#This Row],[买入数量]]&gt;0,IF(表2[[#This Row],[买入价]]*表2[[#This Row],[买入数量]]*0.00013&lt;5,5,表2[[#This Row],[买入价]]*表2[[#This Row],[买入数量]]*0.00013) +表2[[#This Row],[买入价]]*表2[[#This Row],[买入数量]]*0.00002,0)</calculatedColumnFormula>
    </tableColumn>
    <tableColumn id="13" xr3:uid="{00000000-0010-0000-0000-00000D000000}" name="卖出日期" dataDxfId="5"/>
    <tableColumn id="6" xr3:uid="{00000000-0010-0000-0000-000006000000}" name="卖出价"/>
    <tableColumn id="7" xr3:uid="{00000000-0010-0000-0000-000007000000}" name="卖出数量"/>
    <tableColumn id="12" xr3:uid="{00000000-0010-0000-0000-00000C000000}" name="卖出手续费" dataDxfId="4">
      <calculatedColumnFormula>IF(表2[[#This Row],[卖出数量]]&gt;0,IF(表2[[#This Row],[卖出价]]*表2[[#This Row],[卖出数量]]*0.00013&lt;5,5,表2[[#This Row],[卖出价]]*表2[[#This Row],[卖出数量]]*0.00013) + 表2[[#This Row],[卖出价]]*表2[[#This Row],[卖出数量]]*0.00102,0)</calculatedColumnFormula>
    </tableColumn>
    <tableColumn id="8" xr3:uid="{00000000-0010-0000-0000-000008000000}" name="结余资金" dataDxfId="3">
      <calculatedColumnFormula>表2[[#This Row],[总资金]]-表2[[#This Row],[买入价]]*表2[[#This Row],[买入数量]]+表2[[#This Row],[卖出价]]*表2[[#This Row],[卖出数量]]-表2[[#This Row],[买入手续费]]-表2[[#This Row],[卖出手续费]]</calculatedColumnFormula>
    </tableColumn>
    <tableColumn id="14" xr3:uid="{00000000-0010-0000-0000-00000E000000}" name="当前收益" dataDxfId="2">
      <calculatedColumnFormula>表2[[#This Row],[结余资金]]-表2[[#This Row],[总资金]]</calculatedColumnFormula>
    </tableColumn>
    <tableColumn id="15" xr3:uid="{00000000-0010-0000-0000-00000F000000}" name="当前收益率" dataDxfId="1">
      <calculatedColumnFormula>表2[[#This Row],[当前收益]]/表2[[#This Row],[总资金]]</calculatedColumnFormula>
    </tableColumn>
    <tableColumn id="16" xr3:uid="{00000000-0010-0000-0000-000010000000}" name="累计收益率" dataDxfId="0">
      <calculatedColumnFormula>(表2[[#This Row],[结余资金]]-20000)/20000</calculatedColumnFormula>
    </tableColumn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3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3.8" x14ac:dyDescent="0.25"/>
  <cols>
    <col min="1" max="1" width="9.44140625" bestFit="1" customWidth="1"/>
    <col min="2" max="2" width="9.33203125" bestFit="1" customWidth="1"/>
    <col min="3" max="3" width="10.21875" style="4" customWidth="1"/>
    <col min="5" max="5" width="10.21875" customWidth="1"/>
    <col min="6" max="6" width="13" style="6" bestFit="1" customWidth="1"/>
    <col min="7" max="7" width="13" style="8" customWidth="1"/>
    <col min="9" max="9" width="10.21875" customWidth="1"/>
    <col min="10" max="10" width="13" style="6" bestFit="1" customWidth="1"/>
    <col min="11" max="11" width="10.21875" style="6" customWidth="1"/>
    <col min="12" max="12" width="11.77734375" style="6" bestFit="1" customWidth="1"/>
    <col min="13" max="14" width="13" style="10" bestFit="1" customWidth="1"/>
  </cols>
  <sheetData>
    <row r="1" spans="1:14" s="1" customFormat="1" ht="32.25" customHeight="1" thickTop="1" thickBot="1" x14ac:dyDescent="0.3">
      <c r="A1" s="2" t="s">
        <v>11</v>
      </c>
      <c r="B1" s="2" t="s">
        <v>1</v>
      </c>
      <c r="C1" s="3" t="s">
        <v>10</v>
      </c>
      <c r="D1" s="2" t="s">
        <v>0</v>
      </c>
      <c r="E1" s="2" t="s">
        <v>4</v>
      </c>
      <c r="F1" s="5" t="s">
        <v>6</v>
      </c>
      <c r="G1" s="7" t="s">
        <v>12</v>
      </c>
      <c r="H1" s="2" t="s">
        <v>2</v>
      </c>
      <c r="I1" s="2" t="s">
        <v>5</v>
      </c>
      <c r="J1" s="5" t="s">
        <v>7</v>
      </c>
      <c r="K1" s="5" t="s">
        <v>3</v>
      </c>
      <c r="L1" s="5" t="s">
        <v>13</v>
      </c>
      <c r="M1" s="9" t="s">
        <v>14</v>
      </c>
      <c r="N1" s="9" t="s">
        <v>15</v>
      </c>
    </row>
    <row r="2" spans="1:14" ht="14.4" thickTop="1" x14ac:dyDescent="0.25">
      <c r="A2">
        <v>20210201</v>
      </c>
      <c r="B2" s="6">
        <v>20000</v>
      </c>
      <c r="C2" s="4" t="s">
        <v>8</v>
      </c>
      <c r="D2">
        <v>96.36</v>
      </c>
      <c r="E2">
        <v>200</v>
      </c>
      <c r="F2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5.38544</v>
      </c>
      <c r="G2" s="8">
        <v>20210202</v>
      </c>
      <c r="H2">
        <v>99.33</v>
      </c>
      <c r="I2">
        <v>200</v>
      </c>
      <c r="J2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25.26332</v>
      </c>
      <c r="K2" s="6">
        <f>表2[[#This Row],[总资金]]-表2[[#This Row],[买入价]]*表2[[#This Row],[买入数量]]+表2[[#This Row],[卖出价]]*表2[[#This Row],[卖出数量]]-表2[[#This Row],[买入手续费]]-表2[[#This Row],[卖出手续费]]</f>
        <v>20563.351240000004</v>
      </c>
      <c r="L2" s="6">
        <f>表2[[#This Row],[结余资金]]-表2[[#This Row],[总资金]]</f>
        <v>563.3512400000036</v>
      </c>
      <c r="M2" s="10">
        <f>表2[[#This Row],[当前收益]]/表2[[#This Row],[总资金]]</f>
        <v>2.8167562000000181E-2</v>
      </c>
      <c r="N2" s="10">
        <f>(表2[[#This Row],[结余资金]]-20000)/20000</f>
        <v>2.8167562000000181E-2</v>
      </c>
    </row>
    <row r="3" spans="1:14" x14ac:dyDescent="0.25">
      <c r="A3">
        <v>20210202</v>
      </c>
      <c r="B3" s="6">
        <f>K2</f>
        <v>20563.351240000004</v>
      </c>
      <c r="C3" s="4" t="s">
        <v>9</v>
      </c>
      <c r="D3">
        <v>26.3</v>
      </c>
      <c r="E3">
        <v>700</v>
      </c>
      <c r="F3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5.3681999999999999</v>
      </c>
      <c r="G3" s="8">
        <v>20210203</v>
      </c>
      <c r="H3">
        <v>27.32</v>
      </c>
      <c r="I3">
        <v>700</v>
      </c>
      <c r="J3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24.50648</v>
      </c>
      <c r="K3" s="6">
        <f>表2[[#This Row],[总资金]]-表2[[#This Row],[买入价]]*表2[[#This Row],[买入数量]]+表2[[#This Row],[卖出价]]*表2[[#This Row],[卖出数量]]-表2[[#This Row],[买入手续费]]-表2[[#This Row],[卖出手续费]]</f>
        <v>21247.476560000003</v>
      </c>
      <c r="L3" s="6">
        <f>表2[[#This Row],[结余资金]]-表2[[#This Row],[总资金]]</f>
        <v>684.12531999999919</v>
      </c>
      <c r="M3" s="10">
        <f>表2[[#This Row],[当前收益]]/表2[[#This Row],[总资金]]</f>
        <v>3.3269155013470414E-2</v>
      </c>
      <c r="N3" s="10">
        <f>(表2[[#This Row],[结余资金]]-20000)/20000</f>
        <v>6.2373828000000138E-2</v>
      </c>
    </row>
    <row r="4" spans="1:14" x14ac:dyDescent="0.25">
      <c r="A4">
        <v>20210203</v>
      </c>
      <c r="B4" s="6">
        <f t="shared" ref="B4:B33" si="0">K3</f>
        <v>21247.476560000003</v>
      </c>
      <c r="C4" s="4" t="s">
        <v>16</v>
      </c>
      <c r="D4">
        <v>38.1</v>
      </c>
      <c r="E4">
        <v>500</v>
      </c>
      <c r="F4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5.3810000000000002</v>
      </c>
      <c r="G4" s="8">
        <v>20210210</v>
      </c>
      <c r="H4">
        <v>40.35</v>
      </c>
      <c r="I4">
        <v>500</v>
      </c>
      <c r="J4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25.578500000000002</v>
      </c>
      <c r="K4" s="6">
        <f>表2[[#This Row],[总资金]]-表2[[#This Row],[买入价]]*表2[[#This Row],[买入数量]]+表2[[#This Row],[卖出价]]*表2[[#This Row],[卖出数量]]-表2[[#This Row],[买入手续费]]-表2[[#This Row],[卖出手续费]]</f>
        <v>22341.517060000002</v>
      </c>
      <c r="L4" s="6">
        <f>表2[[#This Row],[结余资金]]-表2[[#This Row],[总资金]]</f>
        <v>1094.0404999999992</v>
      </c>
      <c r="M4" s="10">
        <f>表2[[#This Row],[当前收益]]/表2[[#This Row],[总资金]]</f>
        <v>5.1490373311417786E-2</v>
      </c>
      <c r="N4" s="10">
        <f>(表2[[#This Row],[结余资金]]-20000)/20000</f>
        <v>0.11707585300000009</v>
      </c>
    </row>
    <row r="5" spans="1:14" x14ac:dyDescent="0.25">
      <c r="A5">
        <v>20210210</v>
      </c>
      <c r="B5" s="6">
        <f t="shared" si="0"/>
        <v>22341.517060000002</v>
      </c>
      <c r="C5" s="4" t="s">
        <v>17</v>
      </c>
      <c r="D5">
        <v>22.97</v>
      </c>
      <c r="E5">
        <v>900</v>
      </c>
      <c r="F5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5.4134599999999997</v>
      </c>
      <c r="G5" s="8">
        <v>20210218</v>
      </c>
      <c r="H5">
        <v>24.31</v>
      </c>
      <c r="I5">
        <v>900</v>
      </c>
      <c r="J5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27.316580000000002</v>
      </c>
      <c r="K5" s="6">
        <f>表2[[#This Row],[总资金]]-表2[[#This Row],[买入价]]*表2[[#This Row],[买入数量]]+表2[[#This Row],[卖出价]]*表2[[#This Row],[卖出数量]]-表2[[#This Row],[买入手续费]]-表2[[#This Row],[卖出手续费]]</f>
        <v>23514.787020000003</v>
      </c>
      <c r="L5" s="6">
        <f>表2[[#This Row],[结余资金]]-表2[[#This Row],[总资金]]</f>
        <v>1173.2699600000014</v>
      </c>
      <c r="M5" s="10">
        <f>表2[[#This Row],[当前收益]]/表2[[#This Row],[总资金]]</f>
        <v>5.251523237428718E-2</v>
      </c>
      <c r="N5" s="10">
        <f>(表2[[#This Row],[结余资金]]-20000)/20000</f>
        <v>0.17573935100000018</v>
      </c>
    </row>
    <row r="6" spans="1:14" x14ac:dyDescent="0.25">
      <c r="A6">
        <v>20210218</v>
      </c>
      <c r="B6" s="6">
        <f t="shared" si="0"/>
        <v>23514.787020000003</v>
      </c>
      <c r="C6" s="4" t="s">
        <v>8</v>
      </c>
      <c r="D6">
        <v>92.15</v>
      </c>
      <c r="E6">
        <v>200</v>
      </c>
      <c r="F6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5.3685999999999998</v>
      </c>
      <c r="H6">
        <v>93.3</v>
      </c>
      <c r="I6">
        <v>200</v>
      </c>
      <c r="J6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24.033200000000001</v>
      </c>
      <c r="K6" s="6">
        <f>表2[[#This Row],[总资金]]-表2[[#This Row],[买入价]]*表2[[#This Row],[买入数量]]+表2[[#This Row],[卖出价]]*表2[[#This Row],[卖出数量]]-表2[[#This Row],[买入手续费]]-表2[[#This Row],[卖出手续费]]</f>
        <v>23715.38522</v>
      </c>
      <c r="L6" s="6">
        <f>表2[[#This Row],[结余资金]]-表2[[#This Row],[总资金]]</f>
        <v>200.59819999999672</v>
      </c>
      <c r="M6" s="10">
        <f>表2[[#This Row],[当前收益]]/表2[[#This Row],[总资金]]</f>
        <v>8.530725786688273E-3</v>
      </c>
      <c r="N6" s="10">
        <f>(表2[[#This Row],[结余资金]]-20000)/20000</f>
        <v>0.18576926100000002</v>
      </c>
    </row>
    <row r="7" spans="1:14" x14ac:dyDescent="0.25">
      <c r="B7" s="6">
        <f t="shared" si="0"/>
        <v>23715.38522</v>
      </c>
      <c r="F7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7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7" s="6">
        <f>表2[[#This Row],[总资金]]-表2[[#This Row],[买入价]]*表2[[#This Row],[买入数量]]+表2[[#This Row],[卖出价]]*表2[[#This Row],[卖出数量]]-表2[[#This Row],[买入手续费]]-表2[[#This Row],[卖出手续费]]</f>
        <v>23715.38522</v>
      </c>
      <c r="L7" s="6">
        <f>表2[[#This Row],[结余资金]]-表2[[#This Row],[总资金]]</f>
        <v>0</v>
      </c>
      <c r="M7" s="10">
        <f>表2[[#This Row],[当前收益]]/表2[[#This Row],[总资金]]</f>
        <v>0</v>
      </c>
      <c r="N7" s="10">
        <f>(表2[[#This Row],[结余资金]]-20000)/20000</f>
        <v>0.18576926100000002</v>
      </c>
    </row>
    <row r="8" spans="1:14" x14ac:dyDescent="0.25">
      <c r="B8" s="6">
        <f t="shared" si="0"/>
        <v>23715.38522</v>
      </c>
      <c r="F8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8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8" s="6">
        <f>表2[[#This Row],[总资金]]-表2[[#This Row],[买入价]]*表2[[#This Row],[买入数量]]+表2[[#This Row],[卖出价]]*表2[[#This Row],[卖出数量]]-表2[[#This Row],[买入手续费]]-表2[[#This Row],[卖出手续费]]</f>
        <v>23715.38522</v>
      </c>
      <c r="L8" s="6">
        <f>表2[[#This Row],[结余资金]]-表2[[#This Row],[总资金]]</f>
        <v>0</v>
      </c>
      <c r="M8" s="10">
        <f>表2[[#This Row],[当前收益]]/表2[[#This Row],[总资金]]</f>
        <v>0</v>
      </c>
      <c r="N8" s="10">
        <f>(表2[[#This Row],[结余资金]]-20000)/20000</f>
        <v>0.18576926100000002</v>
      </c>
    </row>
    <row r="9" spans="1:14" x14ac:dyDescent="0.25">
      <c r="B9" s="6">
        <f t="shared" si="0"/>
        <v>23715.38522</v>
      </c>
      <c r="F9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9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9" s="6">
        <f>表2[[#This Row],[总资金]]-表2[[#This Row],[买入价]]*表2[[#This Row],[买入数量]]+表2[[#This Row],[卖出价]]*表2[[#This Row],[卖出数量]]-表2[[#This Row],[买入手续费]]-表2[[#This Row],[卖出手续费]]</f>
        <v>23715.38522</v>
      </c>
      <c r="L9" s="6">
        <f>表2[[#This Row],[结余资金]]-表2[[#This Row],[总资金]]</f>
        <v>0</v>
      </c>
      <c r="M9" s="10">
        <f>表2[[#This Row],[当前收益]]/表2[[#This Row],[总资金]]</f>
        <v>0</v>
      </c>
      <c r="N9" s="10">
        <f>(表2[[#This Row],[结余资金]]-20000)/20000</f>
        <v>0.18576926100000002</v>
      </c>
    </row>
    <row r="10" spans="1:14" x14ac:dyDescent="0.25">
      <c r="B10" s="6">
        <f t="shared" si="0"/>
        <v>23715.38522</v>
      </c>
      <c r="F10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10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10" s="6">
        <f>表2[[#This Row],[总资金]]-表2[[#This Row],[买入价]]*表2[[#This Row],[买入数量]]+表2[[#This Row],[卖出价]]*表2[[#This Row],[卖出数量]]-表2[[#This Row],[买入手续费]]-表2[[#This Row],[卖出手续费]]</f>
        <v>23715.38522</v>
      </c>
      <c r="L10" s="6">
        <f>表2[[#This Row],[结余资金]]-表2[[#This Row],[总资金]]</f>
        <v>0</v>
      </c>
      <c r="M10" s="10">
        <f>表2[[#This Row],[当前收益]]/表2[[#This Row],[总资金]]</f>
        <v>0</v>
      </c>
      <c r="N10" s="10">
        <f>(表2[[#This Row],[结余资金]]-20000)/20000</f>
        <v>0.18576926100000002</v>
      </c>
    </row>
    <row r="11" spans="1:14" x14ac:dyDescent="0.25">
      <c r="B11" s="6">
        <f t="shared" si="0"/>
        <v>23715.38522</v>
      </c>
      <c r="F11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11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11" s="6">
        <f>表2[[#This Row],[总资金]]-表2[[#This Row],[买入价]]*表2[[#This Row],[买入数量]]+表2[[#This Row],[卖出价]]*表2[[#This Row],[卖出数量]]-表2[[#This Row],[买入手续费]]-表2[[#This Row],[卖出手续费]]</f>
        <v>23715.38522</v>
      </c>
      <c r="L11" s="6">
        <f>表2[[#This Row],[结余资金]]-表2[[#This Row],[总资金]]</f>
        <v>0</v>
      </c>
      <c r="M11" s="10">
        <f>表2[[#This Row],[当前收益]]/表2[[#This Row],[总资金]]</f>
        <v>0</v>
      </c>
      <c r="N11" s="10">
        <f>(表2[[#This Row],[结余资金]]-20000)/20000</f>
        <v>0.18576926100000002</v>
      </c>
    </row>
    <row r="12" spans="1:14" x14ac:dyDescent="0.25">
      <c r="B12" s="6">
        <f t="shared" si="0"/>
        <v>23715.38522</v>
      </c>
      <c r="F12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12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12" s="6">
        <f>表2[[#This Row],[总资金]]-表2[[#This Row],[买入价]]*表2[[#This Row],[买入数量]]+表2[[#This Row],[卖出价]]*表2[[#This Row],[卖出数量]]-表2[[#This Row],[买入手续费]]-表2[[#This Row],[卖出手续费]]</f>
        <v>23715.38522</v>
      </c>
      <c r="L12" s="6">
        <f>表2[[#This Row],[结余资金]]-表2[[#This Row],[总资金]]</f>
        <v>0</v>
      </c>
      <c r="M12" s="10">
        <f>表2[[#This Row],[当前收益]]/表2[[#This Row],[总资金]]</f>
        <v>0</v>
      </c>
      <c r="N12" s="10">
        <f>(表2[[#This Row],[结余资金]]-20000)/20000</f>
        <v>0.18576926100000002</v>
      </c>
    </row>
    <row r="13" spans="1:14" x14ac:dyDescent="0.25">
      <c r="B13" s="6">
        <f t="shared" si="0"/>
        <v>23715.38522</v>
      </c>
      <c r="F13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13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13" s="6">
        <f>表2[[#This Row],[总资金]]-表2[[#This Row],[买入价]]*表2[[#This Row],[买入数量]]+表2[[#This Row],[卖出价]]*表2[[#This Row],[卖出数量]]-表2[[#This Row],[买入手续费]]-表2[[#This Row],[卖出手续费]]</f>
        <v>23715.38522</v>
      </c>
      <c r="L13" s="6">
        <f>表2[[#This Row],[结余资金]]-表2[[#This Row],[总资金]]</f>
        <v>0</v>
      </c>
      <c r="M13" s="10">
        <f>表2[[#This Row],[当前收益]]/表2[[#This Row],[总资金]]</f>
        <v>0</v>
      </c>
      <c r="N13" s="10">
        <f>(表2[[#This Row],[结余资金]]-20000)/20000</f>
        <v>0.18576926100000002</v>
      </c>
    </row>
    <row r="14" spans="1:14" x14ac:dyDescent="0.25">
      <c r="B14" s="6">
        <f t="shared" si="0"/>
        <v>23715.38522</v>
      </c>
      <c r="F14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14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14" s="6">
        <f>表2[[#This Row],[总资金]]-表2[[#This Row],[买入价]]*表2[[#This Row],[买入数量]]+表2[[#This Row],[卖出价]]*表2[[#This Row],[卖出数量]]-表2[[#This Row],[买入手续费]]-表2[[#This Row],[卖出手续费]]</f>
        <v>23715.38522</v>
      </c>
      <c r="L14" s="6">
        <f>表2[[#This Row],[结余资金]]-表2[[#This Row],[总资金]]</f>
        <v>0</v>
      </c>
      <c r="M14" s="10">
        <f>表2[[#This Row],[当前收益]]/表2[[#This Row],[总资金]]</f>
        <v>0</v>
      </c>
      <c r="N14" s="10">
        <f>(表2[[#This Row],[结余资金]]-20000)/20000</f>
        <v>0.18576926100000002</v>
      </c>
    </row>
    <row r="15" spans="1:14" x14ac:dyDescent="0.25">
      <c r="B15" s="6">
        <f t="shared" si="0"/>
        <v>23715.38522</v>
      </c>
      <c r="F15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15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15" s="6">
        <f>表2[[#This Row],[总资金]]-表2[[#This Row],[买入价]]*表2[[#This Row],[买入数量]]+表2[[#This Row],[卖出价]]*表2[[#This Row],[卖出数量]]-表2[[#This Row],[买入手续费]]-表2[[#This Row],[卖出手续费]]</f>
        <v>23715.38522</v>
      </c>
      <c r="L15" s="6">
        <f>表2[[#This Row],[结余资金]]-表2[[#This Row],[总资金]]</f>
        <v>0</v>
      </c>
      <c r="M15" s="10">
        <f>表2[[#This Row],[当前收益]]/表2[[#This Row],[总资金]]</f>
        <v>0</v>
      </c>
      <c r="N15" s="10">
        <f>(表2[[#This Row],[结余资金]]-20000)/20000</f>
        <v>0.18576926100000002</v>
      </c>
    </row>
    <row r="16" spans="1:14" x14ac:dyDescent="0.25">
      <c r="B16" s="6">
        <f t="shared" si="0"/>
        <v>23715.38522</v>
      </c>
      <c r="F16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16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16" s="6">
        <f>表2[[#This Row],[总资金]]-表2[[#This Row],[买入价]]*表2[[#This Row],[买入数量]]+表2[[#This Row],[卖出价]]*表2[[#This Row],[卖出数量]]-表2[[#This Row],[买入手续费]]-表2[[#This Row],[卖出手续费]]</f>
        <v>23715.38522</v>
      </c>
      <c r="L16" s="6">
        <f>表2[[#This Row],[结余资金]]-表2[[#This Row],[总资金]]</f>
        <v>0</v>
      </c>
      <c r="M16" s="10">
        <f>表2[[#This Row],[当前收益]]/表2[[#This Row],[总资金]]</f>
        <v>0</v>
      </c>
      <c r="N16" s="10">
        <f>(表2[[#This Row],[结余资金]]-20000)/20000</f>
        <v>0.18576926100000002</v>
      </c>
    </row>
    <row r="17" spans="2:14" x14ac:dyDescent="0.25">
      <c r="B17" s="6">
        <f t="shared" si="0"/>
        <v>23715.38522</v>
      </c>
      <c r="F17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17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17" s="6">
        <f>表2[[#This Row],[总资金]]-表2[[#This Row],[买入价]]*表2[[#This Row],[买入数量]]+表2[[#This Row],[卖出价]]*表2[[#This Row],[卖出数量]]-表2[[#This Row],[买入手续费]]-表2[[#This Row],[卖出手续费]]</f>
        <v>23715.38522</v>
      </c>
      <c r="L17" s="6">
        <f>表2[[#This Row],[结余资金]]-表2[[#This Row],[总资金]]</f>
        <v>0</v>
      </c>
      <c r="M17" s="10">
        <f>表2[[#This Row],[当前收益]]/表2[[#This Row],[总资金]]</f>
        <v>0</v>
      </c>
      <c r="N17" s="10">
        <f>(表2[[#This Row],[结余资金]]-20000)/20000</f>
        <v>0.18576926100000002</v>
      </c>
    </row>
    <row r="18" spans="2:14" x14ac:dyDescent="0.25">
      <c r="B18" s="6">
        <f t="shared" si="0"/>
        <v>23715.38522</v>
      </c>
      <c r="F18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18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18" s="6">
        <f>表2[[#This Row],[总资金]]-表2[[#This Row],[买入价]]*表2[[#This Row],[买入数量]]+表2[[#This Row],[卖出价]]*表2[[#This Row],[卖出数量]]-表2[[#This Row],[买入手续费]]-表2[[#This Row],[卖出手续费]]</f>
        <v>23715.38522</v>
      </c>
      <c r="L18" s="6">
        <f>表2[[#This Row],[结余资金]]-表2[[#This Row],[总资金]]</f>
        <v>0</v>
      </c>
      <c r="M18" s="10">
        <f>表2[[#This Row],[当前收益]]/表2[[#This Row],[总资金]]</f>
        <v>0</v>
      </c>
      <c r="N18" s="10">
        <f>(表2[[#This Row],[结余资金]]-20000)/20000</f>
        <v>0.18576926100000002</v>
      </c>
    </row>
    <row r="19" spans="2:14" x14ac:dyDescent="0.25">
      <c r="B19" s="6">
        <f t="shared" si="0"/>
        <v>23715.38522</v>
      </c>
      <c r="F19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19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19" s="6">
        <f>表2[[#This Row],[总资金]]-表2[[#This Row],[买入价]]*表2[[#This Row],[买入数量]]+表2[[#This Row],[卖出价]]*表2[[#This Row],[卖出数量]]-表2[[#This Row],[买入手续费]]-表2[[#This Row],[卖出手续费]]</f>
        <v>23715.38522</v>
      </c>
      <c r="L19" s="6">
        <f>表2[[#This Row],[结余资金]]-表2[[#This Row],[总资金]]</f>
        <v>0</v>
      </c>
      <c r="M19" s="10">
        <f>表2[[#This Row],[当前收益]]/表2[[#This Row],[总资金]]</f>
        <v>0</v>
      </c>
      <c r="N19" s="10">
        <f>(表2[[#This Row],[结余资金]]-20000)/20000</f>
        <v>0.18576926100000002</v>
      </c>
    </row>
    <row r="20" spans="2:14" x14ac:dyDescent="0.25">
      <c r="B20" s="6">
        <f t="shared" si="0"/>
        <v>23715.38522</v>
      </c>
      <c r="F20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20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20" s="6">
        <f>表2[[#This Row],[总资金]]-表2[[#This Row],[买入价]]*表2[[#This Row],[买入数量]]+表2[[#This Row],[卖出价]]*表2[[#This Row],[卖出数量]]-表2[[#This Row],[买入手续费]]-表2[[#This Row],[卖出手续费]]</f>
        <v>23715.38522</v>
      </c>
      <c r="L20" s="6">
        <f>表2[[#This Row],[结余资金]]-表2[[#This Row],[总资金]]</f>
        <v>0</v>
      </c>
      <c r="M20" s="10">
        <f>表2[[#This Row],[当前收益]]/表2[[#This Row],[总资金]]</f>
        <v>0</v>
      </c>
      <c r="N20" s="10">
        <f>(表2[[#This Row],[结余资金]]-20000)/20000</f>
        <v>0.18576926100000002</v>
      </c>
    </row>
    <row r="21" spans="2:14" x14ac:dyDescent="0.25">
      <c r="B21" s="6">
        <f t="shared" si="0"/>
        <v>23715.38522</v>
      </c>
      <c r="F21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21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21" s="6">
        <f>表2[[#This Row],[总资金]]-表2[[#This Row],[买入价]]*表2[[#This Row],[买入数量]]+表2[[#This Row],[卖出价]]*表2[[#This Row],[卖出数量]]-表2[[#This Row],[买入手续费]]-表2[[#This Row],[卖出手续费]]</f>
        <v>23715.38522</v>
      </c>
      <c r="L21" s="6">
        <f>表2[[#This Row],[结余资金]]-表2[[#This Row],[总资金]]</f>
        <v>0</v>
      </c>
      <c r="M21" s="10">
        <f>表2[[#This Row],[当前收益]]/表2[[#This Row],[总资金]]</f>
        <v>0</v>
      </c>
      <c r="N21" s="10">
        <f>(表2[[#This Row],[结余资金]]-20000)/20000</f>
        <v>0.18576926100000002</v>
      </c>
    </row>
    <row r="22" spans="2:14" x14ac:dyDescent="0.25">
      <c r="B22" s="6">
        <f t="shared" si="0"/>
        <v>23715.38522</v>
      </c>
      <c r="F22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22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22" s="6">
        <f>表2[[#This Row],[总资金]]-表2[[#This Row],[买入价]]*表2[[#This Row],[买入数量]]+表2[[#This Row],[卖出价]]*表2[[#This Row],[卖出数量]]-表2[[#This Row],[买入手续费]]-表2[[#This Row],[卖出手续费]]</f>
        <v>23715.38522</v>
      </c>
      <c r="L22" s="6">
        <f>表2[[#This Row],[结余资金]]-表2[[#This Row],[总资金]]</f>
        <v>0</v>
      </c>
      <c r="M22" s="10">
        <f>表2[[#This Row],[当前收益]]/表2[[#This Row],[总资金]]</f>
        <v>0</v>
      </c>
      <c r="N22" s="10">
        <f>(表2[[#This Row],[结余资金]]-20000)/20000</f>
        <v>0.18576926100000002</v>
      </c>
    </row>
    <row r="23" spans="2:14" x14ac:dyDescent="0.25">
      <c r="B23" s="6">
        <f t="shared" si="0"/>
        <v>23715.38522</v>
      </c>
      <c r="F23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23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23" s="6">
        <f>表2[[#This Row],[总资金]]-表2[[#This Row],[买入价]]*表2[[#This Row],[买入数量]]+表2[[#This Row],[卖出价]]*表2[[#This Row],[卖出数量]]-表2[[#This Row],[买入手续费]]-表2[[#This Row],[卖出手续费]]</f>
        <v>23715.38522</v>
      </c>
      <c r="L23" s="6">
        <f>表2[[#This Row],[结余资金]]-表2[[#This Row],[总资金]]</f>
        <v>0</v>
      </c>
      <c r="M23" s="10">
        <f>表2[[#This Row],[当前收益]]/表2[[#This Row],[总资金]]</f>
        <v>0</v>
      </c>
      <c r="N23" s="10">
        <f>(表2[[#This Row],[结余资金]]-20000)/20000</f>
        <v>0.18576926100000002</v>
      </c>
    </row>
    <row r="24" spans="2:14" x14ac:dyDescent="0.25">
      <c r="B24" s="6">
        <f t="shared" si="0"/>
        <v>23715.38522</v>
      </c>
      <c r="F24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24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24" s="6">
        <f>表2[[#This Row],[总资金]]-表2[[#This Row],[买入价]]*表2[[#This Row],[买入数量]]+表2[[#This Row],[卖出价]]*表2[[#This Row],[卖出数量]]-表2[[#This Row],[买入手续费]]-表2[[#This Row],[卖出手续费]]</f>
        <v>23715.38522</v>
      </c>
      <c r="L24" s="6">
        <f>表2[[#This Row],[结余资金]]-表2[[#This Row],[总资金]]</f>
        <v>0</v>
      </c>
      <c r="M24" s="10">
        <f>表2[[#This Row],[当前收益]]/表2[[#This Row],[总资金]]</f>
        <v>0</v>
      </c>
      <c r="N24" s="10">
        <f>(表2[[#This Row],[结余资金]]-20000)/20000</f>
        <v>0.18576926100000002</v>
      </c>
    </row>
    <row r="25" spans="2:14" x14ac:dyDescent="0.25">
      <c r="B25" s="6">
        <f t="shared" si="0"/>
        <v>23715.38522</v>
      </c>
      <c r="F25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25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25" s="6">
        <f>表2[[#This Row],[总资金]]-表2[[#This Row],[买入价]]*表2[[#This Row],[买入数量]]+表2[[#This Row],[卖出价]]*表2[[#This Row],[卖出数量]]-表2[[#This Row],[买入手续费]]-表2[[#This Row],[卖出手续费]]</f>
        <v>23715.38522</v>
      </c>
      <c r="L25" s="6">
        <f>表2[[#This Row],[结余资金]]-表2[[#This Row],[总资金]]</f>
        <v>0</v>
      </c>
      <c r="M25" s="10">
        <f>表2[[#This Row],[当前收益]]/表2[[#This Row],[总资金]]</f>
        <v>0</v>
      </c>
      <c r="N25" s="10">
        <f>(表2[[#This Row],[结余资金]]-20000)/20000</f>
        <v>0.18576926100000002</v>
      </c>
    </row>
    <row r="26" spans="2:14" x14ac:dyDescent="0.25">
      <c r="B26" s="6">
        <f t="shared" si="0"/>
        <v>23715.38522</v>
      </c>
      <c r="F26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26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26" s="6">
        <f>表2[[#This Row],[总资金]]-表2[[#This Row],[买入价]]*表2[[#This Row],[买入数量]]+表2[[#This Row],[卖出价]]*表2[[#This Row],[卖出数量]]-表2[[#This Row],[买入手续费]]-表2[[#This Row],[卖出手续费]]</f>
        <v>23715.38522</v>
      </c>
      <c r="L26" s="6">
        <f>表2[[#This Row],[结余资金]]-表2[[#This Row],[总资金]]</f>
        <v>0</v>
      </c>
      <c r="M26" s="10">
        <f>表2[[#This Row],[当前收益]]/表2[[#This Row],[总资金]]</f>
        <v>0</v>
      </c>
      <c r="N26" s="10">
        <f>(表2[[#This Row],[结余资金]]-20000)/20000</f>
        <v>0.18576926100000002</v>
      </c>
    </row>
    <row r="27" spans="2:14" x14ac:dyDescent="0.25">
      <c r="B27" s="6">
        <f t="shared" si="0"/>
        <v>23715.38522</v>
      </c>
      <c r="F27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27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27" s="6">
        <f>表2[[#This Row],[总资金]]-表2[[#This Row],[买入价]]*表2[[#This Row],[买入数量]]+表2[[#This Row],[卖出价]]*表2[[#This Row],[卖出数量]]-表2[[#This Row],[买入手续费]]-表2[[#This Row],[卖出手续费]]</f>
        <v>23715.38522</v>
      </c>
      <c r="L27" s="6">
        <f>表2[[#This Row],[结余资金]]-表2[[#This Row],[总资金]]</f>
        <v>0</v>
      </c>
      <c r="M27" s="10">
        <f>表2[[#This Row],[当前收益]]/表2[[#This Row],[总资金]]</f>
        <v>0</v>
      </c>
      <c r="N27" s="10">
        <f>(表2[[#This Row],[结余资金]]-20000)/20000</f>
        <v>0.18576926100000002</v>
      </c>
    </row>
    <row r="28" spans="2:14" x14ac:dyDescent="0.25">
      <c r="B28" s="6">
        <f t="shared" si="0"/>
        <v>23715.38522</v>
      </c>
      <c r="F28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28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28" s="6">
        <f>表2[[#This Row],[总资金]]-表2[[#This Row],[买入价]]*表2[[#This Row],[买入数量]]+表2[[#This Row],[卖出价]]*表2[[#This Row],[卖出数量]]-表2[[#This Row],[买入手续费]]-表2[[#This Row],[卖出手续费]]</f>
        <v>23715.38522</v>
      </c>
      <c r="L28" s="6">
        <f>表2[[#This Row],[结余资金]]-表2[[#This Row],[总资金]]</f>
        <v>0</v>
      </c>
      <c r="M28" s="10">
        <f>表2[[#This Row],[当前收益]]/表2[[#This Row],[总资金]]</f>
        <v>0</v>
      </c>
      <c r="N28" s="10">
        <f>(表2[[#This Row],[结余资金]]-20000)/20000</f>
        <v>0.18576926100000002</v>
      </c>
    </row>
    <row r="29" spans="2:14" x14ac:dyDescent="0.25">
      <c r="B29" s="6">
        <f t="shared" si="0"/>
        <v>23715.38522</v>
      </c>
      <c r="F29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29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29" s="6">
        <f>表2[[#This Row],[总资金]]-表2[[#This Row],[买入价]]*表2[[#This Row],[买入数量]]+表2[[#This Row],[卖出价]]*表2[[#This Row],[卖出数量]]-表2[[#This Row],[买入手续费]]-表2[[#This Row],[卖出手续费]]</f>
        <v>23715.38522</v>
      </c>
      <c r="L29" s="6">
        <f>表2[[#This Row],[结余资金]]-表2[[#This Row],[总资金]]</f>
        <v>0</v>
      </c>
      <c r="M29" s="10">
        <f>表2[[#This Row],[当前收益]]/表2[[#This Row],[总资金]]</f>
        <v>0</v>
      </c>
      <c r="N29" s="10">
        <f>(表2[[#This Row],[结余资金]]-20000)/20000</f>
        <v>0.18576926100000002</v>
      </c>
    </row>
    <row r="30" spans="2:14" x14ac:dyDescent="0.25">
      <c r="B30" s="6">
        <f t="shared" si="0"/>
        <v>23715.38522</v>
      </c>
      <c r="F30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30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30" s="6">
        <f>表2[[#This Row],[总资金]]-表2[[#This Row],[买入价]]*表2[[#This Row],[买入数量]]+表2[[#This Row],[卖出价]]*表2[[#This Row],[卖出数量]]-表2[[#This Row],[买入手续费]]-表2[[#This Row],[卖出手续费]]</f>
        <v>23715.38522</v>
      </c>
      <c r="L30" s="6">
        <f>表2[[#This Row],[结余资金]]-表2[[#This Row],[总资金]]</f>
        <v>0</v>
      </c>
      <c r="M30" s="10">
        <f>表2[[#This Row],[当前收益]]/表2[[#This Row],[总资金]]</f>
        <v>0</v>
      </c>
      <c r="N30" s="10">
        <f>(表2[[#This Row],[结余资金]]-20000)/20000</f>
        <v>0.18576926100000002</v>
      </c>
    </row>
    <row r="31" spans="2:14" x14ac:dyDescent="0.25">
      <c r="B31" s="6">
        <f t="shared" si="0"/>
        <v>23715.38522</v>
      </c>
      <c r="F31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31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31" s="6">
        <f>表2[[#This Row],[总资金]]-表2[[#This Row],[买入价]]*表2[[#This Row],[买入数量]]+表2[[#This Row],[卖出价]]*表2[[#This Row],[卖出数量]]-表2[[#This Row],[买入手续费]]-表2[[#This Row],[卖出手续费]]</f>
        <v>23715.38522</v>
      </c>
      <c r="L31" s="6">
        <f>表2[[#This Row],[结余资金]]-表2[[#This Row],[总资金]]</f>
        <v>0</v>
      </c>
      <c r="M31" s="10">
        <f>表2[[#This Row],[当前收益]]/表2[[#This Row],[总资金]]</f>
        <v>0</v>
      </c>
      <c r="N31" s="10">
        <f>(表2[[#This Row],[结余资金]]-20000)/20000</f>
        <v>0.18576926100000002</v>
      </c>
    </row>
    <row r="32" spans="2:14" x14ac:dyDescent="0.25">
      <c r="B32" s="6">
        <f t="shared" si="0"/>
        <v>23715.38522</v>
      </c>
      <c r="F32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32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32" s="6">
        <f>表2[[#This Row],[总资金]]-表2[[#This Row],[买入价]]*表2[[#This Row],[买入数量]]+表2[[#This Row],[卖出价]]*表2[[#This Row],[卖出数量]]-表2[[#This Row],[买入手续费]]-表2[[#This Row],[卖出手续费]]</f>
        <v>23715.38522</v>
      </c>
      <c r="L32" s="6">
        <f>表2[[#This Row],[结余资金]]-表2[[#This Row],[总资金]]</f>
        <v>0</v>
      </c>
      <c r="M32" s="10">
        <f>表2[[#This Row],[当前收益]]/表2[[#This Row],[总资金]]</f>
        <v>0</v>
      </c>
      <c r="N32" s="10">
        <f>(表2[[#This Row],[结余资金]]-20000)/20000</f>
        <v>0.18576926100000002</v>
      </c>
    </row>
    <row r="33" spans="2:14" x14ac:dyDescent="0.25">
      <c r="B33" s="6">
        <f t="shared" si="0"/>
        <v>23715.38522</v>
      </c>
      <c r="F33" s="6">
        <f>IF(表2[[#This Row],[买入数量]]&gt;0,IF(表2[[#This Row],[买入价]]*表2[[#This Row],[买入数量]]*0.00013&lt;5,5,表2[[#This Row],[买入价]]*表2[[#This Row],[买入数量]]*0.00013) +表2[[#This Row],[买入价]]*表2[[#This Row],[买入数量]]*0.00002,0)</f>
        <v>0</v>
      </c>
      <c r="J33" s="6">
        <f>IF(表2[[#This Row],[卖出数量]]&gt;0,IF(表2[[#This Row],[卖出价]]*表2[[#This Row],[卖出数量]]*0.00013&lt;5,5,表2[[#This Row],[卖出价]]*表2[[#This Row],[卖出数量]]*0.00013) + 表2[[#This Row],[卖出价]]*表2[[#This Row],[卖出数量]]*0.00102,0)</f>
        <v>0</v>
      </c>
      <c r="K33" s="6">
        <f>表2[[#This Row],[总资金]]-表2[[#This Row],[买入价]]*表2[[#This Row],[买入数量]]+表2[[#This Row],[卖出价]]*表2[[#This Row],[卖出数量]]-表2[[#This Row],[买入手续费]]-表2[[#This Row],[卖出手续费]]</f>
        <v>23715.38522</v>
      </c>
      <c r="L33" s="6">
        <f>表2[[#This Row],[结余资金]]-表2[[#This Row],[总资金]]</f>
        <v>0</v>
      </c>
      <c r="M33" s="10">
        <f>表2[[#This Row],[当前收益]]/表2[[#This Row],[总资金]]</f>
        <v>0</v>
      </c>
      <c r="N33" s="10">
        <f>(表2[[#This Row],[结余资金]]-20000)/20000</f>
        <v>0.18576926100000002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binlong.lbl</dc:creator>
  <cp:lastModifiedBy>斌龙</cp:lastModifiedBy>
  <dcterms:created xsi:type="dcterms:W3CDTF">2021-01-28T12:12:52Z</dcterms:created>
  <dcterms:modified xsi:type="dcterms:W3CDTF">2021-02-20T00:23:57Z</dcterms:modified>
</cp:coreProperties>
</file>