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Fizyka\"/>
    </mc:Choice>
  </mc:AlternateContent>
  <xr:revisionPtr revIDLastSave="0" documentId="13_ncr:1_{39D60D02-0AAA-4D91-8508-D09D31ED045E}" xr6:coauthVersionLast="47" xr6:coauthVersionMax="47" xr10:uidLastSave="{00000000-0000-0000-0000-000000000000}"/>
  <bookViews>
    <workbookView xWindow="-120" yWindow="-120" windowWidth="29040" windowHeight="15840" xr2:uid="{67236DA0-AF27-4E61-80DD-520EA61B7C0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O17" i="1"/>
  <c r="O14" i="1"/>
  <c r="N28" i="1"/>
  <c r="O26" i="1" s="1"/>
  <c r="N21" i="1"/>
  <c r="N23" i="1"/>
  <c r="N24" i="1"/>
  <c r="N25" i="1"/>
  <c r="N26" i="1"/>
  <c r="N27" i="1"/>
  <c r="N20" i="1"/>
  <c r="N14" i="1"/>
  <c r="N15" i="1"/>
  <c r="N16" i="1"/>
  <c r="N17" i="1"/>
  <c r="N18" i="1"/>
  <c r="N19" i="1"/>
  <c r="O8" i="1"/>
  <c r="O5" i="1"/>
  <c r="O2" i="1"/>
  <c r="G11" i="1"/>
  <c r="I11" i="1" s="1"/>
  <c r="H11" i="1"/>
  <c r="J11" i="1"/>
  <c r="L11" i="1" s="1"/>
  <c r="K11" i="1"/>
  <c r="M11" i="1"/>
  <c r="N11" i="1" s="1"/>
  <c r="G12" i="1"/>
  <c r="H12" i="1"/>
  <c r="J12" i="1"/>
  <c r="L12" i="1" s="1"/>
  <c r="K12" i="1"/>
  <c r="M12" i="1"/>
  <c r="N12" i="1" s="1"/>
  <c r="G13" i="1"/>
  <c r="I13" i="1" s="1"/>
  <c r="H13" i="1"/>
  <c r="J13" i="1"/>
  <c r="L13" i="1" s="1"/>
  <c r="K13" i="1"/>
  <c r="M13" i="1"/>
  <c r="N13" i="1" s="1"/>
  <c r="G14" i="1"/>
  <c r="I14" i="1" s="1"/>
  <c r="H14" i="1"/>
  <c r="J14" i="1"/>
  <c r="K14" i="1"/>
  <c r="M14" i="1"/>
  <c r="G15" i="1"/>
  <c r="H15" i="1"/>
  <c r="J15" i="1"/>
  <c r="K15" i="1"/>
  <c r="M15" i="1"/>
  <c r="G16" i="1"/>
  <c r="I16" i="1" s="1"/>
  <c r="H16" i="1"/>
  <c r="J16" i="1"/>
  <c r="K16" i="1"/>
  <c r="L16" i="1" s="1"/>
  <c r="M16" i="1"/>
  <c r="G17" i="1"/>
  <c r="H17" i="1"/>
  <c r="I17" i="1" s="1"/>
  <c r="J17" i="1"/>
  <c r="L17" i="1" s="1"/>
  <c r="K17" i="1"/>
  <c r="M17" i="1"/>
  <c r="G18" i="1"/>
  <c r="H18" i="1"/>
  <c r="J18" i="1"/>
  <c r="K18" i="1"/>
  <c r="M18" i="1"/>
  <c r="G19" i="1"/>
  <c r="H19" i="1"/>
  <c r="J19" i="1"/>
  <c r="K19" i="1"/>
  <c r="M19" i="1"/>
  <c r="G20" i="1"/>
  <c r="H20" i="1"/>
  <c r="J20" i="1"/>
  <c r="L20" i="1" s="1"/>
  <c r="K20" i="1"/>
  <c r="M20" i="1"/>
  <c r="G21" i="1"/>
  <c r="H21" i="1"/>
  <c r="I21" i="1"/>
  <c r="J21" i="1"/>
  <c r="K21" i="1"/>
  <c r="M21" i="1"/>
  <c r="G22" i="1"/>
  <c r="H22" i="1"/>
  <c r="J22" i="1"/>
  <c r="K22" i="1"/>
  <c r="M22" i="1"/>
  <c r="N22" i="1" s="1"/>
  <c r="O20" i="1" s="1"/>
  <c r="G23" i="1"/>
  <c r="H23" i="1"/>
  <c r="J23" i="1"/>
  <c r="L23" i="1" s="1"/>
  <c r="K23" i="1"/>
  <c r="M23" i="1"/>
  <c r="G24" i="1"/>
  <c r="I24" i="1" s="1"/>
  <c r="H24" i="1"/>
  <c r="J24" i="1"/>
  <c r="K24" i="1"/>
  <c r="L24" i="1"/>
  <c r="M24" i="1"/>
  <c r="G25" i="1"/>
  <c r="H25" i="1"/>
  <c r="I25" i="1" s="1"/>
  <c r="J25" i="1"/>
  <c r="K25" i="1"/>
  <c r="M25" i="1"/>
  <c r="G26" i="1"/>
  <c r="H26" i="1"/>
  <c r="I26" i="1"/>
  <c r="J26" i="1"/>
  <c r="K26" i="1"/>
  <c r="M26" i="1"/>
  <c r="G27" i="1"/>
  <c r="H27" i="1"/>
  <c r="J27" i="1"/>
  <c r="L27" i="1" s="1"/>
  <c r="K27" i="1"/>
  <c r="M27" i="1"/>
  <c r="G28" i="1"/>
  <c r="I28" i="1" s="1"/>
  <c r="H28" i="1"/>
  <c r="J28" i="1"/>
  <c r="K28" i="1"/>
  <c r="M28" i="1"/>
  <c r="M3" i="1"/>
  <c r="M4" i="1"/>
  <c r="M5" i="1"/>
  <c r="M6" i="1"/>
  <c r="M7" i="1"/>
  <c r="M8" i="1"/>
  <c r="M9" i="1"/>
  <c r="M10" i="1"/>
  <c r="M2" i="1"/>
  <c r="G3" i="1"/>
  <c r="H3" i="1"/>
  <c r="J3" i="1"/>
  <c r="K3" i="1"/>
  <c r="G4" i="1"/>
  <c r="H4" i="1"/>
  <c r="J4" i="1"/>
  <c r="K4" i="1"/>
  <c r="G5" i="1"/>
  <c r="H5" i="1"/>
  <c r="J5" i="1"/>
  <c r="K5" i="1"/>
  <c r="G6" i="1"/>
  <c r="H6" i="1"/>
  <c r="J6" i="1"/>
  <c r="K6" i="1"/>
  <c r="G7" i="1"/>
  <c r="H7" i="1"/>
  <c r="J7" i="1"/>
  <c r="K7" i="1"/>
  <c r="G8" i="1"/>
  <c r="H8" i="1"/>
  <c r="J8" i="1"/>
  <c r="K8" i="1"/>
  <c r="G9" i="1"/>
  <c r="H9" i="1"/>
  <c r="J9" i="1"/>
  <c r="K9" i="1"/>
  <c r="G10" i="1"/>
  <c r="H10" i="1"/>
  <c r="J10" i="1"/>
  <c r="K10" i="1"/>
  <c r="K2" i="1"/>
  <c r="J2" i="1"/>
  <c r="H2" i="1"/>
  <c r="G2" i="1"/>
  <c r="L22" i="1" l="1"/>
  <c r="O11" i="1"/>
  <c r="L28" i="1"/>
  <c r="L21" i="1"/>
  <c r="I15" i="1"/>
  <c r="I22" i="1"/>
  <c r="I12" i="1"/>
  <c r="I23" i="1"/>
  <c r="I2" i="1"/>
  <c r="I20" i="1"/>
  <c r="L14" i="1"/>
  <c r="I18" i="1"/>
  <c r="L18" i="1"/>
  <c r="L19" i="1"/>
  <c r="L15" i="1"/>
  <c r="L25" i="1"/>
  <c r="I27" i="1"/>
  <c r="I19" i="1"/>
  <c r="L26" i="1"/>
  <c r="I9" i="1"/>
  <c r="I5" i="1"/>
  <c r="I3" i="1"/>
  <c r="I7" i="1"/>
  <c r="L7" i="1"/>
  <c r="I4" i="1"/>
  <c r="L3" i="1"/>
  <c r="I6" i="1"/>
  <c r="I8" i="1"/>
  <c r="L10" i="1"/>
  <c r="L6" i="1"/>
  <c r="I10" i="1"/>
  <c r="L9" i="1"/>
  <c r="L5" i="1"/>
  <c r="L8" i="1"/>
  <c r="L4" i="1"/>
  <c r="L2" i="1"/>
</calcChain>
</file>

<file path=xl/sharedStrings.xml><?xml version="1.0" encoding="utf-8"?>
<sst xmlns="http://schemas.openxmlformats.org/spreadsheetml/2006/main" count="26" uniqueCount="25">
  <si>
    <t>xp</t>
  </si>
  <si>
    <t>xe</t>
  </si>
  <si>
    <t>x1</t>
  </si>
  <si>
    <t>x2</t>
  </si>
  <si>
    <t>o1</t>
  </si>
  <si>
    <t>p1</t>
  </si>
  <si>
    <t>o2</t>
  </si>
  <si>
    <t>p2</t>
  </si>
  <si>
    <t>f1 - wzór soczewkowy</t>
  </si>
  <si>
    <t>f - Bessel</t>
  </si>
  <si>
    <t>A</t>
  </si>
  <si>
    <t>B</t>
  </si>
  <si>
    <t>C</t>
  </si>
  <si>
    <t>Soczewka/układ soczewek</t>
  </si>
  <si>
    <t>d [cm]</t>
  </si>
  <si>
    <t>nie dotyczy</t>
  </si>
  <si>
    <t>f rozpraszającej</t>
  </si>
  <si>
    <t>f średnia (skup./rozp.)</t>
  </si>
  <si>
    <t>A+1</t>
  </si>
  <si>
    <t>A+2</t>
  </si>
  <si>
    <t>A+3</t>
  </si>
  <si>
    <t>B+1</t>
  </si>
  <si>
    <t>B+2</t>
  </si>
  <si>
    <t>B+3</t>
  </si>
  <si>
    <t>f2 - wzór soczewkowy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</si>
</sst>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000"/>
    <numFmt numFmtId="171" formatCode="_-* #,##0.000000_-;\-* #,##0.000000_-;_-* &quot;-&quot;??_-;_-@_-"/>
    <numFmt numFmtId="176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1" fontId="0" fillId="0" borderId="0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1" fontId="0" fillId="0" borderId="1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71" fontId="0" fillId="0" borderId="0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76" fontId="0" fillId="0" borderId="4" xfId="0" applyNumberFormat="1" applyBorder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EB27-29A3-4B08-8842-F11CF041230E}">
  <dimension ref="A1:O28"/>
  <sheetViews>
    <sheetView tabSelected="1" zoomScaleNormal="100" workbookViewId="0">
      <pane xSplit="1" topLeftCell="B1" activePane="topRight" state="frozen"/>
      <selection pane="topRight" activeCell="K30" sqref="K30"/>
    </sheetView>
  </sheetViews>
  <sheetFormatPr defaultRowHeight="15" x14ac:dyDescent="0.25"/>
  <cols>
    <col min="1" max="1" width="24.7109375" bestFit="1" customWidth="1"/>
    <col min="2" max="2" width="14" customWidth="1"/>
    <col min="7" max="7" width="14" customWidth="1"/>
    <col min="8" max="8" width="11.42578125" customWidth="1"/>
    <col min="9" max="9" width="20.5703125" customWidth="1"/>
    <col min="10" max="10" width="14.28515625" customWidth="1"/>
    <col min="11" max="11" width="11" bestFit="1" customWidth="1"/>
    <col min="12" max="12" width="22.140625" customWidth="1"/>
    <col min="13" max="13" width="15.7109375" customWidth="1"/>
    <col min="14" max="14" width="17.140625" customWidth="1"/>
    <col min="15" max="15" width="23.28515625" customWidth="1"/>
  </cols>
  <sheetData>
    <row r="1" spans="1:15" x14ac:dyDescent="0.25">
      <c r="A1" s="11" t="s">
        <v>13</v>
      </c>
      <c r="B1" s="1" t="s">
        <v>14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8</v>
      </c>
      <c r="J1" s="11" t="s">
        <v>6</v>
      </c>
      <c r="K1" s="11" t="s">
        <v>7</v>
      </c>
      <c r="L1" s="11" t="s">
        <v>24</v>
      </c>
      <c r="M1" s="29" t="s">
        <v>9</v>
      </c>
      <c r="N1" s="36" t="s">
        <v>16</v>
      </c>
      <c r="O1" s="28" t="s">
        <v>17</v>
      </c>
    </row>
    <row r="2" spans="1:15" x14ac:dyDescent="0.25">
      <c r="A2" s="4" t="s">
        <v>10</v>
      </c>
      <c r="B2" s="4" t="s">
        <v>15</v>
      </c>
      <c r="C2" s="8">
        <v>0</v>
      </c>
      <c r="D2" s="8">
        <v>100</v>
      </c>
      <c r="E2" s="8">
        <v>10.9</v>
      </c>
      <c r="F2" s="8">
        <v>90.2</v>
      </c>
      <c r="G2" s="8">
        <f>D2-E2</f>
        <v>89.1</v>
      </c>
      <c r="H2" s="8">
        <f>E2-C2</f>
        <v>10.9</v>
      </c>
      <c r="I2" s="12">
        <f>(G2*H2)/(G2+H2)</f>
        <v>9.7119</v>
      </c>
      <c r="J2" s="8">
        <f>D2-F2</f>
        <v>9.7999999999999972</v>
      </c>
      <c r="K2" s="8">
        <f>F2-C2</f>
        <v>90.2</v>
      </c>
      <c r="L2" s="13">
        <f>(J2*K2)/(J2+K2)</f>
        <v>8.8395999999999972</v>
      </c>
      <c r="M2" s="30">
        <f>((C2-D2)^2-(E2-F2)^2)/(4*(D2-C2))</f>
        <v>9.2787750000000013</v>
      </c>
      <c r="N2" s="4" t="s">
        <v>15</v>
      </c>
      <c r="O2" s="24">
        <f>AVERAGE(I2:I4,L2:L4,M2:M4)</f>
        <v>9.6792493055555546</v>
      </c>
    </row>
    <row r="3" spans="1:15" x14ac:dyDescent="0.25">
      <c r="A3" s="2"/>
      <c r="B3" s="2"/>
      <c r="C3" s="9">
        <v>0</v>
      </c>
      <c r="D3" s="9">
        <v>80</v>
      </c>
      <c r="E3" s="9">
        <v>11.5</v>
      </c>
      <c r="F3" s="9">
        <v>68.2</v>
      </c>
      <c r="G3" s="9">
        <f>D3-E3</f>
        <v>68.5</v>
      </c>
      <c r="H3" s="9">
        <f>E3-C3</f>
        <v>11.5</v>
      </c>
      <c r="I3" s="14">
        <f>(G3*H3)/(G3+H3)</f>
        <v>9.8468750000000007</v>
      </c>
      <c r="J3" s="9">
        <f>D3-F3</f>
        <v>11.799999999999997</v>
      </c>
      <c r="K3" s="9">
        <f>F3-C3</f>
        <v>68.2</v>
      </c>
      <c r="L3" s="15">
        <f>(J3*K3)/(J3+K3)</f>
        <v>10.059499999999998</v>
      </c>
      <c r="M3" s="31">
        <f>((C3-D3)^2-(E3-F3)^2)/(4*(D3-C3))</f>
        <v>9.953468749999999</v>
      </c>
      <c r="N3" s="2"/>
      <c r="O3" s="25"/>
    </row>
    <row r="4" spans="1:15" x14ac:dyDescent="0.25">
      <c r="A4" s="3"/>
      <c r="B4" s="2"/>
      <c r="C4" s="10">
        <v>0</v>
      </c>
      <c r="D4" s="10">
        <v>60</v>
      </c>
      <c r="E4" s="10">
        <v>12.2</v>
      </c>
      <c r="F4" s="10">
        <v>47.5</v>
      </c>
      <c r="G4" s="10">
        <f>D4-E4</f>
        <v>47.8</v>
      </c>
      <c r="H4" s="10">
        <f>E4-C4</f>
        <v>12.2</v>
      </c>
      <c r="I4" s="16">
        <f>(G4*H4)/(G4+H4)</f>
        <v>9.7193333333333332</v>
      </c>
      <c r="J4" s="10">
        <f>D4-F4</f>
        <v>12.5</v>
      </c>
      <c r="K4" s="10">
        <f>F4-C4</f>
        <v>47.5</v>
      </c>
      <c r="L4" s="17">
        <f>(J4*K4)/(J4+K4)</f>
        <v>9.8958333333333339</v>
      </c>
      <c r="M4" s="32">
        <f>((C4-D4)^2-(E4-F4)^2)/(4*(D4-C4))</f>
        <v>9.8079583333333353</v>
      </c>
      <c r="N4" s="2"/>
      <c r="O4" s="26"/>
    </row>
    <row r="5" spans="1:15" x14ac:dyDescent="0.25">
      <c r="A5" s="4" t="s">
        <v>11</v>
      </c>
      <c r="B5" s="2"/>
      <c r="C5" s="5">
        <v>0</v>
      </c>
      <c r="D5" s="5">
        <v>100</v>
      </c>
      <c r="E5" s="5">
        <v>17.399999999999999</v>
      </c>
      <c r="F5" s="5">
        <v>82.5</v>
      </c>
      <c r="G5" s="5">
        <f>D5-E5</f>
        <v>82.6</v>
      </c>
      <c r="H5" s="5">
        <f>E5-C5</f>
        <v>17.399999999999999</v>
      </c>
      <c r="I5" s="18">
        <f>(G5*H5)/(G5+H5)</f>
        <v>14.372399999999997</v>
      </c>
      <c r="J5" s="5">
        <f>D5-F5</f>
        <v>17.5</v>
      </c>
      <c r="K5" s="5">
        <f>F5-C5</f>
        <v>82.5</v>
      </c>
      <c r="L5" s="19">
        <f>(J5*K5)/(J5+K5)</f>
        <v>14.4375</v>
      </c>
      <c r="M5" s="33">
        <f>((C5-D5)^2-(E5-F5)^2)/(4*(D5-C5))</f>
        <v>14.404975000000002</v>
      </c>
      <c r="N5" s="2"/>
      <c r="O5" s="27">
        <f>AVERAGE(I5:I7,L5:L7,M5:M7)</f>
        <v>14.395587962962964</v>
      </c>
    </row>
    <row r="6" spans="1:15" x14ac:dyDescent="0.25">
      <c r="A6" s="2"/>
      <c r="B6" s="2"/>
      <c r="C6" s="6">
        <v>0</v>
      </c>
      <c r="D6" s="6">
        <v>80</v>
      </c>
      <c r="E6" s="6">
        <v>18.7</v>
      </c>
      <c r="F6" s="6">
        <v>61.1</v>
      </c>
      <c r="G6" s="6">
        <f>D6-E6</f>
        <v>61.3</v>
      </c>
      <c r="H6" s="6">
        <f>E6-C6</f>
        <v>18.7</v>
      </c>
      <c r="I6" s="20">
        <f>(G6*H6)/(G6+H6)</f>
        <v>14.328875</v>
      </c>
      <c r="J6" s="6">
        <f>D6-F6</f>
        <v>18.899999999999999</v>
      </c>
      <c r="K6" s="6">
        <f>F6-C6</f>
        <v>61.1</v>
      </c>
      <c r="L6" s="21">
        <f>(J6*K6)/(J6+K6)</f>
        <v>14.434875</v>
      </c>
      <c r="M6" s="34">
        <f>((C6-D6)^2-(E6-F6)^2)/(4*(D6-C6))</f>
        <v>14.382</v>
      </c>
      <c r="N6" s="2"/>
      <c r="O6" s="25"/>
    </row>
    <row r="7" spans="1:15" x14ac:dyDescent="0.25">
      <c r="A7" s="3"/>
      <c r="B7" s="2"/>
      <c r="C7" s="7">
        <v>0</v>
      </c>
      <c r="D7" s="7">
        <v>60</v>
      </c>
      <c r="E7" s="7">
        <v>23.9</v>
      </c>
      <c r="F7" s="7">
        <v>35.9</v>
      </c>
      <c r="G7" s="7">
        <f>D7-E7</f>
        <v>36.1</v>
      </c>
      <c r="H7" s="7">
        <f>E7-C7</f>
        <v>23.9</v>
      </c>
      <c r="I7" s="22">
        <f>(G7*H7)/(G7+H7)</f>
        <v>14.379833333333332</v>
      </c>
      <c r="J7" s="7">
        <f>D7-F7</f>
        <v>24.1</v>
      </c>
      <c r="K7" s="7">
        <f>F7-C7</f>
        <v>35.9</v>
      </c>
      <c r="L7" s="23">
        <f>(J7*K7)/(J7+K7)</f>
        <v>14.419833333333335</v>
      </c>
      <c r="M7" s="35">
        <f>((C7-D7)^2-(E7-F7)^2)/(4*(D7-C7))</f>
        <v>14.4</v>
      </c>
      <c r="N7" s="2"/>
      <c r="O7" s="26"/>
    </row>
    <row r="8" spans="1:15" x14ac:dyDescent="0.25">
      <c r="A8" s="4" t="s">
        <v>12</v>
      </c>
      <c r="B8" s="2"/>
      <c r="C8" s="8">
        <v>0</v>
      </c>
      <c r="D8" s="8">
        <v>100</v>
      </c>
      <c r="E8" s="8">
        <v>28.5</v>
      </c>
      <c r="F8" s="8">
        <v>71.7</v>
      </c>
      <c r="G8" s="8">
        <f>D8-E8</f>
        <v>71.5</v>
      </c>
      <c r="H8" s="8">
        <f>E8-C8</f>
        <v>28.5</v>
      </c>
      <c r="I8" s="12">
        <f>(G8*H8)/(G8+H8)</f>
        <v>20.377500000000001</v>
      </c>
      <c r="J8" s="8">
        <f>D8-F8</f>
        <v>28.299999999999997</v>
      </c>
      <c r="K8" s="8">
        <f>F8-C8</f>
        <v>71.7</v>
      </c>
      <c r="L8" s="13">
        <f>(J8*K8)/(J8+K8)</f>
        <v>20.2911</v>
      </c>
      <c r="M8" s="30">
        <f>((C8-D8)^2-(E8-F8)^2)/(4*(D8-C8))</f>
        <v>20.334400000000002</v>
      </c>
      <c r="N8" s="2"/>
      <c r="O8" s="24">
        <f>AVERAGE(I8:I10,L8:L10,M8:M10)</f>
        <v>20.281596949891068</v>
      </c>
    </row>
    <row r="9" spans="1:15" x14ac:dyDescent="0.25">
      <c r="A9" s="2"/>
      <c r="B9" s="2"/>
      <c r="C9" s="9">
        <v>0</v>
      </c>
      <c r="D9" s="9">
        <v>90</v>
      </c>
      <c r="E9" s="9">
        <v>31</v>
      </c>
      <c r="F9" s="9">
        <v>59</v>
      </c>
      <c r="G9" s="9">
        <f>D9-E9</f>
        <v>59</v>
      </c>
      <c r="H9" s="9">
        <f>E9-C9</f>
        <v>31</v>
      </c>
      <c r="I9" s="14">
        <f>(G9*H9)/(G9+H9)</f>
        <v>20.322222222222223</v>
      </c>
      <c r="J9" s="9">
        <f>D9-F9</f>
        <v>31</v>
      </c>
      <c r="K9" s="9">
        <f>F9-C9</f>
        <v>59</v>
      </c>
      <c r="L9" s="15">
        <f>(J9*K9)/(J9+K9)</f>
        <v>20.322222222222223</v>
      </c>
      <c r="M9" s="31">
        <f>((C9-D9)^2-(E9-F9)^2)/(4*(D9-C9))</f>
        <v>20.322222222222223</v>
      </c>
      <c r="N9" s="2"/>
      <c r="O9" s="25"/>
    </row>
    <row r="10" spans="1:15" x14ac:dyDescent="0.25">
      <c r="A10" s="3"/>
      <c r="B10" s="3"/>
      <c r="C10" s="10">
        <v>0</v>
      </c>
      <c r="D10" s="10">
        <v>85</v>
      </c>
      <c r="E10" s="10">
        <v>33</v>
      </c>
      <c r="F10" s="10">
        <v>52</v>
      </c>
      <c r="G10" s="10">
        <f>D10-E10</f>
        <v>52</v>
      </c>
      <c r="H10" s="10">
        <f>E10-C10</f>
        <v>33</v>
      </c>
      <c r="I10" s="16">
        <f>(G10*H10)/(G10+H10)</f>
        <v>20.188235294117646</v>
      </c>
      <c r="J10" s="10">
        <f>D10-F10</f>
        <v>33</v>
      </c>
      <c r="K10" s="10">
        <f>F10-C10</f>
        <v>52</v>
      </c>
      <c r="L10" s="17">
        <f>(J10*K10)/(J10+K10)</f>
        <v>20.188235294117646</v>
      </c>
      <c r="M10" s="32">
        <f>((C10-D10)^2-(E10-F10)^2)/(4*(D10-C10))</f>
        <v>20.188235294117646</v>
      </c>
      <c r="N10" s="2"/>
      <c r="O10" s="26"/>
    </row>
    <row r="11" spans="1:15" x14ac:dyDescent="0.25">
      <c r="A11" s="4" t="s">
        <v>18</v>
      </c>
      <c r="B11" s="1">
        <v>2</v>
      </c>
      <c r="C11" s="8">
        <v>0</v>
      </c>
      <c r="D11" s="8">
        <v>100</v>
      </c>
      <c r="E11" s="8">
        <v>36</v>
      </c>
      <c r="F11" s="8">
        <v>71</v>
      </c>
      <c r="G11" s="8">
        <f t="shared" ref="G11:G28" si="0">D11-E11</f>
        <v>64</v>
      </c>
      <c r="H11" s="8">
        <f t="shared" ref="H11:H28" si="1">E11-C11</f>
        <v>36</v>
      </c>
      <c r="I11" s="12">
        <f>(G11*H11)/(G11+H11)</f>
        <v>23.04</v>
      </c>
      <c r="J11" s="8">
        <f t="shared" ref="J11:J28" si="2">D11-F11</f>
        <v>29</v>
      </c>
      <c r="K11" s="8">
        <f t="shared" ref="K11:K28" si="3">F11-C11</f>
        <v>71</v>
      </c>
      <c r="L11" s="13">
        <f t="shared" ref="L11:L28" si="4">(J11*K11)/(J11+K11)</f>
        <v>20.59</v>
      </c>
      <c r="M11" s="30">
        <f t="shared" ref="M11:M28" si="5">((C11-D11)^2-(E11-F11)^2)/(4*(D11-C11))</f>
        <v>21.9375</v>
      </c>
      <c r="N11" s="30">
        <f>M11*(($O$2-B11)/($O$2-M11))</f>
        <v>-13.742868851342243</v>
      </c>
      <c r="O11" s="37">
        <f>AVERAGE(N11:N13)</f>
        <v>-13.458073290901558</v>
      </c>
    </row>
    <row r="12" spans="1:15" x14ac:dyDescent="0.25">
      <c r="A12" s="2"/>
      <c r="B12" s="1">
        <v>4</v>
      </c>
      <c r="C12" s="9">
        <v>0</v>
      </c>
      <c r="D12" s="9">
        <v>80</v>
      </c>
      <c r="E12" s="9">
        <v>31</v>
      </c>
      <c r="F12" s="9">
        <v>63.1</v>
      </c>
      <c r="G12" s="9">
        <f t="shared" si="0"/>
        <v>49</v>
      </c>
      <c r="H12" s="9">
        <f t="shared" si="1"/>
        <v>31</v>
      </c>
      <c r="I12" s="14">
        <f t="shared" ref="I11:I28" si="6">(G12*H12)/(G12+H12)</f>
        <v>18.987500000000001</v>
      </c>
      <c r="J12" s="9">
        <f t="shared" si="2"/>
        <v>16.899999999999999</v>
      </c>
      <c r="K12" s="9">
        <f t="shared" si="3"/>
        <v>63.1</v>
      </c>
      <c r="L12" s="15">
        <f t="shared" si="4"/>
        <v>13.329874999999998</v>
      </c>
      <c r="M12" s="31">
        <f t="shared" si="5"/>
        <v>16.779968750000002</v>
      </c>
      <c r="N12" s="31">
        <f t="shared" ref="N12:N28" si="7">M12*(($O$2-B12)/($O$2-M12))</f>
        <v>-13.420840890318742</v>
      </c>
      <c r="O12" s="25"/>
    </row>
    <row r="13" spans="1:15" x14ac:dyDescent="0.25">
      <c r="A13" s="3"/>
      <c r="B13" s="10">
        <v>6</v>
      </c>
      <c r="C13" s="10">
        <v>0</v>
      </c>
      <c r="D13" s="10">
        <v>60</v>
      </c>
      <c r="E13" s="10">
        <v>30</v>
      </c>
      <c r="F13" s="10">
        <v>49.5</v>
      </c>
      <c r="G13" s="10">
        <f t="shared" si="0"/>
        <v>30</v>
      </c>
      <c r="H13" s="10">
        <f t="shared" si="1"/>
        <v>30</v>
      </c>
      <c r="I13" s="16">
        <f t="shared" si="6"/>
        <v>15</v>
      </c>
      <c r="J13" s="10">
        <f t="shared" si="2"/>
        <v>10.5</v>
      </c>
      <c r="K13" s="10">
        <f t="shared" si="3"/>
        <v>49.5</v>
      </c>
      <c r="L13" s="17">
        <f t="shared" si="4"/>
        <v>8.6624999999999996</v>
      </c>
      <c r="M13" s="32">
        <f t="shared" si="5"/>
        <v>13.415625</v>
      </c>
      <c r="N13" s="31">
        <f t="shared" si="7"/>
        <v>-13.210510131043687</v>
      </c>
      <c r="O13" s="26"/>
    </row>
    <row r="14" spans="1:15" x14ac:dyDescent="0.25">
      <c r="A14" s="4" t="s">
        <v>19</v>
      </c>
      <c r="B14" s="1">
        <v>4</v>
      </c>
      <c r="C14" s="5">
        <v>0</v>
      </c>
      <c r="D14" s="5">
        <v>100</v>
      </c>
      <c r="E14" s="5">
        <v>17.8</v>
      </c>
      <c r="F14" s="5">
        <v>88.4</v>
      </c>
      <c r="G14" s="5">
        <f t="shared" si="0"/>
        <v>82.2</v>
      </c>
      <c r="H14" s="5">
        <f t="shared" si="1"/>
        <v>17.8</v>
      </c>
      <c r="I14" s="18">
        <f t="shared" si="6"/>
        <v>14.631600000000001</v>
      </c>
      <c r="J14" s="5">
        <f t="shared" si="2"/>
        <v>11.599999999999994</v>
      </c>
      <c r="K14" s="5">
        <f t="shared" si="3"/>
        <v>88.4</v>
      </c>
      <c r="L14" s="19">
        <f t="shared" si="4"/>
        <v>10.254399999999997</v>
      </c>
      <c r="M14" s="33">
        <f t="shared" si="5"/>
        <v>12.539099999999996</v>
      </c>
      <c r="N14" s="30">
        <f t="shared" si="7"/>
        <v>-24.900836643545652</v>
      </c>
      <c r="O14" s="37">
        <f>AVERAGE(N14:N16)</f>
        <v>-24.812654648633327</v>
      </c>
    </row>
    <row r="15" spans="1:15" x14ac:dyDescent="0.25">
      <c r="A15" s="2"/>
      <c r="B15" s="1">
        <v>4</v>
      </c>
      <c r="C15" s="6">
        <v>0</v>
      </c>
      <c r="D15" s="6">
        <v>80</v>
      </c>
      <c r="E15" s="6">
        <v>18.5</v>
      </c>
      <c r="F15" s="6">
        <v>67.3</v>
      </c>
      <c r="G15" s="6">
        <f t="shared" si="0"/>
        <v>61.5</v>
      </c>
      <c r="H15" s="6">
        <f t="shared" si="1"/>
        <v>18.5</v>
      </c>
      <c r="I15" s="20">
        <f t="shared" si="6"/>
        <v>14.221875000000001</v>
      </c>
      <c r="J15" s="6">
        <f t="shared" si="2"/>
        <v>12.700000000000003</v>
      </c>
      <c r="K15" s="6">
        <f t="shared" si="3"/>
        <v>67.3</v>
      </c>
      <c r="L15" s="21">
        <f t="shared" si="4"/>
        <v>10.683875000000002</v>
      </c>
      <c r="M15" s="34">
        <f t="shared" si="5"/>
        <v>12.558000000000002</v>
      </c>
      <c r="N15" s="31">
        <f t="shared" si="7"/>
        <v>-24.774640234322302</v>
      </c>
      <c r="O15" s="25"/>
    </row>
    <row r="16" spans="1:15" x14ac:dyDescent="0.25">
      <c r="A16" s="3"/>
      <c r="B16" s="10">
        <v>4</v>
      </c>
      <c r="C16" s="7">
        <v>0</v>
      </c>
      <c r="D16" s="7">
        <v>60</v>
      </c>
      <c r="E16" s="7">
        <v>21</v>
      </c>
      <c r="F16" s="7">
        <v>45.2</v>
      </c>
      <c r="G16" s="7">
        <f t="shared" si="0"/>
        <v>39</v>
      </c>
      <c r="H16" s="7">
        <f t="shared" si="1"/>
        <v>21</v>
      </c>
      <c r="I16" s="22">
        <f t="shared" si="6"/>
        <v>13.65</v>
      </c>
      <c r="J16" s="7">
        <f t="shared" si="2"/>
        <v>14.799999999999997</v>
      </c>
      <c r="K16" s="7">
        <f t="shared" si="3"/>
        <v>45.2</v>
      </c>
      <c r="L16" s="23">
        <f t="shared" si="4"/>
        <v>11.149333333333333</v>
      </c>
      <c r="M16" s="35">
        <f t="shared" si="5"/>
        <v>12.559833333333332</v>
      </c>
      <c r="N16" s="31">
        <f t="shared" si="7"/>
        <v>-24.76248706803203</v>
      </c>
      <c r="O16" s="26"/>
    </row>
    <row r="17" spans="1:15" x14ac:dyDescent="0.25">
      <c r="A17" s="4" t="s">
        <v>20</v>
      </c>
      <c r="B17" s="1">
        <v>4</v>
      </c>
      <c r="C17" s="8">
        <v>0</v>
      </c>
      <c r="D17" s="8">
        <v>100</v>
      </c>
      <c r="E17" s="8">
        <v>15.2</v>
      </c>
      <c r="F17" s="8">
        <v>89.6</v>
      </c>
      <c r="G17" s="8">
        <f t="shared" si="0"/>
        <v>84.8</v>
      </c>
      <c r="H17" s="8">
        <f t="shared" si="1"/>
        <v>15.2</v>
      </c>
      <c r="I17" s="12">
        <f t="shared" si="6"/>
        <v>12.889599999999998</v>
      </c>
      <c r="J17" s="8">
        <f t="shared" si="2"/>
        <v>10.400000000000006</v>
      </c>
      <c r="K17" s="8">
        <f t="shared" si="3"/>
        <v>89.6</v>
      </c>
      <c r="L17" s="13">
        <f t="shared" si="4"/>
        <v>9.318400000000004</v>
      </c>
      <c r="M17" s="30">
        <f t="shared" si="5"/>
        <v>11.161600000000004</v>
      </c>
      <c r="N17" s="30">
        <f t="shared" si="7"/>
        <v>-42.762828854507902</v>
      </c>
      <c r="O17" s="37">
        <f>AVERAGE(N17:N19)</f>
        <v>-40.040953297454259</v>
      </c>
    </row>
    <row r="18" spans="1:15" x14ac:dyDescent="0.25">
      <c r="A18" s="2"/>
      <c r="B18" s="1">
        <v>4</v>
      </c>
      <c r="C18" s="9">
        <v>0</v>
      </c>
      <c r="D18" s="9">
        <v>80</v>
      </c>
      <c r="E18" s="9">
        <v>16.5</v>
      </c>
      <c r="F18" s="9">
        <v>68.8</v>
      </c>
      <c r="G18" s="9">
        <f t="shared" si="0"/>
        <v>63.5</v>
      </c>
      <c r="H18" s="9">
        <f t="shared" si="1"/>
        <v>16.5</v>
      </c>
      <c r="I18" s="14">
        <f t="shared" si="6"/>
        <v>13.096875000000001</v>
      </c>
      <c r="J18" s="9">
        <f t="shared" si="2"/>
        <v>11.200000000000003</v>
      </c>
      <c r="K18" s="9">
        <f t="shared" si="3"/>
        <v>68.8</v>
      </c>
      <c r="L18" s="15">
        <f t="shared" si="4"/>
        <v>9.6320000000000014</v>
      </c>
      <c r="M18" s="31">
        <f t="shared" si="5"/>
        <v>11.452218750000002</v>
      </c>
      <c r="N18" s="31">
        <f t="shared" si="7"/>
        <v>-36.684222385675589</v>
      </c>
      <c r="O18" s="25"/>
    </row>
    <row r="19" spans="1:15" x14ac:dyDescent="0.25">
      <c r="A19" s="3"/>
      <c r="B19" s="10">
        <v>4</v>
      </c>
      <c r="C19" s="10">
        <v>0</v>
      </c>
      <c r="D19" s="10">
        <v>60</v>
      </c>
      <c r="E19" s="10">
        <v>17.5</v>
      </c>
      <c r="F19" s="10">
        <v>47.5</v>
      </c>
      <c r="G19" s="10">
        <f t="shared" si="0"/>
        <v>42.5</v>
      </c>
      <c r="H19" s="10">
        <f t="shared" si="1"/>
        <v>17.5</v>
      </c>
      <c r="I19" s="16">
        <f t="shared" si="6"/>
        <v>12.395833333333334</v>
      </c>
      <c r="J19" s="10">
        <f t="shared" si="2"/>
        <v>12.5</v>
      </c>
      <c r="K19" s="10">
        <f t="shared" si="3"/>
        <v>47.5</v>
      </c>
      <c r="L19" s="17">
        <f t="shared" si="4"/>
        <v>9.8958333333333339</v>
      </c>
      <c r="M19" s="32">
        <f t="shared" si="5"/>
        <v>11.25</v>
      </c>
      <c r="N19" s="31">
        <f t="shared" si="7"/>
        <v>-40.675808652179285</v>
      </c>
      <c r="O19" s="26"/>
    </row>
    <row r="20" spans="1:15" x14ac:dyDescent="0.25">
      <c r="A20" s="4" t="s">
        <v>21</v>
      </c>
      <c r="B20" s="1">
        <v>10</v>
      </c>
      <c r="C20" s="8">
        <v>0</v>
      </c>
      <c r="D20" s="8">
        <v>100</v>
      </c>
      <c r="E20" s="8">
        <v>52</v>
      </c>
      <c r="F20" s="8">
        <v>76</v>
      </c>
      <c r="G20" s="8">
        <f t="shared" si="0"/>
        <v>48</v>
      </c>
      <c r="H20" s="8">
        <f t="shared" si="1"/>
        <v>52</v>
      </c>
      <c r="I20" s="12">
        <f t="shared" si="6"/>
        <v>24.96</v>
      </c>
      <c r="J20" s="8">
        <f t="shared" si="2"/>
        <v>24</v>
      </c>
      <c r="K20" s="8">
        <f t="shared" si="3"/>
        <v>76</v>
      </c>
      <c r="L20" s="13">
        <f t="shared" si="4"/>
        <v>18.239999999999998</v>
      </c>
      <c r="M20" s="30">
        <f t="shared" si="5"/>
        <v>23.56</v>
      </c>
      <c r="N20" s="30">
        <f>M20*(($O$5-B20)/($O$5-M20))</f>
        <v>-11.300239665008519</v>
      </c>
      <c r="O20" s="37">
        <f>AVERAGE(N20:N22)</f>
        <v>-11.781339404093972</v>
      </c>
    </row>
    <row r="21" spans="1:15" x14ac:dyDescent="0.25">
      <c r="A21" s="2"/>
      <c r="B21" s="1">
        <v>10</v>
      </c>
      <c r="C21" s="9">
        <v>0</v>
      </c>
      <c r="D21" s="9">
        <v>95</v>
      </c>
      <c r="E21" s="9">
        <v>55</v>
      </c>
      <c r="F21" s="9">
        <v>71.2</v>
      </c>
      <c r="G21" s="9">
        <f t="shared" si="0"/>
        <v>40</v>
      </c>
      <c r="H21" s="9">
        <f t="shared" si="1"/>
        <v>55</v>
      </c>
      <c r="I21" s="14">
        <f t="shared" si="6"/>
        <v>23.157894736842106</v>
      </c>
      <c r="J21" s="9">
        <f t="shared" si="2"/>
        <v>23.799999999999997</v>
      </c>
      <c r="K21" s="9">
        <f t="shared" si="3"/>
        <v>71.2</v>
      </c>
      <c r="L21" s="15">
        <f t="shared" si="4"/>
        <v>17.837473684210526</v>
      </c>
      <c r="M21" s="31">
        <f t="shared" si="5"/>
        <v>23.059368421052632</v>
      </c>
      <c r="N21" s="31">
        <f t="shared" ref="N21:N28" si="8">M21*(($O$5-B21)/($O$5-M21))</f>
        <v>-11.699220998895974</v>
      </c>
      <c r="O21" s="25"/>
    </row>
    <row r="22" spans="1:15" x14ac:dyDescent="0.25">
      <c r="A22" s="3"/>
      <c r="B22" s="10">
        <v>10</v>
      </c>
      <c r="C22" s="10">
        <v>0</v>
      </c>
      <c r="D22" s="10">
        <v>90</v>
      </c>
      <c r="E22" s="10">
        <v>56</v>
      </c>
      <c r="F22" s="10">
        <v>63.2</v>
      </c>
      <c r="G22" s="10">
        <f t="shared" si="0"/>
        <v>34</v>
      </c>
      <c r="H22" s="10">
        <f t="shared" si="1"/>
        <v>56</v>
      </c>
      <c r="I22" s="16">
        <f t="shared" si="6"/>
        <v>21.155555555555555</v>
      </c>
      <c r="J22" s="10">
        <f t="shared" si="2"/>
        <v>26.799999999999997</v>
      </c>
      <c r="K22" s="10">
        <f t="shared" si="3"/>
        <v>63.2</v>
      </c>
      <c r="L22" s="17">
        <f t="shared" si="4"/>
        <v>18.819555555555556</v>
      </c>
      <c r="M22" s="32">
        <f t="shared" si="5"/>
        <v>22.355999999999998</v>
      </c>
      <c r="N22" s="31">
        <f t="shared" si="8"/>
        <v>-12.344557548377422</v>
      </c>
      <c r="O22" s="26"/>
    </row>
    <row r="23" spans="1:15" x14ac:dyDescent="0.25">
      <c r="A23" s="4" t="s">
        <v>22</v>
      </c>
      <c r="B23" s="1">
        <v>10</v>
      </c>
      <c r="C23" s="5">
        <v>0</v>
      </c>
      <c r="D23" s="5">
        <v>100</v>
      </c>
      <c r="E23" s="5">
        <v>31.7</v>
      </c>
      <c r="F23" s="5">
        <v>84.8</v>
      </c>
      <c r="G23" s="5">
        <f t="shared" si="0"/>
        <v>68.3</v>
      </c>
      <c r="H23" s="5">
        <f t="shared" si="1"/>
        <v>31.7</v>
      </c>
      <c r="I23" s="18">
        <f t="shared" si="6"/>
        <v>21.651099999999996</v>
      </c>
      <c r="J23" s="5">
        <f t="shared" si="2"/>
        <v>15.200000000000003</v>
      </c>
      <c r="K23" s="5">
        <f t="shared" si="3"/>
        <v>84.8</v>
      </c>
      <c r="L23" s="19">
        <f t="shared" si="4"/>
        <v>12.889600000000003</v>
      </c>
      <c r="M23" s="33">
        <f t="shared" si="5"/>
        <v>17.950975000000003</v>
      </c>
      <c r="N23" s="30">
        <f t="shared" si="8"/>
        <v>-22.193108320270639</v>
      </c>
      <c r="O23" s="37">
        <f>AVERAGE(N23:N25)</f>
        <v>-22.508923288769399</v>
      </c>
    </row>
    <row r="24" spans="1:15" x14ac:dyDescent="0.25">
      <c r="A24" s="2"/>
      <c r="B24" s="1">
        <v>10</v>
      </c>
      <c r="C24" s="6">
        <v>0</v>
      </c>
      <c r="D24" s="6">
        <v>90</v>
      </c>
      <c r="E24" s="6">
        <v>33</v>
      </c>
      <c r="F24" s="6">
        <v>74</v>
      </c>
      <c r="G24" s="6">
        <f t="shared" si="0"/>
        <v>57</v>
      </c>
      <c r="H24" s="6">
        <f t="shared" si="1"/>
        <v>33</v>
      </c>
      <c r="I24" s="20">
        <f t="shared" si="6"/>
        <v>20.9</v>
      </c>
      <c r="J24" s="6">
        <f t="shared" si="2"/>
        <v>16</v>
      </c>
      <c r="K24" s="6">
        <f t="shared" si="3"/>
        <v>74</v>
      </c>
      <c r="L24" s="21">
        <f t="shared" si="4"/>
        <v>13.155555555555555</v>
      </c>
      <c r="M24" s="34">
        <f t="shared" si="5"/>
        <v>17.830555555555556</v>
      </c>
      <c r="N24" s="31">
        <f t="shared" si="8"/>
        <v>-22.817034880316623</v>
      </c>
      <c r="O24" s="25"/>
    </row>
    <row r="25" spans="1:15" x14ac:dyDescent="0.25">
      <c r="A25" s="3"/>
      <c r="B25" s="10">
        <v>10</v>
      </c>
      <c r="C25" s="7">
        <v>0</v>
      </c>
      <c r="D25" s="7">
        <v>80</v>
      </c>
      <c r="E25" s="7">
        <v>35.5</v>
      </c>
      <c r="F25" s="7">
        <v>61.5</v>
      </c>
      <c r="G25" s="7">
        <f t="shared" si="0"/>
        <v>44.5</v>
      </c>
      <c r="H25" s="7">
        <f t="shared" si="1"/>
        <v>35.5</v>
      </c>
      <c r="I25" s="22">
        <f t="shared" si="6"/>
        <v>19.746874999999999</v>
      </c>
      <c r="J25" s="7">
        <f t="shared" si="2"/>
        <v>18.5</v>
      </c>
      <c r="K25" s="7">
        <f t="shared" si="3"/>
        <v>61.5</v>
      </c>
      <c r="L25" s="23">
        <f t="shared" si="4"/>
        <v>14.221875000000001</v>
      </c>
      <c r="M25" s="35">
        <f t="shared" si="5"/>
        <v>17.887499999999999</v>
      </c>
      <c r="N25" s="32">
        <f t="shared" si="8"/>
        <v>-22.516626665720931</v>
      </c>
      <c r="O25" s="26"/>
    </row>
    <row r="26" spans="1:15" x14ac:dyDescent="0.25">
      <c r="A26" s="2" t="s">
        <v>23</v>
      </c>
      <c r="B26" s="1">
        <v>10</v>
      </c>
      <c r="C26" s="8">
        <v>0</v>
      </c>
      <c r="D26" s="8">
        <v>100</v>
      </c>
      <c r="E26" s="8">
        <v>28</v>
      </c>
      <c r="F26" s="8">
        <v>86</v>
      </c>
      <c r="G26" s="8">
        <f t="shared" si="0"/>
        <v>72</v>
      </c>
      <c r="H26" s="8">
        <f t="shared" si="1"/>
        <v>28</v>
      </c>
      <c r="I26" s="12">
        <f t="shared" si="6"/>
        <v>20.16</v>
      </c>
      <c r="J26" s="8">
        <f t="shared" si="2"/>
        <v>14</v>
      </c>
      <c r="K26" s="8">
        <f t="shared" si="3"/>
        <v>86</v>
      </c>
      <c r="L26" s="13">
        <f t="shared" si="4"/>
        <v>12.04</v>
      </c>
      <c r="M26" s="30">
        <f t="shared" si="5"/>
        <v>16.59</v>
      </c>
      <c r="N26" s="31">
        <f t="shared" si="8"/>
        <v>-33.231135755169397</v>
      </c>
      <c r="O26" s="37">
        <f>AVERAGE(N26:N28)</f>
        <v>-32.954648988748197</v>
      </c>
    </row>
    <row r="27" spans="1:15" x14ac:dyDescent="0.25">
      <c r="A27" s="2"/>
      <c r="B27" s="1">
        <v>10</v>
      </c>
      <c r="C27" s="9">
        <v>0</v>
      </c>
      <c r="D27" s="9">
        <v>90</v>
      </c>
      <c r="E27" s="9">
        <v>29</v>
      </c>
      <c r="F27" s="9">
        <v>74.900000000000006</v>
      </c>
      <c r="G27" s="9">
        <f t="shared" si="0"/>
        <v>61</v>
      </c>
      <c r="H27" s="9">
        <f t="shared" si="1"/>
        <v>29</v>
      </c>
      <c r="I27" s="14">
        <f t="shared" si="6"/>
        <v>19.655555555555555</v>
      </c>
      <c r="J27" s="9">
        <f t="shared" si="2"/>
        <v>15.099999999999994</v>
      </c>
      <c r="K27" s="9">
        <f t="shared" si="3"/>
        <v>74.900000000000006</v>
      </c>
      <c r="L27" s="15">
        <f t="shared" si="4"/>
        <v>12.566555555555551</v>
      </c>
      <c r="M27" s="31">
        <f t="shared" si="5"/>
        <v>16.647749999999998</v>
      </c>
      <c r="N27" s="31">
        <f t="shared" si="8"/>
        <v>-32.491733857075637</v>
      </c>
      <c r="O27" s="25"/>
    </row>
    <row r="28" spans="1:15" x14ac:dyDescent="0.25">
      <c r="A28" s="3"/>
      <c r="B28" s="10">
        <v>10</v>
      </c>
      <c r="C28" s="10">
        <v>0</v>
      </c>
      <c r="D28" s="10">
        <v>80</v>
      </c>
      <c r="E28" s="10">
        <v>30</v>
      </c>
      <c r="F28" s="10">
        <v>63</v>
      </c>
      <c r="G28" s="10">
        <f t="shared" si="0"/>
        <v>50</v>
      </c>
      <c r="H28" s="10">
        <f t="shared" si="1"/>
        <v>30</v>
      </c>
      <c r="I28" s="16">
        <f t="shared" si="6"/>
        <v>18.75</v>
      </c>
      <c r="J28" s="10">
        <f t="shared" si="2"/>
        <v>17</v>
      </c>
      <c r="K28" s="10">
        <f t="shared" si="3"/>
        <v>63</v>
      </c>
      <c r="L28" s="17">
        <f t="shared" si="4"/>
        <v>13.387499999999999</v>
      </c>
      <c r="M28" s="32">
        <f t="shared" si="5"/>
        <v>16.596875000000001</v>
      </c>
      <c r="N28" s="32">
        <f>M28*(($O$5-B28)/($O$5-M28))</f>
        <v>-33.141077353999556</v>
      </c>
      <c r="O28" s="26"/>
    </row>
  </sheetData>
  <mergeCells count="20">
    <mergeCell ref="O17:O19"/>
    <mergeCell ref="O20:O22"/>
    <mergeCell ref="O23:O25"/>
    <mergeCell ref="O26:O28"/>
    <mergeCell ref="N2:N10"/>
    <mergeCell ref="O2:O4"/>
    <mergeCell ref="O5:O7"/>
    <mergeCell ref="O8:O10"/>
    <mergeCell ref="O11:O13"/>
    <mergeCell ref="O14:O16"/>
    <mergeCell ref="A11:A13"/>
    <mergeCell ref="A14:A16"/>
    <mergeCell ref="A17:A19"/>
    <mergeCell ref="A20:A22"/>
    <mergeCell ref="A23:A25"/>
    <mergeCell ref="A26:A28"/>
    <mergeCell ref="A2:A4"/>
    <mergeCell ref="A5:A7"/>
    <mergeCell ref="A8:A10"/>
    <mergeCell ref="B2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2023-11-30T20:08:52Z</dcterms:created>
  <dcterms:modified xsi:type="dcterms:W3CDTF">2023-11-30T23:00:39Z</dcterms:modified>
</cp:coreProperties>
</file>