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UNIVERSIDAD\DOCENCIA Gestión de Carteras\Curso Python Applied to Asset Management\Códigos\"/>
    </mc:Choice>
  </mc:AlternateContent>
  <xr:revisionPtr revIDLastSave="0" documentId="13_ncr:1_{EF6FA75A-58D9-4C2E-A26B-61B2D7A9F9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B15" i="1"/>
  <c r="C16" i="1"/>
  <c r="E26" i="1"/>
  <c r="B10" i="1"/>
  <c r="B16" i="1"/>
  <c r="H16" i="1"/>
  <c r="G21" i="1"/>
  <c r="D22" i="1"/>
  <c r="C18" i="1"/>
  <c r="G20" i="1"/>
  <c r="D16" i="1"/>
  <c r="E6" i="1"/>
  <c r="C17" i="1"/>
  <c r="C11" i="1"/>
  <c r="E8" i="1"/>
  <c r="H7" i="1"/>
  <c r="B24" i="1"/>
  <c r="B25" i="1"/>
  <c r="G24" i="1"/>
  <c r="G17" i="1"/>
  <c r="E13" i="1"/>
  <c r="F21" i="1"/>
  <c r="G9" i="1"/>
  <c r="E19" i="1"/>
  <c r="D10" i="1"/>
  <c r="B6" i="1"/>
  <c r="G22" i="1"/>
  <c r="H14" i="1"/>
  <c r="G6" i="1"/>
  <c r="H22" i="1"/>
  <c r="H5" i="1"/>
  <c r="D17" i="1"/>
  <c r="F15" i="1"/>
  <c r="E11" i="1"/>
  <c r="D7" i="1"/>
  <c r="H4" i="1"/>
  <c r="H11" i="1"/>
  <c r="E12" i="1"/>
  <c r="H3" i="1"/>
  <c r="H25" i="1"/>
  <c r="D21" i="1"/>
  <c r="H2" i="1"/>
  <c r="D9" i="1"/>
  <c r="G4" i="1"/>
  <c r="C19" i="1"/>
  <c r="G11" i="1"/>
  <c r="F23" i="1"/>
  <c r="B21" i="1"/>
  <c r="D2" i="1"/>
  <c r="F3" i="1"/>
  <c r="G18" i="1"/>
  <c r="G25" i="1"/>
  <c r="B9" i="1"/>
  <c r="C12" i="1"/>
  <c r="G2" i="1"/>
  <c r="E23" i="1"/>
  <c r="B12" i="1"/>
  <c r="E3" i="1"/>
  <c r="C13" i="1"/>
  <c r="F25" i="1"/>
  <c r="H21" i="1"/>
  <c r="G12" i="1"/>
  <c r="G10" i="1"/>
  <c r="C23" i="1"/>
  <c r="G16" i="1"/>
  <c r="H12" i="1"/>
  <c r="F19" i="1"/>
  <c r="D15" i="1"/>
  <c r="F14" i="1"/>
  <c r="D4" i="1"/>
  <c r="F20" i="1"/>
  <c r="D6" i="1"/>
  <c r="E25" i="1"/>
  <c r="B17" i="1"/>
  <c r="C2" i="1"/>
  <c r="F9" i="1"/>
  <c r="G3" i="1"/>
  <c r="D18" i="1"/>
  <c r="D25" i="1"/>
  <c r="G7" i="1"/>
  <c r="B20" i="1"/>
  <c r="E15" i="1"/>
  <c r="D14" i="1"/>
  <c r="F7" i="1"/>
  <c r="H26" i="1"/>
  <c r="H19" i="1"/>
  <c r="C24" i="1"/>
  <c r="B8" i="1"/>
  <c r="F24" i="1"/>
  <c r="E2" i="1"/>
  <c r="E4" i="1"/>
  <c r="E20" i="1"/>
  <c r="B4" i="1"/>
  <c r="F16" i="1"/>
  <c r="E17" i="1"/>
  <c r="C20" i="1"/>
  <c r="D3" i="1"/>
  <c r="C10" i="1"/>
  <c r="C4" i="1"/>
  <c r="B11" i="1"/>
  <c r="C21" i="1"/>
  <c r="E21" i="1"/>
  <c r="E18" i="1"/>
  <c r="H24" i="1"/>
  <c r="F18" i="1"/>
  <c r="D11" i="1"/>
  <c r="B19" i="1"/>
  <c r="F8" i="1"/>
  <c r="B7" i="1"/>
  <c r="B5" i="1"/>
  <c r="D24" i="1"/>
  <c r="E10" i="1"/>
  <c r="E16" i="1"/>
  <c r="C25" i="1"/>
  <c r="F12" i="1"/>
  <c r="C3" i="1"/>
  <c r="F10" i="1"/>
  <c r="H10" i="1"/>
  <c r="H20" i="1"/>
  <c r="C5" i="1"/>
  <c r="F26" i="1"/>
  <c r="F6" i="1"/>
  <c r="E5" i="1"/>
  <c r="C14" i="1"/>
  <c r="F17" i="1"/>
  <c r="G13" i="1"/>
  <c r="H18" i="1"/>
  <c r="D26" i="1"/>
  <c r="H23" i="1"/>
  <c r="G26" i="1"/>
  <c r="E9" i="1"/>
  <c r="H15" i="1"/>
  <c r="C15" i="1"/>
  <c r="D13" i="1"/>
  <c r="C8" i="1"/>
  <c r="D5" i="1"/>
  <c r="H9" i="1"/>
  <c r="E7" i="1"/>
  <c r="D19" i="1"/>
  <c r="B13" i="1"/>
  <c r="C22" i="1"/>
  <c r="F11" i="1"/>
  <c r="F2" i="1"/>
  <c r="G23" i="1"/>
  <c r="B3" i="1"/>
  <c r="D23" i="1"/>
  <c r="G15" i="1"/>
  <c r="B2" i="1"/>
  <c r="E22" i="1"/>
  <c r="H13" i="1"/>
  <c r="D8" i="1"/>
  <c r="B22" i="1"/>
  <c r="C6" i="1"/>
  <c r="F5" i="1"/>
  <c r="B18" i="1"/>
  <c r="H6" i="1"/>
  <c r="F4" i="1"/>
  <c r="E14" i="1"/>
  <c r="H8" i="1"/>
  <c r="D12" i="1"/>
  <c r="C26" i="1"/>
  <c r="H17" i="1"/>
  <c r="B14" i="1"/>
  <c r="C7" i="1"/>
  <c r="C9" i="1"/>
  <c r="E24" i="1"/>
  <c r="B23" i="1"/>
  <c r="F22" i="1"/>
  <c r="G14" i="1"/>
  <c r="G8" i="1"/>
  <c r="B26" i="1"/>
  <c r="G5" i="1"/>
  <c r="D20" i="1"/>
  <c r="F13" i="1"/>
  <c r="B2" i="2" l="1"/>
  <c r="C12" i="2"/>
  <c r="B4" i="2"/>
  <c r="C4" i="2"/>
  <c r="B5" i="2"/>
  <c r="C16" i="2"/>
  <c r="B6" i="2"/>
  <c r="B17" i="2"/>
  <c r="C2" i="2"/>
  <c r="B15" i="2"/>
  <c r="C15" i="2"/>
  <c r="B16" i="2"/>
  <c r="C5" i="2"/>
  <c r="C6" i="2"/>
  <c r="C17" i="2"/>
  <c r="C11" i="2"/>
  <c r="B12" i="2"/>
  <c r="B7" i="2"/>
  <c r="B18" i="2"/>
  <c r="C7" i="2"/>
  <c r="C18" i="2"/>
  <c r="B8" i="2"/>
  <c r="B19" i="2"/>
  <c r="C8" i="2"/>
  <c r="C19" i="2"/>
  <c r="B9" i="2"/>
  <c r="B20" i="2"/>
  <c r="C9" i="2"/>
  <c r="C20" i="2"/>
  <c r="B10" i="2"/>
  <c r="B21" i="2"/>
  <c r="C10" i="2"/>
  <c r="C21" i="2"/>
  <c r="B11" i="2"/>
  <c r="B13" i="2"/>
  <c r="C13" i="2"/>
  <c r="B3" i="2"/>
  <c r="B14" i="2"/>
  <c r="C3" i="2"/>
  <c r="C14" i="2"/>
</calcChain>
</file>

<file path=xl/sharedStrings.xml><?xml version="1.0" encoding="utf-8"?>
<sst xmlns="http://schemas.openxmlformats.org/spreadsheetml/2006/main" count="89" uniqueCount="54">
  <si>
    <t>RIC</t>
  </si>
  <si>
    <t>Bid</t>
  </si>
  <si>
    <t>Ask</t>
  </si>
  <si>
    <t>Net Chng</t>
  </si>
  <si>
    <t>PV01</t>
  </si>
  <si>
    <t>Duration</t>
  </si>
  <si>
    <t>Start Date</t>
  </si>
  <si>
    <t>Maturity Date</t>
  </si>
  <si>
    <t>EURAB6E1Y=TWEB</t>
  </si>
  <si>
    <t>EURAB6E18M=TWEB</t>
  </si>
  <si>
    <t>EURAB6E2Y=TWEB</t>
  </si>
  <si>
    <t>EURAB6E3Y=TWEB</t>
  </si>
  <si>
    <t>EURAB6E4Y=TWEB</t>
  </si>
  <si>
    <t>EURAB6E5Y=TWEB</t>
  </si>
  <si>
    <t>EURAB6E6Y=TWEB</t>
  </si>
  <si>
    <t>EURAB6E7Y=TWEB</t>
  </si>
  <si>
    <t>EURAB6E8Y=TWEB</t>
  </si>
  <si>
    <t>EURAB6E9Y=TWEB</t>
  </si>
  <si>
    <t>EURAB6E10Y=TWEB</t>
  </si>
  <si>
    <t>EURAB6E11Y=TWEB</t>
  </si>
  <si>
    <t>EURAB6E12Y=TWEB</t>
  </si>
  <si>
    <t>EURAB6E13Y=TWEB</t>
  </si>
  <si>
    <t>EURAB6E14Y=TWEB</t>
  </si>
  <si>
    <t>EURAB6E15Y=TWEB</t>
  </si>
  <si>
    <t>EURAB6E16Y=TWEB</t>
  </si>
  <si>
    <t>EURAB6E17Y=TWEB</t>
  </si>
  <si>
    <t>EURAB6E18Y=TWEB</t>
  </si>
  <si>
    <t>EURAB6E19Y=TWEB</t>
  </si>
  <si>
    <t>EURAB6E20Y=TWEB</t>
  </si>
  <si>
    <t>EURAB6E25Y=TWEB</t>
  </si>
  <si>
    <t>EURAB6E30Y=TWEB</t>
  </si>
  <si>
    <t>EURAB6E40Y=TWEB</t>
  </si>
  <si>
    <t>EURAB6E50Y=TWEB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</si>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</sst>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tr">
      <tp>
        <v>2.5579999999999998</v>
        <stp/>
        <stp>5</stp>
        <stp>4140640</stp>
        <tr r="B10" s="1"/>
      </tp>
      <tp>
        <v>-2629.6176</v>
        <stp/>
        <stp>4</stp>
        <stp>4140640</stp>
        <tr r="E26" s="1"/>
      </tp>
      <tp>
        <v>51056</v>
        <stp/>
        <stp>7</stp>
        <stp>4140640</stp>
        <tr r="H16" s="1"/>
      </tp>
      <tp>
        <v>2.8290000000000002</v>
        <stp/>
        <stp>6</stp>
        <stp>4140640</stp>
        <tr r="B16" s="1"/>
      </tp>
      <tp>
        <v>45943</v>
        <stp/>
        <stp>1</stp>
        <stp>4140640</stp>
        <tr r="G19" s="1"/>
      </tp>
      <tp>
        <v>2.8330000000000002</v>
        <stp/>
        <stp>3</stp>
        <stp>4140640</stp>
        <tr r="C16" s="1"/>
      </tp>
      <tp>
        <v>2.7970000000000002</v>
        <stp/>
        <stp>2</stp>
        <stp>4140640</stp>
        <tr r="B15" s="1"/>
      </tp>
      <tp>
        <v>-1E-3</v>
        <stp/>
        <stp>9</stp>
        <stp>4140640</stp>
        <tr r="D22" s="1"/>
      </tp>
      <tp>
        <v>45943</v>
        <stp/>
        <stp>8</stp>
        <stp>4140640</stp>
        <tr r="G21" s="1"/>
      </tp>
      <tp>
        <v>-5.1436000000000002</v>
        <stp/>
        <stp>109</stp>
        <stp>4140640</stp>
        <tr r="F8" s="1"/>
      </tp>
      <tp>
        <v>2.89</v>
        <stp/>
        <stp>108</stp>
        <stp>4140640</stp>
        <tr r="B19" s="1"/>
      </tp>
      <tp>
        <v>-1386.701</v>
        <stp/>
        <stp>103</stp>
        <stp>4140640</stp>
        <tr r="E21" s="1"/>
      </tp>
      <tp>
        <v>2.915</v>
        <stp/>
        <stp>102</stp>
        <stp>4140640</stp>
        <tr r="C21" s="1"/>
      </tp>
      <tp>
        <v>2.6150000000000002</v>
        <stp/>
        <stp>101</stp>
        <stp>4140640</stp>
        <tr r="B11" s="1"/>
      </tp>
      <tp>
        <v>2.1360000000000001</v>
        <stp/>
        <stp>100</stp>
        <stp>4140640</stp>
        <tr r="C4" s="1"/>
      </tp>
      <tp>
        <v>4.0000000000000001E-3</v>
        <stp/>
        <stp>107</stp>
        <stp>4140640</stp>
        <tr r="D11" s="1"/>
      </tp>
      <tp>
        <v>-12.483700000000001</v>
        <stp/>
        <stp>106</stp>
        <stp>4140640</stp>
        <tr r="F18" s="1"/>
      </tp>
      <tp>
        <v>56900</v>
        <stp/>
        <stp>105</stp>
        <stp>4140640</stp>
        <tr r="H24" s="1"/>
      </tp>
      <tp>
        <v>-1213.7722000000001</v>
        <stp/>
        <stp>104</stp>
        <stp>4140640</stp>
        <tr r="E18" s="1"/>
      </tp>
      <tp>
        <v>48865</v>
        <stp/>
        <stp>119</stp>
        <stp>4140640</stp>
        <tr r="H10" s="1"/>
      </tp>
      <tp>
        <v>-6.8201000000000001</v>
        <stp/>
        <stp>118</stp>
        <stp>4140640</stp>
        <tr r="F10" s="1"/>
      </tp>
      <tp>
        <v>-665.73990000000003</v>
        <stp/>
        <stp>113</stp>
        <stp>4140640</stp>
        <tr r="E10" s="1"/>
      </tp>
      <tp>
        <v>-4.0000000000000001E-3</v>
        <stp/>
        <stp>112</stp>
        <stp>4140640</stp>
        <tr r="D24" s="1"/>
      </tp>
      <tp>
        <v>2.2069999999999999</v>
        <stp/>
        <stp>111</stp>
        <stp>4140640</stp>
        <tr r="B5" s="1"/>
      </tp>
      <tp>
        <v>2.3620000000000001</v>
        <stp/>
        <stp>110</stp>
        <stp>4140640</stp>
        <tr r="B7" s="1"/>
      </tp>
      <tp>
        <v>2.1080000000000001</v>
        <stp/>
        <stp>117</stp>
        <stp>4140640</stp>
        <tr r="C3" s="1"/>
      </tp>
      <tp>
        <v>-8.3895</v>
        <stp/>
        <stp>116</stp>
        <stp>4140640</stp>
        <tr r="F12" s="1"/>
      </tp>
      <tp>
        <v>2.8650000000000002</v>
        <stp/>
        <stp>115</stp>
        <stp>4140640</stp>
        <tr r="C25" s="1"/>
      </tp>
      <tp>
        <v>-1090.0298</v>
        <stp/>
        <stp>114</stp>
        <stp>4140640</stp>
        <tr r="E16" s="1"/>
      </tp>
      <tp>
        <v>-8.0000000000000002E-3</v>
        <stp/>
        <stp>129</stp>
        <stp>4140640</stp>
        <tr r="D26" s="1"/>
      </tp>
      <tp>
        <v>51787</v>
        <stp/>
        <stp>128</stp>
        <stp>4140640</stp>
        <tr r="H18" s="1"/>
      </tp>
      <tp>
        <v>-3.363</v>
        <stp/>
        <stp>123</stp>
        <stp>4140640</stp>
        <tr r="F6" s="1"/>
      </tp>
      <tp>
        <v>-27.032800000000002</v>
        <stp/>
        <stp>122</stp>
        <stp>4140640</stp>
        <tr r="F26" s="1"/>
      </tp>
      <tp>
        <v>2.2120000000000002</v>
        <stp/>
        <stp>121</stp>
        <stp>4140640</stp>
        <tr r="C5" s="1"/>
      </tp>
      <tp>
        <v>52517</v>
        <stp/>
        <stp>120</stp>
        <stp>4140640</stp>
        <tr r="H20" s="1"/>
      </tp>
      <tp>
        <v>45943</v>
        <stp/>
        <stp>127</stp>
        <stp>4140640</stp>
        <tr r="G13" s="1"/>
      </tp>
      <tp>
        <v>-11.8553</v>
        <stp/>
        <stp>126</stp>
        <stp>4140640</stp>
        <tr r="F17" s="1"/>
      </tp>
      <tp>
        <v>2.7639999999999998</v>
        <stp/>
        <stp>125</stp>
        <stp>4140640</stp>
        <tr r="C14" s="1"/>
      </tp>
      <tp>
        <v>-238.3545</v>
        <stp/>
        <stp>124</stp>
        <stp>4140640</stp>
        <tr r="E5" s="1"/>
      </tp>
      <tp>
        <v>-417.69040000000001</v>
        <stp/>
        <stp>139</stp>
        <stp>4140640</stp>
        <tr r="E7" s="1"/>
      </tp>
      <tp>
        <v>48500</v>
        <stp/>
        <stp>138</stp>
        <stp>4140640</stp>
        <tr r="H9" s="1"/>
      </tp>
      <tp>
        <v>50691</v>
        <stp/>
        <stp>133</stp>
        <stp>4140640</stp>
        <tr r="H15" s="1"/>
      </tp>
      <tp>
        <v>-585.78070000000002</v>
        <stp/>
        <stp>132</stp>
        <stp>4140640</stp>
        <tr r="E9" s="1"/>
      </tp>
      <tp>
        <v>45943</v>
        <stp/>
        <stp>131</stp>
        <stp>4140640</stp>
        <tr r="G26" s="1"/>
      </tp>
      <tp>
        <v>55074</v>
        <stp/>
        <stp>130</stp>
        <stp>4140640</stp>
        <tr r="H23" s="1"/>
      </tp>
      <tp>
        <v>6.0000000000000001E-3</v>
        <stp/>
        <stp>137</stp>
        <stp>4140640</stp>
        <tr r="D5" s="1"/>
      </tp>
      <tp>
        <v>2.4340000000000002</v>
        <stp/>
        <stp>136</stp>
        <stp>4140640</stp>
        <tr r="C8" s="1"/>
      </tp>
      <tp>
        <v>3.0000000000000001E-3</v>
        <stp/>
        <stp>135</stp>
        <stp>4140640</stp>
        <tr r="D13" s="1"/>
      </tp>
      <tp>
        <v>2.8010000000000002</v>
        <stp/>
        <stp>134</stp>
        <stp>4140640</stp>
        <tr r="C15" s="1"/>
      </tp>
      <tp>
        <v>2.1070000000000002</v>
        <stp/>
        <stp>149</stp>
        <stp>4140640</stp>
        <tr r="B2" s="1"/>
      </tp>
      <tp>
        <v>45943</v>
        <stp/>
        <stp>148</stp>
        <stp>4140640</stp>
        <tr r="G15" s="1"/>
      </tp>
      <tp>
        <v>-7.6161000000000003</v>
        <stp/>
        <stp>143</stp>
        <stp>4140640</stp>
        <tr r="F11" s="1"/>
      </tp>
      <tp>
        <v>2.92</v>
        <stp/>
        <stp>142</stp>
        <stp>4140640</stp>
        <tr r="C22" s="1"/>
      </tp>
      <tp>
        <v>2.7170000000000001</v>
        <stp/>
        <stp>141</stp>
        <stp>4140640</stp>
        <tr r="B13" s="1"/>
      </tp>
      <tp>
        <v>-1E-3</v>
        <stp/>
        <stp>140</stp>
        <stp>4140640</stp>
        <tr r="D19" s="1"/>
      </tp>
      <tp>
        <v>-3.0000000000000001E-3</v>
        <stp/>
        <stp>147</stp>
        <stp>4140640</stp>
        <tr r="D23" s="1"/>
      </tp>
      <tp>
        <v>2.1019999999999999</v>
        <stp/>
        <stp>146</stp>
        <stp>4140640</stp>
        <tr r="B3" s="1"/>
      </tp>
      <tp>
        <v>45943</v>
        <stp/>
        <stp>145</stp>
        <stp>4140640</stp>
        <tr r="G23" s="1"/>
      </tp>
      <tp>
        <v>-0.4904</v>
        <stp/>
        <stp>144</stp>
        <stp>4140640</stp>
        <tr r="F2" s="1"/>
      </tp>
      <tp>
        <v>-958.49189999999999</v>
        <stp/>
        <stp>159</stp>
        <stp>4140640</stp>
        <tr r="E14" s="1"/>
      </tp>
      <tp>
        <v>-1.4696</v>
        <stp/>
        <stp>158</stp>
        <stp>4140640</stp>
        <tr r="F4" s="1"/>
      </tp>
      <tp>
        <v>2.9159999999999999</v>
        <stp/>
        <stp>153</stp>
        <stp>4140640</stp>
        <tr r="B22" s="1"/>
      </tp>
      <tp>
        <v>6.0000000000000001E-3</v>
        <stp/>
        <stp>152</stp>
        <stp>4140640</stp>
        <tr r="D8" s="1"/>
      </tp>
      <tp>
        <v>49961</v>
        <stp/>
        <stp>151</stp>
        <stp>4140640</stp>
        <tr r="H13" s="1"/>
      </tp>
      <tp>
        <v>-1441.5657000000001</v>
        <stp/>
        <stp>150</stp>
        <stp>4140640</stp>
        <tr r="E22" s="1"/>
      </tp>
      <tp>
        <v>47404</v>
        <stp/>
        <stp>157</stp>
        <stp>4140640</stp>
        <tr r="H6" s="1"/>
      </tp>
      <tp>
        <v>2.875</v>
        <stp/>
        <stp>156</stp>
        <stp>4140640</stp>
        <tr r="B18" s="1"/>
      </tp>
      <tp>
        <v>-2.4258999999999999</v>
        <stp/>
        <stp>155</stp>
        <stp>4140640</stp>
        <tr r="F5" s="1"/>
      </tp>
      <tp>
        <v>2.2909999999999999</v>
        <stp/>
        <stp>154</stp>
        <stp>4140640</stp>
        <tr r="C6" s="1"/>
      </tp>
      <tp>
        <v>-14.8332</v>
        <stp/>
        <stp>169</stp>
        <stp>4140640</stp>
        <tr r="F22" s="1"/>
      </tp>
      <tp>
        <v>2.9129999999999998</v>
        <stp/>
        <stp>168</stp>
        <stp>4140640</stp>
        <tr r="B23" s="1"/>
      </tp>
      <tp>
        <v>51422</v>
        <stp/>
        <stp>163</stp>
        <stp>4140640</stp>
        <tr r="H17" s="1"/>
      </tp>
      <tp>
        <v>2.8090000000000002</v>
        <stp/>
        <stp>162</stp>
        <stp>4140640</stp>
        <tr r="C26" s="1"/>
      </tp>
      <tp>
        <v>4.0000000000000001E-3</v>
        <stp/>
        <stp>161</stp>
        <stp>4140640</stp>
        <tr r="D12" s="1"/>
      </tp>
      <tp>
        <v>48134</v>
        <stp/>
        <stp>160</stp>
        <stp>4140640</stp>
        <tr r="H8" s="1"/>
      </tp>
      <tp>
        <v>-1924.6212</v>
        <stp/>
        <stp>167</stp>
        <stp>4140640</stp>
        <tr r="E24" s="1"/>
      </tp>
      <tp>
        <v>2.4990000000000001</v>
        <stp/>
        <stp>166</stp>
        <stp>4140640</stp>
        <tr r="C9" s="1"/>
      </tp>
      <tp>
        <v>2.3660000000000001</v>
        <stp/>
        <stp>165</stp>
        <stp>4140640</stp>
        <tr r="C7" s="1"/>
      </tp>
      <tp>
        <v>2.76</v>
        <stp/>
        <stp>164</stp>
        <stp>4140640</stp>
        <tr r="B14" s="1"/>
      </tp>
      <tp>
        <v>45943</v>
        <stp/>
        <stp>173</stp>
        <stp>4140640</stp>
        <tr r="G5" s="1"/>
      </tp>
      <tp>
        <v>2.8010000000000002</v>
        <stp/>
        <stp>172</stp>
        <stp>4140640</stp>
        <tr r="B26" s="1"/>
      </tp>
      <tp>
        <v>45943</v>
        <stp/>
        <stp>171</stp>
        <stp>4140640</stp>
        <tr r="G8" s="1"/>
      </tp>
      <tp>
        <v>45943</v>
        <stp/>
        <stp>170</stp>
        <stp>4140640</stp>
        <tr r="G14" s="1"/>
      </tp>
      <tp>
        <v>-9.1265999999999998</v>
        <stp/>
        <stp>175</stp>
        <stp>4140640</stp>
        <tr r="F13" s="1"/>
      </tp>
      <tp>
        <v>-1E-3</v>
        <stp/>
        <stp>174</stp>
        <stp>4140640</stp>
        <tr r="D20" s="1"/>
      </tp>
      <tp>
        <v>60553</v>
        <stp/>
        <stp>41</stp>
        <stp>4140640</stp>
        <tr r="H25" s="1"/>
      </tp>
      <tp>
        <v>46490</v>
        <stp/>
        <stp>40</stp>
        <stp>4140640</stp>
        <tr r="H3" s="1"/>
      </tp>
      <tp>
        <v>46308</v>
        <stp/>
        <stp>43</stp>
        <stp>4140640</stp>
        <tr r="H2" s="1"/>
      </tp>
      <tp>
        <v>-2E-3</v>
        <stp/>
        <stp>42</stp>
        <stp>4140640</stp>
        <tr r="D21" s="1"/>
      </tp>
      <tp>
        <v>45943</v>
        <stp/>
        <stp>45</stp>
        <stp>4140640</stp>
        <tr r="G4" s="1"/>
      </tp>
      <tp>
        <v>6.0000000000000001E-3</v>
        <stp/>
        <stp>44</stp>
        <stp>4140640</stp>
        <tr r="D9" s="1"/>
      </tp>
      <tp>
        <v>45943</v>
        <stp/>
        <stp>47</stp>
        <stp>4140640</stp>
        <tr r="G11" s="1"/>
      </tp>
      <tp>
        <v>2.895</v>
        <stp/>
        <stp>46</stp>
        <stp>4140640</stp>
        <tr r="C19" s="1"/>
      </tp>
      <tp>
        <v>2.91</v>
        <stp/>
        <stp>49</stp>
        <stp>4140640</stp>
        <tr r="B21" s="1"/>
      </tp>
      <tp>
        <v>-17.466200000000001</v>
        <stp/>
        <stp>48</stp>
        <stp>4140640</stp>
        <tr r="F23" s="1"/>
      </tp>
      <tp>
        <v>-0.97870000000000001</v>
        <stp/>
        <stp>51</stp>
        <stp>4140640</stp>
        <tr r="F3" s="1"/>
      </tp>
      <tp>
        <v>-1E-3</v>
        <stp/>
        <stp>50</stp>
        <stp>4140640</stp>
        <tr r="D2" s="1"/>
      </tp>
      <tp>
        <v>45943</v>
        <stp/>
        <stp>53</stp>
        <stp>4140640</stp>
        <tr r="G25" s="1"/>
      </tp>
      <tp>
        <v>45943</v>
        <stp/>
        <stp>52</stp>
        <stp>4140640</stp>
        <tr r="G18" s="1"/>
      </tp>
      <tp>
        <v>2.6720000000000002</v>
        <stp/>
        <stp>55</stp>
        <stp>4140640</stp>
        <tr r="C12" s="1"/>
      </tp>
      <tp>
        <v>2.496</v>
        <stp/>
        <stp>54</stp>
        <stp>4140640</stp>
        <tr r="B9" s="1"/>
      </tp>
      <tp>
        <v>-1697.8933</v>
        <stp/>
        <stp>57</stp>
        <stp>4140640</stp>
        <tr r="E23" s="1"/>
      </tp>
      <tp>
        <v>45943</v>
        <stp/>
        <stp>56</stp>
        <stp>4140640</stp>
        <tr r="G2" s="1"/>
      </tp>
      <tp>
        <v>-96.905100000000004</v>
        <stp/>
        <stp>59</stp>
        <stp>4140640</stp>
        <tr r="E3" s="1"/>
      </tp>
      <tp>
        <v>2.6680000000000001</v>
        <stp/>
        <stp>58</stp>
        <stp>4140640</stp>
        <tr r="B12" s="1"/>
      </tp>
      <tp>
        <v>-23.735399999999998</v>
        <stp/>
        <stp>61</stp>
        <stp>4140640</stp>
        <tr r="F25" s="1"/>
      </tp>
      <tp>
        <v>2.7210000000000001</v>
        <stp/>
        <stp>60</stp>
        <stp>4140640</stp>
        <tr r="C13" s="1"/>
      </tp>
      <tp>
        <v>45943</v>
        <stp/>
        <stp>63</stp>
        <stp>4140640</stp>
        <tr r="G12" s="1"/>
      </tp>
      <tp>
        <v>52883</v>
        <stp/>
        <stp>62</stp>
        <stp>4140640</stp>
        <tr r="H21" s="1"/>
      </tp>
      <tp>
        <v>2.9180000000000001</v>
        <stp/>
        <stp>65</stp>
        <stp>4140640</stp>
        <tr r="C23" s="1"/>
      </tp>
      <tp>
        <v>45943</v>
        <stp/>
        <stp>64</stp>
        <stp>4140640</stp>
        <tr r="G10" s="1"/>
      </tp>
      <tp>
        <v>49595</v>
        <stp/>
        <stp>67</stp>
        <stp>4140640</stp>
        <tr r="H12" s="1"/>
      </tp>
      <tp>
        <v>45943</v>
        <stp/>
        <stp>66</stp>
        <stp>4140640</stp>
        <tr r="G16" s="1"/>
      </tp>
      <tp>
        <v>2E-3</v>
        <stp/>
        <stp>69</stp>
        <stp>4140640</stp>
        <tr r="D15" s="1"/>
      </tp>
      <tp>
        <v>-13.0943</v>
        <stp/>
        <stp>68</stp>
        <stp>4140640</stp>
        <tr r="F19" s="1"/>
      </tp>
      <tp>
        <v>3.0000000000000001E-3</v>
        <stp/>
        <stp>71</stp>
        <stp>4140640</stp>
        <tr r="D4" s="1"/>
      </tp>
      <tp>
        <v>-9.843</v>
        <stp/>
        <stp>70</stp>
        <stp>4140640</stp>
        <tr r="F14" s="1"/>
      </tp>
      <tp>
        <v>6.0000000000000001E-3</v>
        <stp/>
        <stp>73</stp>
        <stp>4140640</stp>
        <tr r="D6" s="1"/>
      </tp>
      <tp>
        <v>-13.6875</v>
        <stp/>
        <stp>72</stp>
        <stp>4140640</stp>
        <tr r="F20" s="1"/>
      </tp>
      <tp>
        <v>2.855</v>
        <stp/>
        <stp>75</stp>
        <stp>4140640</stp>
        <tr r="B17" s="1"/>
      </tp>
      <tp>
        <v>-2305.4801000000002</v>
        <stp/>
        <stp>74</stp>
        <stp>4140640</stp>
        <tr r="E25" s="1"/>
      </tp>
      <tp>
        <v>-5.9954999999999998</v>
        <stp/>
        <stp>77</stp>
        <stp>4140640</stp>
        <tr r="F9" s="1"/>
      </tp>
      <tp>
        <v>2.1150000000000002</v>
        <stp/>
        <stp>76</stp>
        <stp>4140640</stp>
        <tr r="C2" s="1"/>
      </tp>
      <tp>
        <v>0</v>
        <stp/>
        <stp>79</stp>
        <stp>4140640</stp>
        <tr r="D18" s="1"/>
      </tp>
      <tp>
        <v>45943</v>
        <stp/>
        <stp>78</stp>
        <stp>4140640</stp>
        <tr r="G3" s="1"/>
      </tp>
      <tp>
        <v>45943</v>
        <stp/>
        <stp>11</stp>
        <stp>4140640</stp>
        <tr r="G20" s="1"/>
      </tp>
      <tp>
        <v>2.88</v>
        <stp/>
        <stp>10</stp>
        <stp>4140640</stp>
        <tr r="C18" s="1"/>
      </tp>
      <tp>
        <v>-329.70209999999997</v>
        <stp/>
        <stp>13</stp>
        <stp>4140640</stp>
        <tr r="E6" s="1"/>
      </tp>
      <tp>
        <v>2E-3</v>
        <stp/>
        <stp>12</stp>
        <stp>4140640</stp>
        <tr r="D16" s="1"/>
      </tp>
      <tp>
        <v>2.6190000000000002</v>
        <stp/>
        <stp>15</stp>
        <stp>4140640</stp>
        <tr r="C11" s="1"/>
      </tp>
      <tp>
        <v>2.859</v>
        <stp/>
        <stp>14</stp>
        <stp>4140640</stp>
        <tr r="C17" s="1"/>
      </tp>
      <tp>
        <v>47769</v>
        <stp/>
        <stp>17</stp>
        <stp>4140640</stp>
        <tr r="H7" s="1"/>
      </tp>
      <tp>
        <v>-502.9819</v>
        <stp/>
        <stp>16</stp>
        <stp>4140640</stp>
        <tr r="E8" s="1"/>
      </tp>
      <tp>
        <v>2.8580000000000001</v>
        <stp/>
        <stp>19</stp>
        <stp>4140640</stp>
        <tr r="B25" s="1"/>
      </tp>
      <tp>
        <v>2.8980000000000001</v>
        <stp/>
        <stp>18</stp>
        <stp>4140640</stp>
        <tr r="B24" s="1"/>
      </tp>
      <tp>
        <v>45943</v>
        <stp/>
        <stp>21</stp>
        <stp>4140640</stp>
        <tr r="G17" s="1"/>
      </tp>
      <tp>
        <v>45943</v>
        <stp/>
        <stp>20</stp>
        <stp>4140640</stp>
        <tr r="G24" s="1"/>
      </tp>
      <tp>
        <v>-14.269</v>
        <stp/>
        <stp>23</stp>
        <stp>4140640</stp>
        <tr r="F21" s="1"/>
      </tp>
      <tp>
        <v>-889.24270000000001</v>
        <stp/>
        <stp>22</stp>
        <stp>4140640</stp>
        <tr r="E13" s="1"/>
      </tp>
      <tp>
        <v>-1272.8878</v>
        <stp/>
        <stp>25</stp>
        <stp>4140640</stp>
        <tr r="E19" s="1"/>
      </tp>
      <tp>
        <v>45943</v>
        <stp/>
        <stp>24</stp>
        <stp>4140640</stp>
        <tr r="G9" s="1"/>
      </tp>
      <tp>
        <v>2.2869999999999999</v>
        <stp/>
        <stp>27</stp>
        <stp>4140640</stp>
        <tr r="B6" s="1"/>
      </tp>
      <tp>
        <v>5.0000000000000001E-3</v>
        <stp/>
        <stp>26</stp>
        <stp>4140640</stp>
        <tr r="D10" s="1"/>
      </tp>
      <tp>
        <v>50326</v>
        <stp/>
        <stp>29</stp>
        <stp>4140640</stp>
        <tr r="H14" s="1"/>
      </tp>
      <tp>
        <v>45943</v>
        <stp/>
        <stp>28</stp>
        <stp>4140640</stp>
        <tr r="G22" s="1"/>
      </tp>
      <tp>
        <v>53248</v>
        <stp/>
        <stp>31</stp>
        <stp>4140640</stp>
        <tr r="H22" s="1"/>
      </tp>
      <tp>
        <v>45943</v>
        <stp/>
        <stp>30</stp>
        <stp>4140640</stp>
        <tr r="G6" s="1"/>
      </tp>
      <tp>
        <v>1E-3</v>
        <stp/>
        <stp>33</stp>
        <stp>4140640</stp>
        <tr r="D17" s="1"/>
      </tp>
      <tp>
        <v>47039</v>
        <stp/>
        <stp>32</stp>
        <stp>4140640</stp>
        <tr r="H5" s="1"/>
      </tp>
      <tp>
        <v>-742.96569999999997</v>
        <stp/>
        <stp>35</stp>
        <stp>4140640</stp>
        <tr r="E11" s="1"/>
      </tp>
      <tp>
        <v>-10.5357</v>
        <stp/>
        <stp>34</stp>
        <stp>4140640</stp>
        <tr r="F15" s="1"/>
      </tp>
      <tp>
        <v>46673</v>
        <stp/>
        <stp>37</stp>
        <stp>4140640</stp>
        <tr r="H4" s="1"/>
      </tp>
      <tp>
        <v>7.0000000000000001E-3</v>
        <stp/>
        <stp>36</stp>
        <stp>4140640</stp>
        <tr r="D7" s="1"/>
      </tp>
      <tp>
        <v>-817.87860000000001</v>
        <stp/>
        <stp>39</stp>
        <stp>4140640</stp>
        <tr r="E12" s="1"/>
      </tp>
      <tp>
        <v>49230</v>
        <stp/>
        <stp>38</stp>
        <stp>4140640</stp>
        <tr r="H11" s="1"/>
      </tp>
      <tp>
        <v>45943</v>
        <stp/>
        <stp>81</stp>
        <stp>4140640</stp>
        <tr r="G7" s="1"/>
      </tp>
      <tp>
        <v>-6.0000000000000001E-3</v>
        <stp/>
        <stp>80</stp>
        <stp>4140640</stp>
        <tr r="D25" s="1"/>
      </tp>
      <tp>
        <v>-1025.3539000000001</v>
        <stp/>
        <stp>83</stp>
        <stp>4140640</stp>
        <tr r="E15" s="1"/>
      </tp>
      <tp>
        <v>2.9020000000000001</v>
        <stp/>
        <stp>82</stp>
        <stp>4140640</stp>
        <tr r="B20" s="1"/>
      </tp>
      <tp>
        <v>-4.2664999999999997</v>
        <stp/>
        <stp>85</stp>
        <stp>4140640</stp>
        <tr r="F7" s="1"/>
      </tp>
      <tp>
        <v>3.0000000000000001E-3</v>
        <stp/>
        <stp>84</stp>
        <stp>4140640</stp>
        <tr r="D14" s="1"/>
      </tp>
      <tp>
        <v>52152</v>
        <stp/>
        <stp>87</stp>
        <stp>4140640</stp>
        <tr r="H19" s="1"/>
      </tp>
      <tp>
        <v>64205</v>
        <stp/>
        <stp>86</stp>
        <stp>4140640</stp>
        <tr r="H26" s="1"/>
      </tp>
      <tp>
        <v>2.4300000000000002</v>
        <stp/>
        <stp>89</stp>
        <stp>4140640</stp>
        <tr r="B8" s="1"/>
      </tp>
      <tp>
        <v>2.903</v>
        <stp/>
        <stp>88</stp>
        <stp>4140640</stp>
        <tr r="C24" s="1"/>
      </tp>
      <tp>
        <v>-49.102499999999999</v>
        <stp/>
        <stp>91</stp>
        <stp>4140640</stp>
        <tr r="E2" s="1"/>
      </tp>
      <tp>
        <v>-19.793500000000002</v>
        <stp/>
        <stp>90</stp>
        <stp>4140640</stp>
        <tr r="F24" s="1"/>
      </tp>
      <tp>
        <v>-1330.6277</v>
        <stp/>
        <stp>93</stp>
        <stp>4140640</stp>
        <tr r="E20" s="1"/>
      </tp>
      <tp>
        <v>-144.93389999999999</v>
        <stp/>
        <stp>92</stp>
        <stp>4140640</stp>
        <tr r="E4" s="1"/>
      </tp>
      <tp>
        <v>-11.204599999999999</v>
        <stp/>
        <stp>95</stp>
        <stp>4140640</stp>
        <tr r="F16" s="1"/>
      </tp>
      <tp>
        <v>2.13</v>
        <stp/>
        <stp>94</stp>
        <stp>4140640</stp>
        <tr r="B4" s="1"/>
      </tp>
      <tp>
        <v>2.907</v>
        <stp/>
        <stp>97</stp>
        <stp>4140640</stp>
        <tr r="C20" s="1"/>
      </tp>
      <tp>
        <v>-1153.1795999999999</v>
        <stp/>
        <stp>96</stp>
        <stp>4140640</stp>
        <tr r="E17" s="1"/>
      </tp>
      <tp>
        <v>2.5609999999999999</v>
        <stp/>
        <stp>99</stp>
        <stp>4140640</stp>
        <tr r="C10" s="1"/>
      </tp>
      <tp>
        <v>3.0000000000000001E-3</v>
        <stp/>
        <stp>98</stp>
        <stp>4140640</stp>
        <tr r="D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M16" sqref="M16"/>
    </sheetView>
  </sheetViews>
  <sheetFormatPr baseColWidth="10" defaultRowHeight="14.4" x14ac:dyDescent="0.3"/>
  <cols>
    <col min="1" max="1" width="18.33203125" bestFit="1" customWidth="1"/>
    <col min="2" max="3" width="6.44140625" bestFit="1" customWidth="1"/>
    <col min="4" max="4" width="8.5546875" bestFit="1" customWidth="1"/>
    <col min="5" max="5" width="9.88671875" bestFit="1" customWidth="1"/>
    <col min="6" max="6" width="8.33203125" bestFit="1" customWidth="1"/>
    <col min="7" max="7" width="10.5546875" bestFit="1" customWidth="1"/>
    <col min="8" max="8" width="12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f>_xll.TR(A2,"BID")</f>
        <v>2.1070000000000002</v>
      </c>
      <c r="C2">
        <f>_xll.TR(A2,"ASK")</f>
        <v>2.1150000000000002</v>
      </c>
      <c r="D2">
        <f>_xll.TR(A2,"CF_NETCHNG")</f>
        <v>-1E-3</v>
      </c>
      <c r="E2">
        <f>_xll.TR(A2,"PV01")</f>
        <v>-49.102499999999999</v>
      </c>
      <c r="F2">
        <f>_xll.TR(A2,"DURATION")</f>
        <v>-0.4904</v>
      </c>
      <c r="G2" s="3">
        <f>_xll.TR(A2,"GV1_DATE")</f>
        <v>45943</v>
      </c>
      <c r="H2" s="3">
        <f>_xll.TR(A2,"GV2_DATE")</f>
        <v>46308</v>
      </c>
    </row>
    <row r="3" spans="1:8" x14ac:dyDescent="0.3">
      <c r="A3" t="s">
        <v>9</v>
      </c>
      <c r="B3">
        <f>_xll.TR(A3,"BID")</f>
        <v>2.1019999999999999</v>
      </c>
      <c r="C3">
        <f>_xll.TR(A3,"ASK")</f>
        <v>2.1080000000000001</v>
      </c>
      <c r="D3">
        <f>_xll.TR(A3,"CF_NETCHNG")</f>
        <v>3.0000000000000001E-3</v>
      </c>
      <c r="E3">
        <f>_xll.TR(A3,"PV01")</f>
        <v>-96.905100000000004</v>
      </c>
      <c r="F3">
        <f>_xll.TR(A3,"DURATION")</f>
        <v>-0.97870000000000001</v>
      </c>
      <c r="G3" s="3">
        <f>_xll.TR(A3,"GV1_DATE")</f>
        <v>45943</v>
      </c>
      <c r="H3" s="3">
        <f>_xll.TR(A3,"GV2_DATE")</f>
        <v>46490</v>
      </c>
    </row>
    <row r="4" spans="1:8" x14ac:dyDescent="0.3">
      <c r="A4" t="s">
        <v>10</v>
      </c>
      <c r="B4">
        <f>_xll.TR(A4,"BID")</f>
        <v>2.13</v>
      </c>
      <c r="C4">
        <f>_xll.TR(A4,"ASK")</f>
        <v>2.1360000000000001</v>
      </c>
      <c r="D4">
        <f>_xll.TR(A4,"CF_NETCHNG")</f>
        <v>3.0000000000000001E-3</v>
      </c>
      <c r="E4">
        <f>_xll.TR(A4,"PV01")</f>
        <v>-144.93389999999999</v>
      </c>
      <c r="F4">
        <f>_xll.TR(A4,"DURATION")</f>
        <v>-1.4696</v>
      </c>
      <c r="G4" s="3">
        <f>_xll.TR(A4,"GV1_DATE")</f>
        <v>45943</v>
      </c>
      <c r="H4" s="3">
        <f>_xll.TR(A4,"GV2_DATE")</f>
        <v>46673</v>
      </c>
    </row>
    <row r="5" spans="1:8" x14ac:dyDescent="0.3">
      <c r="A5" t="s">
        <v>11</v>
      </c>
      <c r="B5">
        <f>_xll.TR(A5,"BID")</f>
        <v>2.2069999999999999</v>
      </c>
      <c r="C5">
        <f>_xll.TR(A5,"ASK")</f>
        <v>2.2120000000000002</v>
      </c>
      <c r="D5">
        <f>_xll.TR(A5,"CF_NETCHNG")</f>
        <v>6.0000000000000001E-3</v>
      </c>
      <c r="E5">
        <f>_xll.TR(A5,"PV01")</f>
        <v>-238.3545</v>
      </c>
      <c r="F5">
        <f>_xll.TR(A5,"DURATION")</f>
        <v>-2.4258999999999999</v>
      </c>
      <c r="G5" s="3">
        <f>_xll.TR(A5,"GV1_DATE")</f>
        <v>45943</v>
      </c>
      <c r="H5" s="3">
        <f>_xll.TR(A5,"GV2_DATE")</f>
        <v>47039</v>
      </c>
    </row>
    <row r="6" spans="1:8" x14ac:dyDescent="0.3">
      <c r="A6" t="s">
        <v>12</v>
      </c>
      <c r="B6">
        <f>_xll.TR(A6,"BID")</f>
        <v>2.2869999999999999</v>
      </c>
      <c r="C6">
        <f>_xll.TR(A6,"ASK")</f>
        <v>2.2909999999999999</v>
      </c>
      <c r="D6">
        <f>_xll.TR(A6,"CF_NETCHNG")</f>
        <v>6.0000000000000001E-3</v>
      </c>
      <c r="E6">
        <f>_xll.TR(A6,"PV01")</f>
        <v>-329.70209999999997</v>
      </c>
      <c r="F6">
        <f>_xll.TR(A6,"DURATION")</f>
        <v>-3.363</v>
      </c>
      <c r="G6" s="3">
        <f>_xll.TR(A6,"GV1_DATE")</f>
        <v>45943</v>
      </c>
      <c r="H6" s="3">
        <f>_xll.TR(A6,"GV2_DATE")</f>
        <v>47404</v>
      </c>
    </row>
    <row r="7" spans="1:8" x14ac:dyDescent="0.3">
      <c r="A7" t="s">
        <v>13</v>
      </c>
      <c r="B7">
        <f>_xll.TR(A7,"BID")</f>
        <v>2.3620000000000001</v>
      </c>
      <c r="C7">
        <f>_xll.TR(A7,"ASK")</f>
        <v>2.3660000000000001</v>
      </c>
      <c r="D7">
        <f>_xll.TR(A7,"CF_NETCHNG")</f>
        <v>7.0000000000000001E-3</v>
      </c>
      <c r="E7">
        <f>_xll.TR(A7,"PV01")</f>
        <v>-417.69040000000001</v>
      </c>
      <c r="F7">
        <f>_xll.TR(A7,"DURATION")</f>
        <v>-4.2664999999999997</v>
      </c>
      <c r="G7" s="3">
        <f>_xll.TR(A7,"GV1_DATE")</f>
        <v>45943</v>
      </c>
      <c r="H7" s="3">
        <f>_xll.TR(A7,"GV2_DATE")</f>
        <v>47769</v>
      </c>
    </row>
    <row r="8" spans="1:8" x14ac:dyDescent="0.3">
      <c r="A8" t="s">
        <v>14</v>
      </c>
      <c r="B8">
        <f>_xll.TR(A8,"BID")</f>
        <v>2.4300000000000002</v>
      </c>
      <c r="C8">
        <f>_xll.TR(A8,"ASK")</f>
        <v>2.4340000000000002</v>
      </c>
      <c r="D8">
        <f>_xll.TR(A8,"CF_NETCHNG")</f>
        <v>6.0000000000000001E-3</v>
      </c>
      <c r="E8">
        <f>_xll.TR(A8,"PV01")</f>
        <v>-502.9819</v>
      </c>
      <c r="F8">
        <f>_xll.TR(A8,"DURATION")</f>
        <v>-5.1436000000000002</v>
      </c>
      <c r="G8" s="3">
        <f>_xll.TR(A8,"GV1_DATE")</f>
        <v>45943</v>
      </c>
      <c r="H8" s="3">
        <f>_xll.TR(A8,"GV2_DATE")</f>
        <v>48134</v>
      </c>
    </row>
    <row r="9" spans="1:8" x14ac:dyDescent="0.3">
      <c r="A9" t="s">
        <v>15</v>
      </c>
      <c r="B9">
        <f>_xll.TR(A9,"BID")</f>
        <v>2.496</v>
      </c>
      <c r="C9">
        <f>_xll.TR(A9,"ASK")</f>
        <v>2.4990000000000001</v>
      </c>
      <c r="D9">
        <f>_xll.TR(A9,"CF_NETCHNG")</f>
        <v>6.0000000000000001E-3</v>
      </c>
      <c r="E9">
        <f>_xll.TR(A9,"PV01")</f>
        <v>-585.78070000000002</v>
      </c>
      <c r="F9">
        <f>_xll.TR(A9,"DURATION")</f>
        <v>-5.9954999999999998</v>
      </c>
      <c r="G9" s="3">
        <f>_xll.TR(A9,"GV1_DATE")</f>
        <v>45943</v>
      </c>
      <c r="H9" s="3">
        <f>_xll.TR(A9,"GV2_DATE")</f>
        <v>48500</v>
      </c>
    </row>
    <row r="10" spans="1:8" x14ac:dyDescent="0.3">
      <c r="A10" t="s">
        <v>16</v>
      </c>
      <c r="B10">
        <f>_xll.TR(A10,"BID")</f>
        <v>2.5579999999999998</v>
      </c>
      <c r="C10">
        <f>_xll.TR(A10,"ASK")</f>
        <v>2.5609999999999999</v>
      </c>
      <c r="D10">
        <f>_xll.TR(A10,"CF_NETCHNG")</f>
        <v>5.0000000000000001E-3</v>
      </c>
      <c r="E10">
        <f>_xll.TR(A10,"PV01")</f>
        <v>-665.73990000000003</v>
      </c>
      <c r="F10">
        <f>_xll.TR(A10,"DURATION")</f>
        <v>-6.8201000000000001</v>
      </c>
      <c r="G10" s="3">
        <f>_xll.TR(A10,"GV1_DATE")</f>
        <v>45943</v>
      </c>
      <c r="H10" s="3">
        <f>_xll.TR(A10,"GV2_DATE")</f>
        <v>48865</v>
      </c>
    </row>
    <row r="11" spans="1:8" x14ac:dyDescent="0.3">
      <c r="A11" t="s">
        <v>17</v>
      </c>
      <c r="B11">
        <f>_xll.TR(A11,"BID")</f>
        <v>2.6150000000000002</v>
      </c>
      <c r="C11">
        <f>_xll.TR(A11,"ASK")</f>
        <v>2.6190000000000002</v>
      </c>
      <c r="D11">
        <f>_xll.TR(A11,"CF_NETCHNG")</f>
        <v>4.0000000000000001E-3</v>
      </c>
      <c r="E11">
        <f>_xll.TR(A11,"PV01")</f>
        <v>-742.96569999999997</v>
      </c>
      <c r="F11">
        <f>_xll.TR(A11,"DURATION")</f>
        <v>-7.6161000000000003</v>
      </c>
      <c r="G11" s="3">
        <f>_xll.TR(A11,"GV1_DATE")</f>
        <v>45943</v>
      </c>
      <c r="H11" s="3">
        <f>_xll.TR(A11,"GV2_DATE")</f>
        <v>49230</v>
      </c>
    </row>
    <row r="12" spans="1:8" x14ac:dyDescent="0.3">
      <c r="A12" t="s">
        <v>18</v>
      </c>
      <c r="B12">
        <f>_xll.TR(A12,"BID")</f>
        <v>2.6680000000000001</v>
      </c>
      <c r="C12">
        <f>_xll.TR(A12,"ASK")</f>
        <v>2.6720000000000002</v>
      </c>
      <c r="D12">
        <f>_xll.TR(A12,"CF_NETCHNG")</f>
        <v>4.0000000000000001E-3</v>
      </c>
      <c r="E12">
        <f>_xll.TR(A12,"PV01")</f>
        <v>-817.87860000000001</v>
      </c>
      <c r="F12">
        <f>_xll.TR(A12,"DURATION")</f>
        <v>-8.3895</v>
      </c>
      <c r="G12" s="3">
        <f>_xll.TR(A12,"GV1_DATE")</f>
        <v>45943</v>
      </c>
      <c r="H12" s="3">
        <f>_xll.TR(A12,"GV2_DATE")</f>
        <v>49595</v>
      </c>
    </row>
    <row r="13" spans="1:8" x14ac:dyDescent="0.3">
      <c r="A13" t="s">
        <v>19</v>
      </c>
      <c r="B13">
        <f>_xll.TR(A13,"BID")</f>
        <v>2.7170000000000001</v>
      </c>
      <c r="C13">
        <f>_xll.TR(A13,"ASK")</f>
        <v>2.7210000000000001</v>
      </c>
      <c r="D13">
        <f>_xll.TR(A13,"CF_NETCHNG")</f>
        <v>3.0000000000000001E-3</v>
      </c>
      <c r="E13">
        <f>_xll.TR(A13,"PV01")</f>
        <v>-889.24270000000001</v>
      </c>
      <c r="F13">
        <f>_xll.TR(A13,"DURATION")</f>
        <v>-9.1265999999999998</v>
      </c>
      <c r="G13" s="3">
        <f>_xll.TR(A13,"GV1_DATE")</f>
        <v>45943</v>
      </c>
      <c r="H13" s="3">
        <f>_xll.TR(A13,"GV2_DATE")</f>
        <v>49961</v>
      </c>
    </row>
    <row r="14" spans="1:8" x14ac:dyDescent="0.3">
      <c r="A14" t="s">
        <v>20</v>
      </c>
      <c r="B14">
        <f>_xll.TR(A14,"BID")</f>
        <v>2.76</v>
      </c>
      <c r="C14">
        <f>_xll.TR(A14,"ASK")</f>
        <v>2.7639999999999998</v>
      </c>
      <c r="D14">
        <f>_xll.TR(A14,"CF_NETCHNG")</f>
        <v>3.0000000000000001E-3</v>
      </c>
      <c r="E14">
        <f>_xll.TR(A14,"PV01")</f>
        <v>-958.49189999999999</v>
      </c>
      <c r="F14">
        <f>_xll.TR(A14,"DURATION")</f>
        <v>-9.843</v>
      </c>
      <c r="G14" s="3">
        <f>_xll.TR(A14,"GV1_DATE")</f>
        <v>45943</v>
      </c>
      <c r="H14" s="3">
        <f>_xll.TR(A14,"GV2_DATE")</f>
        <v>50326</v>
      </c>
    </row>
    <row r="15" spans="1:8" x14ac:dyDescent="0.3">
      <c r="A15" t="s">
        <v>21</v>
      </c>
      <c r="B15">
        <f>_xll.TR(A15,"BID")</f>
        <v>2.7970000000000002</v>
      </c>
      <c r="C15">
        <f>_xll.TR(A15,"ASK")</f>
        <v>2.8010000000000002</v>
      </c>
      <c r="D15">
        <f>_xll.TR(A15,"CF_NETCHNG")</f>
        <v>2E-3</v>
      </c>
      <c r="E15">
        <f>_xll.TR(A15,"PV01")</f>
        <v>-1025.3539000000001</v>
      </c>
      <c r="F15">
        <f>_xll.TR(A15,"DURATION")</f>
        <v>-10.5357</v>
      </c>
      <c r="G15" s="3">
        <f>_xll.TR(A15,"GV1_DATE")</f>
        <v>45943</v>
      </c>
      <c r="H15" s="3">
        <f>_xll.TR(A15,"GV2_DATE")</f>
        <v>50691</v>
      </c>
    </row>
    <row r="16" spans="1:8" x14ac:dyDescent="0.3">
      <c r="A16" t="s">
        <v>22</v>
      </c>
      <c r="B16">
        <f>_xll.TR(A16,"BID")</f>
        <v>2.8290000000000002</v>
      </c>
      <c r="C16">
        <f>_xll.TR(A16,"ASK")</f>
        <v>2.8330000000000002</v>
      </c>
      <c r="D16">
        <f>_xll.TR(A16,"CF_NETCHNG")</f>
        <v>2E-3</v>
      </c>
      <c r="E16">
        <f>_xll.TR(A16,"PV01")</f>
        <v>-1090.0298</v>
      </c>
      <c r="F16">
        <f>_xll.TR(A16,"DURATION")</f>
        <v>-11.204599999999999</v>
      </c>
      <c r="G16" s="3">
        <f>_xll.TR(A16,"GV1_DATE")</f>
        <v>45943</v>
      </c>
      <c r="H16" s="3">
        <f>_xll.TR(A16,"GV2_DATE")</f>
        <v>51056</v>
      </c>
    </row>
    <row r="17" spans="1:8" x14ac:dyDescent="0.3">
      <c r="A17" t="s">
        <v>23</v>
      </c>
      <c r="B17">
        <f>_xll.TR(A17,"BID")</f>
        <v>2.855</v>
      </c>
      <c r="C17">
        <f>_xll.TR(A17,"ASK")</f>
        <v>2.859</v>
      </c>
      <c r="D17">
        <f>_xll.TR(A17,"CF_NETCHNG")</f>
        <v>1E-3</v>
      </c>
      <c r="E17">
        <f>_xll.TR(A17,"PV01")</f>
        <v>-1153.1795999999999</v>
      </c>
      <c r="F17">
        <f>_xll.TR(A17,"DURATION")</f>
        <v>-11.8553</v>
      </c>
      <c r="G17" s="3">
        <f>_xll.TR(A17,"GV1_DATE")</f>
        <v>45943</v>
      </c>
      <c r="H17" s="3">
        <f>_xll.TR(A17,"GV2_DATE")</f>
        <v>51422</v>
      </c>
    </row>
    <row r="18" spans="1:8" x14ac:dyDescent="0.3">
      <c r="A18" t="s">
        <v>24</v>
      </c>
      <c r="B18">
        <f>_xll.TR(A18,"BID")</f>
        <v>2.875</v>
      </c>
      <c r="C18">
        <f>_xll.TR(A18,"ASK")</f>
        <v>2.88</v>
      </c>
      <c r="D18">
        <f>_xll.TR(A18,"CF_NETCHNG")</f>
        <v>0</v>
      </c>
      <c r="E18">
        <f>_xll.TR(A18,"PV01")</f>
        <v>-1213.7722000000001</v>
      </c>
      <c r="F18">
        <f>_xll.TR(A18,"DURATION")</f>
        <v>-12.483700000000001</v>
      </c>
      <c r="G18" s="3">
        <f>_xll.TR(A18,"GV1_DATE")</f>
        <v>45943</v>
      </c>
      <c r="H18" s="3">
        <f>_xll.TR(A18,"GV2_DATE")</f>
        <v>51787</v>
      </c>
    </row>
    <row r="19" spans="1:8" x14ac:dyDescent="0.3">
      <c r="A19" t="s">
        <v>25</v>
      </c>
      <c r="B19">
        <f>_xll.TR(A19,"BID")</f>
        <v>2.89</v>
      </c>
      <c r="C19">
        <f>_xll.TR(A19,"ASK")</f>
        <v>2.895</v>
      </c>
      <c r="D19">
        <f>_xll.TR(A19,"CF_NETCHNG")</f>
        <v>-1E-3</v>
      </c>
      <c r="E19">
        <f>_xll.TR(A19,"PV01")</f>
        <v>-1272.8878</v>
      </c>
      <c r="F19">
        <f>_xll.TR(A19,"DURATION")</f>
        <v>-13.0943</v>
      </c>
      <c r="G19" s="3">
        <f>_xll.TR(A19,"GV1_DATE")</f>
        <v>45943</v>
      </c>
      <c r="H19" s="3">
        <f>_xll.TR(A19,"GV2_DATE")</f>
        <v>52152</v>
      </c>
    </row>
    <row r="20" spans="1:8" x14ac:dyDescent="0.3">
      <c r="A20" t="s">
        <v>26</v>
      </c>
      <c r="B20">
        <f>_xll.TR(A20,"BID")</f>
        <v>2.9020000000000001</v>
      </c>
      <c r="C20">
        <f>_xll.TR(A20,"ASK")</f>
        <v>2.907</v>
      </c>
      <c r="D20">
        <f>_xll.TR(A20,"CF_NETCHNG")</f>
        <v>-1E-3</v>
      </c>
      <c r="E20">
        <f>_xll.TR(A20,"PV01")</f>
        <v>-1330.6277</v>
      </c>
      <c r="F20">
        <f>_xll.TR(A20,"DURATION")</f>
        <v>-13.6875</v>
      </c>
      <c r="G20" s="3">
        <f>_xll.TR(A20,"GV1_DATE")</f>
        <v>45943</v>
      </c>
      <c r="H20" s="3">
        <f>_xll.TR(A20,"GV2_DATE")</f>
        <v>52517</v>
      </c>
    </row>
    <row r="21" spans="1:8" x14ac:dyDescent="0.3">
      <c r="A21" t="s">
        <v>27</v>
      </c>
      <c r="B21">
        <f>_xll.TR(A21,"BID")</f>
        <v>2.91</v>
      </c>
      <c r="C21">
        <f>_xll.TR(A21,"ASK")</f>
        <v>2.915</v>
      </c>
      <c r="D21">
        <f>_xll.TR(A21,"CF_NETCHNG")</f>
        <v>-2E-3</v>
      </c>
      <c r="E21">
        <f>_xll.TR(A21,"PV01")</f>
        <v>-1386.701</v>
      </c>
      <c r="F21">
        <f>_xll.TR(A21,"DURATION")</f>
        <v>-14.269</v>
      </c>
      <c r="G21" s="3">
        <f>_xll.TR(A21,"GV1_DATE")</f>
        <v>45943</v>
      </c>
      <c r="H21" s="3">
        <f>_xll.TR(A21,"GV2_DATE")</f>
        <v>52883</v>
      </c>
    </row>
    <row r="22" spans="1:8" x14ac:dyDescent="0.3">
      <c r="A22" t="s">
        <v>28</v>
      </c>
      <c r="B22">
        <f>_xll.TR(A22,"BID")</f>
        <v>2.9159999999999999</v>
      </c>
      <c r="C22">
        <f>_xll.TR(A22,"ASK")</f>
        <v>2.92</v>
      </c>
      <c r="D22">
        <f>_xll.TR(A22,"CF_NETCHNG")</f>
        <v>-1E-3</v>
      </c>
      <c r="E22">
        <f>_xll.TR(A22,"PV01")</f>
        <v>-1441.5657000000001</v>
      </c>
      <c r="F22">
        <f>_xll.TR(A22,"DURATION")</f>
        <v>-14.8332</v>
      </c>
      <c r="G22" s="3">
        <f>_xll.TR(A22,"GV1_DATE")</f>
        <v>45943</v>
      </c>
      <c r="H22" s="3">
        <f>_xll.TR(A22,"GV2_DATE")</f>
        <v>53248</v>
      </c>
    </row>
    <row r="23" spans="1:8" x14ac:dyDescent="0.3">
      <c r="A23" t="s">
        <v>29</v>
      </c>
      <c r="B23">
        <f>_xll.TR(A23,"BID")</f>
        <v>2.9129999999999998</v>
      </c>
      <c r="C23">
        <f>_xll.TR(A23,"ASK")</f>
        <v>2.9180000000000001</v>
      </c>
      <c r="D23">
        <f>_xll.TR(A23,"CF_NETCHNG")</f>
        <v>-3.0000000000000001E-3</v>
      </c>
      <c r="E23">
        <f>_xll.TR(A23,"PV01")</f>
        <v>-1697.8933</v>
      </c>
      <c r="F23">
        <f>_xll.TR(A23,"DURATION")</f>
        <v>-17.466200000000001</v>
      </c>
      <c r="G23" s="3">
        <f>_xll.TR(A23,"GV1_DATE")</f>
        <v>45943</v>
      </c>
      <c r="H23" s="3">
        <f>_xll.TR(A23,"GV2_DATE")</f>
        <v>55074</v>
      </c>
    </row>
    <row r="24" spans="1:8" x14ac:dyDescent="0.3">
      <c r="A24" t="s">
        <v>30</v>
      </c>
      <c r="B24">
        <f>_xll.TR(A24,"BID")</f>
        <v>2.8980000000000001</v>
      </c>
      <c r="C24">
        <f>_xll.TR(A24,"ASK")</f>
        <v>2.903</v>
      </c>
      <c r="D24">
        <f>_xll.TR(A24,"CF_NETCHNG")</f>
        <v>-4.0000000000000001E-3</v>
      </c>
      <c r="E24">
        <f>_xll.TR(A24,"PV01")</f>
        <v>-1924.6212</v>
      </c>
      <c r="F24">
        <f>_xll.TR(A24,"DURATION")</f>
        <v>-19.793500000000002</v>
      </c>
      <c r="G24" s="3">
        <f>_xll.TR(A24,"GV1_DATE")</f>
        <v>45943</v>
      </c>
      <c r="H24" s="3">
        <f>_xll.TR(A24,"GV2_DATE")</f>
        <v>56900</v>
      </c>
    </row>
    <row r="25" spans="1:8" x14ac:dyDescent="0.3">
      <c r="A25" t="s">
        <v>31</v>
      </c>
      <c r="B25">
        <f>_xll.TR(A25,"BID")</f>
        <v>2.8580000000000001</v>
      </c>
      <c r="C25">
        <f>_xll.TR(A25,"ASK")</f>
        <v>2.8650000000000002</v>
      </c>
      <c r="D25">
        <f>_xll.TR(A25,"CF_NETCHNG")</f>
        <v>-6.0000000000000001E-3</v>
      </c>
      <c r="E25">
        <f>_xll.TR(A25,"PV01")</f>
        <v>-2305.4801000000002</v>
      </c>
      <c r="F25">
        <f>_xll.TR(A25,"DURATION")</f>
        <v>-23.735399999999998</v>
      </c>
      <c r="G25" s="3">
        <f>_xll.TR(A25,"GV1_DATE")</f>
        <v>45943</v>
      </c>
      <c r="H25" s="3">
        <f>_xll.TR(A25,"GV2_DATE")</f>
        <v>60553</v>
      </c>
    </row>
    <row r="26" spans="1:8" x14ac:dyDescent="0.3">
      <c r="A26" t="s">
        <v>32</v>
      </c>
      <c r="B26">
        <f>_xll.TR(A26,"BID")</f>
        <v>2.8010000000000002</v>
      </c>
      <c r="C26">
        <f>_xll.TR(A26,"ASK")</f>
        <v>2.8090000000000002</v>
      </c>
      <c r="D26">
        <f>_xll.TR(A26,"CF_NETCHNG")</f>
        <v>-8.0000000000000002E-3</v>
      </c>
      <c r="E26">
        <f>_xll.TR(A26,"PV01")</f>
        <v>-2629.6176</v>
      </c>
      <c r="F26">
        <f>_xll.TR(A26,"DURATION")</f>
        <v>-27.032800000000002</v>
      </c>
      <c r="G26" s="3">
        <f>_xll.TR(A26,"GV1_DATE")</f>
        <v>45943</v>
      </c>
      <c r="H26" s="3">
        <f>_xll.TR(A26,"GV2_DATE")</f>
        <v>64205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B2" sqref="B2"/>
    </sheetView>
  </sheetViews>
  <sheetFormatPr baseColWidth="10" defaultRowHeight="14.4" x14ac:dyDescent="0.3"/>
  <sheetData>
    <row r="1" spans="1:3" x14ac:dyDescent="0.3">
      <c r="A1" t="s">
        <v>53</v>
      </c>
      <c r="B1" t="s">
        <v>1</v>
      </c>
      <c r="C1" t="s">
        <v>2</v>
      </c>
    </row>
    <row r="2" spans="1:3" x14ac:dyDescent="0.3">
      <c r="A2" s="1" t="s">
        <v>33</v>
      </c>
      <c r="B2" s="2">
        <f>Hoja3!B2</f>
        <v>2.1070000000000002</v>
      </c>
      <c r="C2" s="2">
        <f>Hoja3!C2</f>
        <v>2.1150000000000002</v>
      </c>
    </row>
    <row r="3" spans="1:3" x14ac:dyDescent="0.3">
      <c r="A3" s="1" t="s">
        <v>34</v>
      </c>
      <c r="B3" s="2">
        <f>Hoja3!B4</f>
        <v>2.13</v>
      </c>
      <c r="C3" s="2">
        <f>Hoja3!C4</f>
        <v>2.1360000000000001</v>
      </c>
    </row>
    <row r="4" spans="1:3" x14ac:dyDescent="0.3">
      <c r="A4" s="1" t="s">
        <v>35</v>
      </c>
      <c r="B4" s="2">
        <f>Hoja3!B5</f>
        <v>2.2069999999999999</v>
      </c>
      <c r="C4" s="2">
        <f>Hoja3!C5</f>
        <v>2.2120000000000002</v>
      </c>
    </row>
    <row r="5" spans="1:3" x14ac:dyDescent="0.3">
      <c r="A5" s="1" t="s">
        <v>36</v>
      </c>
      <c r="B5" s="2">
        <f>Hoja3!B6</f>
        <v>2.2869999999999999</v>
      </c>
      <c r="C5" s="2">
        <f>Hoja3!C6</f>
        <v>2.2909999999999999</v>
      </c>
    </row>
    <row r="6" spans="1:3" x14ac:dyDescent="0.3">
      <c r="A6" s="1" t="s">
        <v>37</v>
      </c>
      <c r="B6" s="2">
        <f>Hoja3!B7</f>
        <v>2.3620000000000001</v>
      </c>
      <c r="C6" s="2">
        <f>Hoja3!C7</f>
        <v>2.3660000000000001</v>
      </c>
    </row>
    <row r="7" spans="1:3" x14ac:dyDescent="0.3">
      <c r="A7" s="1" t="s">
        <v>38</v>
      </c>
      <c r="B7" s="2">
        <f>Hoja3!B8</f>
        <v>2.4300000000000002</v>
      </c>
      <c r="C7" s="2">
        <f>Hoja3!C8</f>
        <v>2.4340000000000002</v>
      </c>
    </row>
    <row r="8" spans="1:3" x14ac:dyDescent="0.3">
      <c r="A8" s="1" t="s">
        <v>39</v>
      </c>
      <c r="B8" s="2">
        <f>Hoja3!B9</f>
        <v>2.496</v>
      </c>
      <c r="C8" s="2">
        <f>Hoja3!C9</f>
        <v>2.4990000000000001</v>
      </c>
    </row>
    <row r="9" spans="1:3" x14ac:dyDescent="0.3">
      <c r="A9" s="1" t="s">
        <v>40</v>
      </c>
      <c r="B9" s="2">
        <f>Hoja3!B10</f>
        <v>2.5579999999999998</v>
      </c>
      <c r="C9" s="2">
        <f>Hoja3!C10</f>
        <v>2.5609999999999999</v>
      </c>
    </row>
    <row r="10" spans="1:3" x14ac:dyDescent="0.3">
      <c r="A10" s="1" t="s">
        <v>41</v>
      </c>
      <c r="B10" s="2">
        <f>Hoja3!B11</f>
        <v>2.6150000000000002</v>
      </c>
      <c r="C10" s="2">
        <f>Hoja3!C11</f>
        <v>2.6190000000000002</v>
      </c>
    </row>
    <row r="11" spans="1:3" x14ac:dyDescent="0.3">
      <c r="A11" s="1" t="s">
        <v>42</v>
      </c>
      <c r="B11" s="2">
        <f>Hoja3!B12</f>
        <v>2.6680000000000001</v>
      </c>
      <c r="C11" s="2">
        <f>Hoja3!C12</f>
        <v>2.6720000000000002</v>
      </c>
    </row>
    <row r="12" spans="1:3" x14ac:dyDescent="0.3">
      <c r="A12" s="1" t="s">
        <v>43</v>
      </c>
      <c r="B12" s="2">
        <f>Hoja3!B13</f>
        <v>2.7170000000000001</v>
      </c>
      <c r="C12" s="2">
        <f>Hoja3!C13</f>
        <v>2.7210000000000001</v>
      </c>
    </row>
    <row r="13" spans="1:3" x14ac:dyDescent="0.3">
      <c r="A13" s="1" t="s">
        <v>44</v>
      </c>
      <c r="B13" s="2">
        <f>Hoja3!B14</f>
        <v>2.76</v>
      </c>
      <c r="C13" s="2">
        <f>Hoja3!C14</f>
        <v>2.7639999999999998</v>
      </c>
    </row>
    <row r="14" spans="1:3" x14ac:dyDescent="0.3">
      <c r="A14" s="1" t="s">
        <v>45</v>
      </c>
      <c r="B14" s="2">
        <f>Hoja3!B15</f>
        <v>2.7970000000000002</v>
      </c>
      <c r="C14" s="2">
        <f>Hoja3!C15</f>
        <v>2.8010000000000002</v>
      </c>
    </row>
    <row r="15" spans="1:3" x14ac:dyDescent="0.3">
      <c r="A15" s="1" t="s">
        <v>46</v>
      </c>
      <c r="B15" s="2">
        <f>Hoja3!B16</f>
        <v>2.8290000000000002</v>
      </c>
      <c r="C15" s="2">
        <f>Hoja3!C16</f>
        <v>2.8330000000000002</v>
      </c>
    </row>
    <row r="16" spans="1:3" x14ac:dyDescent="0.3">
      <c r="A16" s="1" t="s">
        <v>47</v>
      </c>
      <c r="B16" s="2">
        <f>Hoja3!B17</f>
        <v>2.855</v>
      </c>
      <c r="C16" s="2">
        <f>Hoja3!C17</f>
        <v>2.859</v>
      </c>
    </row>
    <row r="17" spans="1:3" x14ac:dyDescent="0.3">
      <c r="A17" s="1" t="s">
        <v>48</v>
      </c>
      <c r="B17" s="2">
        <f>Hoja3!B18</f>
        <v>2.875</v>
      </c>
      <c r="C17" s="2">
        <f>Hoja3!C18</f>
        <v>2.88</v>
      </c>
    </row>
    <row r="18" spans="1:3" x14ac:dyDescent="0.3">
      <c r="A18" s="1" t="s">
        <v>49</v>
      </c>
      <c r="B18" s="2">
        <f>Hoja3!B19</f>
        <v>2.89</v>
      </c>
      <c r="C18" s="2">
        <f>Hoja3!C19</f>
        <v>2.895</v>
      </c>
    </row>
    <row r="19" spans="1:3" x14ac:dyDescent="0.3">
      <c r="A19" s="1" t="s">
        <v>50</v>
      </c>
      <c r="B19" s="2">
        <f>Hoja3!B20</f>
        <v>2.9020000000000001</v>
      </c>
      <c r="C19" s="2">
        <f>Hoja3!C20</f>
        <v>2.907</v>
      </c>
    </row>
    <row r="20" spans="1:3" x14ac:dyDescent="0.3">
      <c r="A20" s="1" t="s">
        <v>51</v>
      </c>
      <c r="B20" s="2">
        <f>Hoja3!B21</f>
        <v>2.91</v>
      </c>
      <c r="C20" s="2">
        <f>Hoja3!C21</f>
        <v>2.915</v>
      </c>
    </row>
    <row r="21" spans="1:3" x14ac:dyDescent="0.3">
      <c r="A21" s="1" t="s">
        <v>52</v>
      </c>
      <c r="B21" s="2">
        <f>Hoja3!B22</f>
        <v>2.9159999999999999</v>
      </c>
      <c r="C21" s="2">
        <f>Hoja3!C22</f>
        <v>2.92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L24" sqref="L24"/>
    </sheetView>
  </sheetViews>
  <sheetFormatPr baseColWidth="10" defaultRowHeight="14.4" x14ac:dyDescent="0.3"/>
  <cols>
    <col min="1" max="1" width="18.33203125" bestFit="1" customWidth="1"/>
    <col min="2" max="3" width="6.44140625" bestFit="1" customWidth="1"/>
    <col min="4" max="4" width="8.5546875" bestFit="1" customWidth="1"/>
    <col min="5" max="5" width="9.88671875" bestFit="1" customWidth="1"/>
    <col min="6" max="6" width="8.33203125" bestFit="1" customWidth="1"/>
    <col min="7" max="7" width="9.33203125" bestFit="1" customWidth="1"/>
    <col min="8" max="8" width="12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2.1070000000000002</v>
      </c>
      <c r="C2">
        <v>2.1150000000000002</v>
      </c>
      <c r="D2">
        <v>-8.3000000000000004E-2</v>
      </c>
      <c r="E2">
        <v>-48.106200000000001</v>
      </c>
      <c r="F2">
        <v>-0.4864</v>
      </c>
      <c r="G2">
        <v>45510</v>
      </c>
      <c r="H2">
        <v>45875</v>
      </c>
    </row>
    <row r="3" spans="1:8" x14ac:dyDescent="0.3">
      <c r="A3" t="s">
        <v>9</v>
      </c>
      <c r="B3">
        <v>2.1019999999999999</v>
      </c>
      <c r="C3">
        <v>2.1080000000000001</v>
      </c>
      <c r="D3">
        <v>-8.3000000000000004E-2</v>
      </c>
      <c r="E3">
        <v>-95.717100000000002</v>
      </c>
      <c r="F3">
        <v>-0.9739000000000001</v>
      </c>
      <c r="G3">
        <v>45510</v>
      </c>
      <c r="H3">
        <v>46059</v>
      </c>
    </row>
    <row r="4" spans="1:8" x14ac:dyDescent="0.3">
      <c r="A4" t="s">
        <v>10</v>
      </c>
      <c r="B4">
        <v>2.13</v>
      </c>
      <c r="C4">
        <v>2.1360000000000001</v>
      </c>
      <c r="D4">
        <v>-7.5999999999999998E-2</v>
      </c>
      <c r="E4">
        <v>-142.81140000000002</v>
      </c>
      <c r="F4">
        <v>-1.4578</v>
      </c>
      <c r="G4">
        <v>45510</v>
      </c>
      <c r="H4">
        <v>46240</v>
      </c>
    </row>
    <row r="5" spans="1:8" x14ac:dyDescent="0.3">
      <c r="A5" t="s">
        <v>11</v>
      </c>
      <c r="B5">
        <v>2.2069999999999999</v>
      </c>
      <c r="C5">
        <v>2.2120000000000002</v>
      </c>
      <c r="D5">
        <v>-6.7000000000000004E-2</v>
      </c>
      <c r="E5">
        <v>-235.358</v>
      </c>
      <c r="F5">
        <v>-2.4063000000000003</v>
      </c>
      <c r="G5">
        <v>45510</v>
      </c>
      <c r="H5">
        <v>46605</v>
      </c>
    </row>
    <row r="6" spans="1:8" x14ac:dyDescent="0.3">
      <c r="A6" t="s">
        <v>12</v>
      </c>
      <c r="B6">
        <v>2.2869999999999999</v>
      </c>
      <c r="C6">
        <v>2.2909999999999999</v>
      </c>
      <c r="D6">
        <v>-6.5000000000000002E-2</v>
      </c>
      <c r="E6">
        <v>-326.30560000000003</v>
      </c>
      <c r="F6">
        <v>-3.3371</v>
      </c>
      <c r="G6">
        <v>45510</v>
      </c>
      <c r="H6">
        <v>46971</v>
      </c>
    </row>
    <row r="7" spans="1:8" x14ac:dyDescent="0.3">
      <c r="A7" t="s">
        <v>13</v>
      </c>
      <c r="B7">
        <v>2.3620000000000001</v>
      </c>
      <c r="C7">
        <v>2.3660000000000001</v>
      </c>
      <c r="D7">
        <v>-6.2E-2</v>
      </c>
      <c r="E7">
        <v>-413.97650000000004</v>
      </c>
      <c r="F7">
        <v>-4.2370999999999999</v>
      </c>
      <c r="G7">
        <v>45510</v>
      </c>
      <c r="H7">
        <v>47336</v>
      </c>
    </row>
    <row r="8" spans="1:8" x14ac:dyDescent="0.3">
      <c r="A8" t="s">
        <v>14</v>
      </c>
      <c r="B8">
        <v>2.4300000000000002</v>
      </c>
      <c r="C8">
        <v>2.4340000000000002</v>
      </c>
      <c r="D8">
        <v>-5.7000000000000002E-2</v>
      </c>
      <c r="E8">
        <v>-499.42540000000002</v>
      </c>
      <c r="F8">
        <v>-5.1137000000000006</v>
      </c>
      <c r="G8">
        <v>45510</v>
      </c>
      <c r="H8">
        <v>47701</v>
      </c>
    </row>
    <row r="9" spans="1:8" x14ac:dyDescent="0.3">
      <c r="A9" t="s">
        <v>15</v>
      </c>
      <c r="B9">
        <v>2.496</v>
      </c>
      <c r="C9">
        <v>2.4990000000000001</v>
      </c>
      <c r="D9">
        <v>-5.2000000000000005E-2</v>
      </c>
      <c r="E9">
        <v>-582.65060000000005</v>
      </c>
      <c r="F9">
        <v>-5.9687999999999999</v>
      </c>
      <c r="G9">
        <v>45510</v>
      </c>
      <c r="H9">
        <v>48066</v>
      </c>
    </row>
    <row r="10" spans="1:8" x14ac:dyDescent="0.3">
      <c r="A10" t="s">
        <v>16</v>
      </c>
      <c r="B10">
        <v>2.5579999999999998</v>
      </c>
      <c r="C10">
        <v>2.5609999999999999</v>
      </c>
      <c r="D10">
        <v>-4.7E-2</v>
      </c>
      <c r="E10">
        <v>-663.68860000000006</v>
      </c>
      <c r="F10">
        <v>-6.7996000000000008</v>
      </c>
      <c r="G10">
        <v>45510</v>
      </c>
      <c r="H10">
        <v>48432</v>
      </c>
    </row>
    <row r="11" spans="1:8" x14ac:dyDescent="0.3">
      <c r="A11" t="s">
        <v>17</v>
      </c>
      <c r="B11">
        <v>2.6150000000000002</v>
      </c>
      <c r="C11">
        <v>2.6190000000000002</v>
      </c>
      <c r="D11">
        <v>-4.3000000000000003E-2</v>
      </c>
      <c r="E11">
        <v>-741.94900000000007</v>
      </c>
      <c r="F11">
        <v>-7.6069000000000004</v>
      </c>
      <c r="G11">
        <v>45510</v>
      </c>
      <c r="H11">
        <v>48797</v>
      </c>
    </row>
    <row r="12" spans="1:8" x14ac:dyDescent="0.3">
      <c r="A12" t="s">
        <v>18</v>
      </c>
      <c r="B12">
        <v>2.6680000000000001</v>
      </c>
      <c r="C12">
        <v>2.6720000000000002</v>
      </c>
      <c r="D12">
        <v>-4.1000000000000002E-2</v>
      </c>
      <c r="E12">
        <v>-818.48950000000002</v>
      </c>
      <c r="F12">
        <v>-8.3945000000000007</v>
      </c>
      <c r="G12">
        <v>45510</v>
      </c>
      <c r="H12">
        <v>49162</v>
      </c>
    </row>
    <row r="13" spans="1:8" x14ac:dyDescent="0.3">
      <c r="A13" t="s">
        <v>19</v>
      </c>
      <c r="B13">
        <v>2.7170000000000001</v>
      </c>
      <c r="C13">
        <v>2.7210000000000001</v>
      </c>
      <c r="D13">
        <v>-3.9E-2</v>
      </c>
      <c r="E13">
        <v>-892.02719999999999</v>
      </c>
      <c r="F13">
        <v>-9.1516999999999999</v>
      </c>
      <c r="G13">
        <v>45510</v>
      </c>
      <c r="H13">
        <v>49527</v>
      </c>
    </row>
    <row r="14" spans="1:8" x14ac:dyDescent="0.3">
      <c r="A14" t="s">
        <v>20</v>
      </c>
      <c r="B14">
        <v>2.76</v>
      </c>
      <c r="C14">
        <v>2.7639999999999998</v>
      </c>
      <c r="D14">
        <v>-3.7000000000000005E-2</v>
      </c>
      <c r="E14">
        <v>-963.3098</v>
      </c>
      <c r="F14">
        <v>-9.8830000000000009</v>
      </c>
      <c r="G14">
        <v>45510</v>
      </c>
      <c r="H14">
        <v>49893</v>
      </c>
    </row>
    <row r="15" spans="1:8" x14ac:dyDescent="0.3">
      <c r="A15" t="s">
        <v>21</v>
      </c>
      <c r="B15">
        <v>2.7970000000000002</v>
      </c>
      <c r="C15">
        <v>2.8010000000000002</v>
      </c>
      <c r="D15">
        <v>-3.5000000000000003E-2</v>
      </c>
      <c r="E15">
        <v>-1032.7265</v>
      </c>
      <c r="F15">
        <v>-10.599400000000001</v>
      </c>
      <c r="G15">
        <v>45510</v>
      </c>
      <c r="H15">
        <v>50258</v>
      </c>
    </row>
    <row r="16" spans="1:8" x14ac:dyDescent="0.3">
      <c r="A16" t="s">
        <v>22</v>
      </c>
      <c r="B16">
        <v>2.8290000000000002</v>
      </c>
      <c r="C16">
        <v>2.8330000000000002</v>
      </c>
      <c r="D16">
        <v>-3.5000000000000003E-2</v>
      </c>
      <c r="E16">
        <v>-1100.4726000000001</v>
      </c>
      <c r="F16">
        <v>-11.2957</v>
      </c>
      <c r="G16">
        <v>45510</v>
      </c>
      <c r="H16">
        <v>50623</v>
      </c>
    </row>
    <row r="17" spans="1:8" x14ac:dyDescent="0.3">
      <c r="A17" t="s">
        <v>23</v>
      </c>
      <c r="B17">
        <v>2.855</v>
      </c>
      <c r="C17">
        <v>2.859</v>
      </c>
      <c r="D17">
        <v>-3.4000000000000002E-2</v>
      </c>
      <c r="E17">
        <v>-1166.3825000000002</v>
      </c>
      <c r="F17">
        <v>-11.9749</v>
      </c>
      <c r="G17">
        <v>45510</v>
      </c>
      <c r="H17">
        <v>50988</v>
      </c>
    </row>
    <row r="18" spans="1:8" x14ac:dyDescent="0.3">
      <c r="A18" t="s">
        <v>24</v>
      </c>
      <c r="B18">
        <v>2.875</v>
      </c>
      <c r="C18">
        <v>2.88</v>
      </c>
      <c r="D18">
        <v>-3.2000000000000001E-2</v>
      </c>
      <c r="E18">
        <v>-1231.7728</v>
      </c>
      <c r="F18">
        <v>-12.643600000000001</v>
      </c>
      <c r="G18">
        <v>45510</v>
      </c>
      <c r="H18">
        <v>51354</v>
      </c>
    </row>
    <row r="19" spans="1:8" x14ac:dyDescent="0.3">
      <c r="A19" t="s">
        <v>25</v>
      </c>
      <c r="B19">
        <v>2.89</v>
      </c>
      <c r="C19">
        <v>2.895</v>
      </c>
      <c r="D19">
        <v>-3.1E-2</v>
      </c>
      <c r="E19">
        <v>-1295.1731</v>
      </c>
      <c r="F19">
        <v>-13.299100000000001</v>
      </c>
      <c r="G19">
        <v>45510</v>
      </c>
      <c r="H19">
        <v>51719</v>
      </c>
    </row>
    <row r="20" spans="1:8" x14ac:dyDescent="0.3">
      <c r="A20" t="s">
        <v>26</v>
      </c>
      <c r="B20">
        <v>2.9020000000000001</v>
      </c>
      <c r="C20">
        <v>2.907</v>
      </c>
      <c r="D20">
        <v>-3.1E-2</v>
      </c>
      <c r="E20">
        <v>-1358.3215</v>
      </c>
      <c r="F20">
        <v>-13.945300000000001</v>
      </c>
      <c r="G20">
        <v>45510</v>
      </c>
      <c r="H20">
        <v>52084</v>
      </c>
    </row>
    <row r="21" spans="1:8" x14ac:dyDescent="0.3">
      <c r="A21" t="s">
        <v>27</v>
      </c>
      <c r="B21">
        <v>2.91</v>
      </c>
      <c r="C21">
        <v>2.915</v>
      </c>
      <c r="D21">
        <v>-3.1E-2</v>
      </c>
      <c r="E21">
        <v>-1420.7021</v>
      </c>
      <c r="F21">
        <v>-14.587200000000001</v>
      </c>
      <c r="G21">
        <v>45510</v>
      </c>
      <c r="H21">
        <v>52449</v>
      </c>
    </row>
    <row r="22" spans="1:8" x14ac:dyDescent="0.3">
      <c r="A22" t="s">
        <v>28</v>
      </c>
      <c r="B22">
        <v>2.9159999999999999</v>
      </c>
      <c r="C22">
        <v>2.92</v>
      </c>
      <c r="D22">
        <v>-3.0000000000000002E-2</v>
      </c>
      <c r="E22">
        <v>-1482.0244</v>
      </c>
      <c r="F22">
        <v>-15.2111</v>
      </c>
      <c r="G22">
        <v>45510</v>
      </c>
      <c r="H22">
        <v>52815</v>
      </c>
    </row>
    <row r="23" spans="1:8" x14ac:dyDescent="0.3">
      <c r="A23" t="s">
        <v>29</v>
      </c>
      <c r="B23">
        <v>2.9129999999999998</v>
      </c>
      <c r="C23">
        <v>2.9180000000000001</v>
      </c>
      <c r="D23">
        <v>-2.7E-2</v>
      </c>
      <c r="E23">
        <v>-1779.6807000000001</v>
      </c>
      <c r="F23">
        <v>-18.255300000000002</v>
      </c>
      <c r="G23">
        <v>45510</v>
      </c>
      <c r="H23">
        <v>54641</v>
      </c>
    </row>
    <row r="24" spans="1:8" x14ac:dyDescent="0.3">
      <c r="A24" t="s">
        <v>30</v>
      </c>
      <c r="B24">
        <v>2.8980000000000001</v>
      </c>
      <c r="C24">
        <v>2.903</v>
      </c>
      <c r="D24">
        <v>-2.6000000000000002E-2</v>
      </c>
      <c r="E24">
        <v>-2061.5146</v>
      </c>
      <c r="F24">
        <v>-21.127300000000002</v>
      </c>
      <c r="G24">
        <v>45510</v>
      </c>
      <c r="H24">
        <v>56467</v>
      </c>
    </row>
    <row r="25" spans="1:8" x14ac:dyDescent="0.3">
      <c r="A25" t="s">
        <v>31</v>
      </c>
      <c r="B25">
        <v>2.8580000000000001</v>
      </c>
      <c r="C25">
        <v>2.8650000000000002</v>
      </c>
      <c r="D25">
        <v>-2.9000000000000001E-2</v>
      </c>
      <c r="E25">
        <v>-2582.2507000000001</v>
      </c>
      <c r="F25">
        <v>-26.430100000000003</v>
      </c>
      <c r="G25">
        <v>45510</v>
      </c>
      <c r="H25">
        <v>60120</v>
      </c>
    </row>
    <row r="26" spans="1:8" x14ac:dyDescent="0.3">
      <c r="A26" t="s">
        <v>32</v>
      </c>
      <c r="B26">
        <v>2.8010000000000002</v>
      </c>
      <c r="C26">
        <v>2.8090000000000002</v>
      </c>
      <c r="D26">
        <v>-2.8000000000000001E-2</v>
      </c>
      <c r="E26">
        <v>-3078.3069</v>
      </c>
      <c r="F26">
        <v>-31.4451</v>
      </c>
      <c r="G26">
        <v>45510</v>
      </c>
      <c r="H26">
        <v>63772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Pontificia Comillas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S.T.I.C.</dc:creator>
  <cp:lastModifiedBy>Ignacio Cervera Conte</cp:lastModifiedBy>
  <dcterms:created xsi:type="dcterms:W3CDTF">2018-12-11T08:18:23Z</dcterms:created>
  <dcterms:modified xsi:type="dcterms:W3CDTF">2025-10-09T08:54:47Z</dcterms:modified>
</cp:coreProperties>
</file>