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tu\"/>
    </mc:Choice>
  </mc:AlternateContent>
  <bookViews>
    <workbookView xWindow="0" yWindow="0" windowWidth="28800" windowHeight="12615"/>
  </bookViews>
  <sheets>
    <sheet name="Sheet1" sheetId="1" r:id="rId1"/>
  </sheets>
  <definedNames>
    <definedName name="solver_adj" localSheetId="0" hidden="1">Sheet1!$B$57:$B$90,Sheet1!$C$57:$G$57,Sheet1!$J$57:$J$89,Sheet1!$K$54:$O$54,Sheet1!$AX$54:$BB$54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Sheet1!$S$48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" i="1" l="1"/>
  <c r="AZ8" i="1"/>
  <c r="BA8" i="1"/>
  <c r="BB8" i="1"/>
  <c r="AX8" i="1"/>
  <c r="L8" i="1"/>
  <c r="M8" i="1"/>
  <c r="N8" i="1"/>
  <c r="O8" i="1"/>
  <c r="P8" i="1"/>
  <c r="K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P35" i="1" s="1"/>
  <c r="J36" i="1"/>
  <c r="J37" i="1"/>
  <c r="J38" i="1"/>
  <c r="J39" i="1"/>
  <c r="J40" i="1"/>
  <c r="J41" i="1"/>
  <c r="J42" i="1"/>
  <c r="J43" i="1"/>
  <c r="J44" i="1"/>
  <c r="J12" i="1"/>
  <c r="C12" i="1"/>
  <c r="D12" i="1"/>
  <c r="E12" i="1"/>
  <c r="F12" i="1"/>
  <c r="G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2" i="1"/>
  <c r="P36" i="1" l="1"/>
  <c r="L21" i="1"/>
  <c r="N23" i="1"/>
  <c r="L22" i="1"/>
  <c r="AY12" i="1"/>
  <c r="AY57" i="1" s="1"/>
  <c r="L38" i="1"/>
  <c r="L30" i="1"/>
  <c r="L14" i="1"/>
  <c r="L37" i="1"/>
  <c r="L12" i="1"/>
  <c r="D13" i="1" s="1"/>
  <c r="L29" i="1"/>
  <c r="L13" i="1"/>
  <c r="L17" i="1"/>
  <c r="N21" i="1"/>
  <c r="L40" i="1"/>
  <c r="L32" i="1"/>
  <c r="M13" i="1"/>
  <c r="M30" i="1"/>
  <c r="M21" i="1"/>
  <c r="N29" i="1"/>
  <c r="M17" i="1"/>
  <c r="L44" i="1"/>
  <c r="K17" i="1"/>
  <c r="AI17" i="1" s="1"/>
  <c r="AI62" i="1" s="1"/>
  <c r="M29" i="1"/>
  <c r="M12" i="1"/>
  <c r="AK12" i="1" s="1"/>
  <c r="AK57" i="1" s="1"/>
  <c r="AX13" i="1"/>
  <c r="AX58" i="1" s="1"/>
  <c r="M38" i="1"/>
  <c r="M34" i="1"/>
  <c r="K43" i="1"/>
  <c r="L43" i="1"/>
  <c r="M43" i="1"/>
  <c r="N43" i="1"/>
  <c r="O43" i="1"/>
  <c r="P43" i="1"/>
  <c r="P13" i="1"/>
  <c r="P21" i="1"/>
  <c r="P29" i="1"/>
  <c r="P37" i="1"/>
  <c r="P38" i="1"/>
  <c r="P15" i="1"/>
  <c r="P30" i="1"/>
  <c r="P39" i="1"/>
  <c r="P16" i="1"/>
  <c r="P22" i="1"/>
  <c r="K40" i="1"/>
  <c r="AI40" i="1" s="1"/>
  <c r="AI85" i="1" s="1"/>
  <c r="P31" i="1"/>
  <c r="K42" i="1"/>
  <c r="AI42" i="1" s="1"/>
  <c r="AI87" i="1" s="1"/>
  <c r="L42" i="1"/>
  <c r="K26" i="1"/>
  <c r="AI26" i="1" s="1"/>
  <c r="AI71" i="1" s="1"/>
  <c r="M26" i="1"/>
  <c r="N26" i="1"/>
  <c r="O26" i="1"/>
  <c r="P26" i="1"/>
  <c r="O15" i="1"/>
  <c r="O30" i="1"/>
  <c r="O12" i="1"/>
  <c r="AM12" i="1" s="1"/>
  <c r="AM57" i="1" s="1"/>
  <c r="O39" i="1"/>
  <c r="O22" i="1"/>
  <c r="O41" i="1"/>
  <c r="P41" i="1"/>
  <c r="L41" i="1"/>
  <c r="M41" i="1"/>
  <c r="N41" i="1"/>
  <c r="O33" i="1"/>
  <c r="P33" i="1"/>
  <c r="K33" i="1"/>
  <c r="AI33" i="1" s="1"/>
  <c r="AI78" i="1" s="1"/>
  <c r="L33" i="1"/>
  <c r="M33" i="1"/>
  <c r="O25" i="1"/>
  <c r="P25" i="1"/>
  <c r="K25" i="1"/>
  <c r="AI25" i="1" s="1"/>
  <c r="AI70" i="1" s="1"/>
  <c r="L25" i="1"/>
  <c r="O17" i="1"/>
  <c r="P17" i="1"/>
  <c r="N17" i="1"/>
  <c r="N30" i="1"/>
  <c r="N12" i="1"/>
  <c r="AL12" i="1" s="1"/>
  <c r="AL57" i="1" s="1"/>
  <c r="N13" i="1"/>
  <c r="N39" i="1"/>
  <c r="N22" i="1"/>
  <c r="N31" i="1"/>
  <c r="N37" i="1"/>
  <c r="N14" i="1"/>
  <c r="O42" i="1"/>
  <c r="N38" i="1"/>
  <c r="N34" i="1"/>
  <c r="L26" i="1"/>
  <c r="N15" i="1"/>
  <c r="N42" i="1"/>
  <c r="N25" i="1"/>
  <c r="P14" i="1"/>
  <c r="K35" i="1"/>
  <c r="AI35" i="1" s="1"/>
  <c r="AI80" i="1" s="1"/>
  <c r="L35" i="1"/>
  <c r="M35" i="1"/>
  <c r="N35" i="1"/>
  <c r="O35" i="1"/>
  <c r="K27" i="1"/>
  <c r="L27" i="1"/>
  <c r="M27" i="1"/>
  <c r="N27" i="1"/>
  <c r="K19" i="1"/>
  <c r="L19" i="1"/>
  <c r="M19" i="1"/>
  <c r="P19" i="1"/>
  <c r="K36" i="1"/>
  <c r="AI36" i="1" s="1"/>
  <c r="AI81" i="1" s="1"/>
  <c r="P27" i="1"/>
  <c r="K34" i="1"/>
  <c r="O34" i="1"/>
  <c r="P34" i="1"/>
  <c r="K18" i="1"/>
  <c r="L18" i="1"/>
  <c r="M18" i="1"/>
  <c r="N18" i="1"/>
  <c r="O18" i="1"/>
  <c r="P42" i="1"/>
  <c r="O38" i="1"/>
  <c r="O31" i="1"/>
  <c r="O27" i="1"/>
  <c r="M42" i="1"/>
  <c r="L34" i="1"/>
  <c r="M25" i="1"/>
  <c r="O19" i="1"/>
  <c r="O14" i="1"/>
  <c r="K41" i="1"/>
  <c r="AI41" i="1" s="1"/>
  <c r="AI86" i="1" s="1"/>
  <c r="N33" i="1"/>
  <c r="P23" i="1"/>
  <c r="N19" i="1"/>
  <c r="P40" i="1"/>
  <c r="O23" i="1"/>
  <c r="P18" i="1"/>
  <c r="M44" i="1"/>
  <c r="N44" i="1"/>
  <c r="O44" i="1"/>
  <c r="K44" i="1"/>
  <c r="C45" i="1" s="1"/>
  <c r="AY45" i="1" s="1"/>
  <c r="AY90" i="1" s="1"/>
  <c r="M36" i="1"/>
  <c r="N36" i="1"/>
  <c r="O36" i="1"/>
  <c r="M28" i="1"/>
  <c r="N28" i="1"/>
  <c r="O28" i="1"/>
  <c r="L28" i="1"/>
  <c r="P28" i="1"/>
  <c r="M20" i="1"/>
  <c r="N20" i="1"/>
  <c r="O20" i="1"/>
  <c r="K20" i="1"/>
  <c r="AI20" i="1" s="1"/>
  <c r="AI65" i="1" s="1"/>
  <c r="L20" i="1"/>
  <c r="P20" i="1"/>
  <c r="K12" i="1"/>
  <c r="AI12" i="1" s="1"/>
  <c r="AI57" i="1" s="1"/>
  <c r="K14" i="1"/>
  <c r="C15" i="1" s="1"/>
  <c r="K22" i="1"/>
  <c r="C23" i="1" s="1"/>
  <c r="K30" i="1"/>
  <c r="C31" i="1" s="1"/>
  <c r="AY31" i="1" s="1"/>
  <c r="AY76" i="1" s="1"/>
  <c r="K38" i="1"/>
  <c r="C39" i="1" s="1"/>
  <c r="K37" i="1"/>
  <c r="AI37" i="1" s="1"/>
  <c r="AI82" i="1" s="1"/>
  <c r="K29" i="1"/>
  <c r="C30" i="1" s="1"/>
  <c r="AY30" i="1" s="1"/>
  <c r="AY75" i="1" s="1"/>
  <c r="K21" i="1"/>
  <c r="AI21" i="1" s="1"/>
  <c r="AI66" i="1" s="1"/>
  <c r="P44" i="1"/>
  <c r="L36" i="1"/>
  <c r="K32" i="1"/>
  <c r="AI32" i="1" s="1"/>
  <c r="AI77" i="1" s="1"/>
  <c r="K28" i="1"/>
  <c r="C29" i="1" s="1"/>
  <c r="K13" i="1"/>
  <c r="AI13" i="1" s="1"/>
  <c r="AI58" i="1" s="1"/>
  <c r="M40" i="1"/>
  <c r="N40" i="1"/>
  <c r="O40" i="1"/>
  <c r="M32" i="1"/>
  <c r="N32" i="1"/>
  <c r="O32" i="1"/>
  <c r="M24" i="1"/>
  <c r="N24" i="1"/>
  <c r="O24" i="1"/>
  <c r="M16" i="1"/>
  <c r="N16" i="1"/>
  <c r="O16" i="1"/>
  <c r="L16" i="1"/>
  <c r="M14" i="1"/>
  <c r="AX16" i="1"/>
  <c r="AX61" i="1" s="1"/>
  <c r="AX23" i="1"/>
  <c r="AX68" i="1" s="1"/>
  <c r="K39" i="1"/>
  <c r="C40" i="1" s="1"/>
  <c r="AY40" i="1" s="1"/>
  <c r="AY85" i="1" s="1"/>
  <c r="K31" i="1"/>
  <c r="K23" i="1"/>
  <c r="C24" i="1" s="1"/>
  <c r="K15" i="1"/>
  <c r="M37" i="1"/>
  <c r="P24" i="1"/>
  <c r="K16" i="1"/>
  <c r="AI16" i="1" s="1"/>
  <c r="AI61" i="1" s="1"/>
  <c r="BB12" i="1"/>
  <c r="BB57" i="1" s="1"/>
  <c r="L24" i="1"/>
  <c r="M22" i="1"/>
  <c r="P12" i="1"/>
  <c r="AN12" i="1" s="1"/>
  <c r="AN57" i="1" s="1"/>
  <c r="O37" i="1"/>
  <c r="O29" i="1"/>
  <c r="O21" i="1"/>
  <c r="O13" i="1"/>
  <c r="P32" i="1"/>
  <c r="K24" i="1"/>
  <c r="AI24" i="1" s="1"/>
  <c r="AI69" i="1" s="1"/>
  <c r="M39" i="1"/>
  <c r="M31" i="1"/>
  <c r="M23" i="1"/>
  <c r="M15" i="1"/>
  <c r="L39" i="1"/>
  <c r="L31" i="1"/>
  <c r="L23" i="1"/>
  <c r="L15" i="1"/>
  <c r="AX39" i="1"/>
  <c r="AX84" i="1" s="1"/>
  <c r="AX18" i="1"/>
  <c r="AX63" i="1" s="1"/>
  <c r="AX45" i="1"/>
  <c r="AX90" i="1" s="1"/>
  <c r="AX15" i="1"/>
  <c r="AX60" i="1" s="1"/>
  <c r="AX34" i="1"/>
  <c r="AX79" i="1" s="1"/>
  <c r="AX29" i="1"/>
  <c r="AX74" i="1" s="1"/>
  <c r="AX26" i="1"/>
  <c r="AX71" i="1" s="1"/>
  <c r="AX42" i="1"/>
  <c r="AX87" i="1" s="1"/>
  <c r="AX12" i="1"/>
  <c r="AX57" i="1" s="1"/>
  <c r="AX31" i="1"/>
  <c r="AX76" i="1" s="1"/>
  <c r="AX30" i="1"/>
  <c r="AX75" i="1" s="1"/>
  <c r="AX38" i="1"/>
  <c r="AX83" i="1" s="1"/>
  <c r="AX22" i="1"/>
  <c r="AX67" i="1" s="1"/>
  <c r="AX37" i="1"/>
  <c r="AX82" i="1" s="1"/>
  <c r="AX21" i="1"/>
  <c r="AX66" i="1" s="1"/>
  <c r="AX14" i="1"/>
  <c r="AX59" i="1" s="1"/>
  <c r="BA12" i="1"/>
  <c r="BA57" i="1" s="1"/>
  <c r="AZ12" i="1"/>
  <c r="AZ57" i="1" s="1"/>
  <c r="AX43" i="1"/>
  <c r="AX88" i="1" s="1"/>
  <c r="AX35" i="1"/>
  <c r="AX80" i="1" s="1"/>
  <c r="AX27" i="1"/>
  <c r="AX72" i="1" s="1"/>
  <c r="AX19" i="1"/>
  <c r="AX64" i="1" s="1"/>
  <c r="AX41" i="1"/>
  <c r="AX86" i="1" s="1"/>
  <c r="AX33" i="1"/>
  <c r="AX78" i="1" s="1"/>
  <c r="AX25" i="1"/>
  <c r="AX70" i="1" s="1"/>
  <c r="AX17" i="1"/>
  <c r="AX62" i="1" s="1"/>
  <c r="AX44" i="1"/>
  <c r="AX89" i="1" s="1"/>
  <c r="AX36" i="1"/>
  <c r="AX81" i="1" s="1"/>
  <c r="AX28" i="1"/>
  <c r="AX73" i="1" s="1"/>
  <c r="AX20" i="1"/>
  <c r="AX65" i="1" s="1"/>
  <c r="AX40" i="1"/>
  <c r="AX85" i="1" s="1"/>
  <c r="AX32" i="1"/>
  <c r="AX77" i="1" s="1"/>
  <c r="AX24" i="1"/>
  <c r="AX69" i="1" s="1"/>
  <c r="G13" i="1" l="1"/>
  <c r="AN13" i="1" s="1"/>
  <c r="AN58" i="1" s="1"/>
  <c r="C22" i="1"/>
  <c r="AY22" i="1" s="1"/>
  <c r="AY67" i="1" s="1"/>
  <c r="C42" i="1"/>
  <c r="D43" i="1" s="1"/>
  <c r="AJ12" i="1"/>
  <c r="AJ57" i="1" s="1"/>
  <c r="D30" i="1"/>
  <c r="AZ30" i="1" s="1"/>
  <c r="AZ75" i="1" s="1"/>
  <c r="D40" i="1"/>
  <c r="AK40" i="1" s="1"/>
  <c r="AK85" i="1" s="1"/>
  <c r="C18" i="1"/>
  <c r="AY18" i="1" s="1"/>
  <c r="AY63" i="1" s="1"/>
  <c r="D32" i="1"/>
  <c r="AZ32" i="1" s="1"/>
  <c r="AZ77" i="1" s="1"/>
  <c r="C43" i="1"/>
  <c r="AY43" i="1" s="1"/>
  <c r="AY88" i="1" s="1"/>
  <c r="E14" i="1"/>
  <c r="BA14" i="1" s="1"/>
  <c r="BA59" i="1" s="1"/>
  <c r="AJ29" i="1"/>
  <c r="AJ74" i="1" s="1"/>
  <c r="AI23" i="1"/>
  <c r="AI68" i="1" s="1"/>
  <c r="E13" i="1"/>
  <c r="AL13" i="1" s="1"/>
  <c r="AL58" i="1" s="1"/>
  <c r="AJ24" i="1"/>
  <c r="AJ69" i="1" s="1"/>
  <c r="AI44" i="1"/>
  <c r="AI89" i="1" s="1"/>
  <c r="C14" i="1"/>
  <c r="AY14" i="1" s="1"/>
  <c r="AY59" i="1" s="1"/>
  <c r="C21" i="1"/>
  <c r="AJ21" i="1" s="1"/>
  <c r="AJ66" i="1" s="1"/>
  <c r="D25" i="1"/>
  <c r="E26" i="1" s="1"/>
  <c r="F27" i="1" s="1"/>
  <c r="AM27" i="1" s="1"/>
  <c r="AM72" i="1" s="1"/>
  <c r="C37" i="1"/>
  <c r="AJ37" i="1" s="1"/>
  <c r="AJ82" i="1" s="1"/>
  <c r="D41" i="1"/>
  <c r="AK41" i="1" s="1"/>
  <c r="AK86" i="1" s="1"/>
  <c r="C26" i="1"/>
  <c r="AY26" i="1" s="1"/>
  <c r="AY71" i="1" s="1"/>
  <c r="C38" i="1"/>
  <c r="AY38" i="1" s="1"/>
  <c r="AY83" i="1" s="1"/>
  <c r="F13" i="1"/>
  <c r="BB13" i="1" s="1"/>
  <c r="BB58" i="1" s="1"/>
  <c r="D16" i="1"/>
  <c r="AZ16" i="1" s="1"/>
  <c r="AZ61" i="1" s="1"/>
  <c r="AJ15" i="1"/>
  <c r="AJ60" i="1" s="1"/>
  <c r="C25" i="1"/>
  <c r="AY25" i="1" s="1"/>
  <c r="AY70" i="1" s="1"/>
  <c r="AJ31" i="1"/>
  <c r="AJ76" i="1" s="1"/>
  <c r="AI29" i="1"/>
  <c r="AI74" i="1" s="1"/>
  <c r="AJ40" i="1"/>
  <c r="AJ85" i="1" s="1"/>
  <c r="C41" i="1"/>
  <c r="D42" i="1" s="1"/>
  <c r="AJ39" i="1"/>
  <c r="AJ84" i="1" s="1"/>
  <c r="AY15" i="1"/>
  <c r="AY60" i="1" s="1"/>
  <c r="AI14" i="1"/>
  <c r="AI59" i="1" s="1"/>
  <c r="D24" i="1"/>
  <c r="AZ24" i="1" s="1"/>
  <c r="AZ69" i="1" s="1"/>
  <c r="AI39" i="1"/>
  <c r="AI84" i="1" s="1"/>
  <c r="C35" i="1"/>
  <c r="AI34" i="1"/>
  <c r="AI79" i="1" s="1"/>
  <c r="AI30" i="1"/>
  <c r="AI75" i="1" s="1"/>
  <c r="AY39" i="1"/>
  <c r="AY84" i="1" s="1"/>
  <c r="AY23" i="1"/>
  <c r="AY68" i="1" s="1"/>
  <c r="C34" i="1"/>
  <c r="AY34" i="1" s="1"/>
  <c r="AY79" i="1" s="1"/>
  <c r="AI22" i="1"/>
  <c r="AI67" i="1" s="1"/>
  <c r="C32" i="1"/>
  <c r="AI31" i="1"/>
  <c r="AI76" i="1" s="1"/>
  <c r="AJ23" i="1"/>
  <c r="AJ68" i="1" s="1"/>
  <c r="AY24" i="1"/>
  <c r="AY69" i="1" s="1"/>
  <c r="C17" i="1"/>
  <c r="AJ17" i="1" s="1"/>
  <c r="AJ62" i="1" s="1"/>
  <c r="AI38" i="1"/>
  <c r="AI83" i="1" s="1"/>
  <c r="C36" i="1"/>
  <c r="AJ36" i="1" s="1"/>
  <c r="AJ81" i="1" s="1"/>
  <c r="C33" i="1"/>
  <c r="D34" i="1" s="1"/>
  <c r="E35" i="1" s="1"/>
  <c r="C27" i="1"/>
  <c r="AJ27" i="1" s="1"/>
  <c r="AJ72" i="1" s="1"/>
  <c r="C19" i="1"/>
  <c r="AI18" i="1"/>
  <c r="AI63" i="1" s="1"/>
  <c r="AI28" i="1"/>
  <c r="AI73" i="1" s="1"/>
  <c r="C16" i="1"/>
  <c r="AI15" i="1"/>
  <c r="AI60" i="1" s="1"/>
  <c r="C28" i="1"/>
  <c r="AJ28" i="1" s="1"/>
  <c r="AJ73" i="1" s="1"/>
  <c r="AI27" i="1"/>
  <c r="AI72" i="1" s="1"/>
  <c r="AZ13" i="1"/>
  <c r="AZ58" i="1" s="1"/>
  <c r="AY29" i="1"/>
  <c r="AY74" i="1" s="1"/>
  <c r="C13" i="1"/>
  <c r="AI19" i="1"/>
  <c r="AI64" i="1" s="1"/>
  <c r="C20" i="1"/>
  <c r="C44" i="1"/>
  <c r="AI43" i="1"/>
  <c r="AI88" i="1" s="1"/>
  <c r="D31" i="1"/>
  <c r="AJ30" i="1"/>
  <c r="AJ75" i="1" s="1"/>
  <c r="AK13" i="1"/>
  <c r="AK58" i="1" s="1"/>
  <c r="AJ42" i="1" l="1"/>
  <c r="AJ87" i="1" s="1"/>
  <c r="G14" i="1"/>
  <c r="AN14" i="1" s="1"/>
  <c r="AN59" i="1" s="1"/>
  <c r="AJ22" i="1"/>
  <c r="AJ67" i="1" s="1"/>
  <c r="D23" i="1"/>
  <c r="AZ23" i="1" s="1"/>
  <c r="AZ68" i="1" s="1"/>
  <c r="AY42" i="1"/>
  <c r="AY87" i="1" s="1"/>
  <c r="AK30" i="1"/>
  <c r="AK75" i="1" s="1"/>
  <c r="E31" i="1"/>
  <c r="BA31" i="1" s="1"/>
  <c r="BA76" i="1" s="1"/>
  <c r="E41" i="1"/>
  <c r="AL41" i="1" s="1"/>
  <c r="AL86" i="1" s="1"/>
  <c r="AZ40" i="1"/>
  <c r="AZ85" i="1" s="1"/>
  <c r="AJ18" i="1"/>
  <c r="AJ63" i="1" s="1"/>
  <c r="F15" i="1"/>
  <c r="AM15" i="1" s="1"/>
  <c r="AM60" i="1" s="1"/>
  <c r="AK32" i="1"/>
  <c r="AK77" i="1" s="1"/>
  <c r="AL14" i="1"/>
  <c r="AL59" i="1" s="1"/>
  <c r="E33" i="1"/>
  <c r="BA33" i="1" s="1"/>
  <c r="BA78" i="1" s="1"/>
  <c r="D19" i="1"/>
  <c r="AK19" i="1" s="1"/>
  <c r="AK64" i="1" s="1"/>
  <c r="D44" i="1"/>
  <c r="E45" i="1" s="1"/>
  <c r="BA45" i="1" s="1"/>
  <c r="BA90" i="1" s="1"/>
  <c r="AJ43" i="1"/>
  <c r="AJ88" i="1" s="1"/>
  <c r="E17" i="1"/>
  <c r="AL17" i="1" s="1"/>
  <c r="AL62" i="1" s="1"/>
  <c r="F14" i="1"/>
  <c r="BB14" i="1" s="1"/>
  <c r="BB59" i="1" s="1"/>
  <c r="AJ25" i="1"/>
  <c r="AJ70" i="1" s="1"/>
  <c r="AZ25" i="1"/>
  <c r="AZ70" i="1" s="1"/>
  <c r="D22" i="1"/>
  <c r="AZ22" i="1" s="1"/>
  <c r="AZ67" i="1" s="1"/>
  <c r="E25" i="1"/>
  <c r="F26" i="1" s="1"/>
  <c r="E42" i="1"/>
  <c r="F43" i="1" s="1"/>
  <c r="BA13" i="1"/>
  <c r="BA58" i="1" s="1"/>
  <c r="D26" i="1"/>
  <c r="AK26" i="1" s="1"/>
  <c r="AK71" i="1" s="1"/>
  <c r="AK24" i="1"/>
  <c r="AK69" i="1" s="1"/>
  <c r="D15" i="1"/>
  <c r="AZ15" i="1" s="1"/>
  <c r="AZ60" i="1" s="1"/>
  <c r="AJ14" i="1"/>
  <c r="AJ59" i="1" s="1"/>
  <c r="AK16" i="1"/>
  <c r="AK61" i="1" s="1"/>
  <c r="D38" i="1"/>
  <c r="AK38" i="1" s="1"/>
  <c r="AK83" i="1" s="1"/>
  <c r="AZ41" i="1"/>
  <c r="AZ86" i="1" s="1"/>
  <c r="AY37" i="1"/>
  <c r="AY82" i="1" s="1"/>
  <c r="AJ38" i="1"/>
  <c r="AJ83" i="1" s="1"/>
  <c r="D39" i="1"/>
  <c r="AZ39" i="1" s="1"/>
  <c r="AZ84" i="1" s="1"/>
  <c r="AY21" i="1"/>
  <c r="AY66" i="1" s="1"/>
  <c r="AL26" i="1"/>
  <c r="AL71" i="1" s="1"/>
  <c r="D27" i="1"/>
  <c r="AZ27" i="1" s="1"/>
  <c r="AZ72" i="1" s="1"/>
  <c r="AJ26" i="1"/>
  <c r="AJ71" i="1" s="1"/>
  <c r="BA26" i="1"/>
  <c r="BA71" i="1" s="1"/>
  <c r="AK25" i="1"/>
  <c r="AK70" i="1" s="1"/>
  <c r="AM13" i="1"/>
  <c r="AM58" i="1" s="1"/>
  <c r="AK42" i="1"/>
  <c r="AK87" i="1" s="1"/>
  <c r="E43" i="1"/>
  <c r="BB27" i="1"/>
  <c r="BB72" i="1" s="1"/>
  <c r="AJ41" i="1"/>
  <c r="AJ86" i="1" s="1"/>
  <c r="AY41" i="1"/>
  <c r="AY86" i="1" s="1"/>
  <c r="AZ42" i="1"/>
  <c r="AZ87" i="1" s="1"/>
  <c r="D18" i="1"/>
  <c r="AK18" i="1" s="1"/>
  <c r="AK63" i="1" s="1"/>
  <c r="D21" i="1"/>
  <c r="AJ20" i="1"/>
  <c r="AJ65" i="1" s="1"/>
  <c r="AY20" i="1"/>
  <c r="AY65" i="1" s="1"/>
  <c r="F36" i="1"/>
  <c r="BA35" i="1"/>
  <c r="BA80" i="1" s="1"/>
  <c r="D33" i="1"/>
  <c r="AJ32" i="1"/>
  <c r="AJ77" i="1" s="1"/>
  <c r="AY32" i="1"/>
  <c r="AY77" i="1" s="1"/>
  <c r="D36" i="1"/>
  <c r="AJ35" i="1"/>
  <c r="AJ80" i="1" s="1"/>
  <c r="AY35" i="1"/>
  <c r="AY80" i="1" s="1"/>
  <c r="AJ33" i="1"/>
  <c r="AJ78" i="1" s="1"/>
  <c r="AK34" i="1"/>
  <c r="AK79" i="1" s="1"/>
  <c r="D17" i="1"/>
  <c r="AY16" i="1"/>
  <c r="AY61" i="1" s="1"/>
  <c r="AY33" i="1"/>
  <c r="AY78" i="1" s="1"/>
  <c r="D14" i="1"/>
  <c r="AY13" i="1"/>
  <c r="AY58" i="1" s="1"/>
  <c r="AJ13" i="1"/>
  <c r="AJ58" i="1" s="1"/>
  <c r="AY36" i="1"/>
  <c r="AY81" i="1" s="1"/>
  <c r="D37" i="1"/>
  <c r="AJ16" i="1"/>
  <c r="AJ61" i="1" s="1"/>
  <c r="AJ34" i="1"/>
  <c r="AJ79" i="1" s="1"/>
  <c r="D35" i="1"/>
  <c r="E36" i="1" s="1"/>
  <c r="AL35" i="1"/>
  <c r="AL80" i="1" s="1"/>
  <c r="AY19" i="1"/>
  <c r="AY64" i="1" s="1"/>
  <c r="D20" i="1"/>
  <c r="AJ19" i="1"/>
  <c r="AJ64" i="1" s="1"/>
  <c r="AY17" i="1"/>
  <c r="AY62" i="1" s="1"/>
  <c r="D28" i="1"/>
  <c r="AY27" i="1"/>
  <c r="AY72" i="1" s="1"/>
  <c r="D45" i="1"/>
  <c r="AZ45" i="1" s="1"/>
  <c r="AZ90" i="1" s="1"/>
  <c r="AY44" i="1"/>
  <c r="AY89" i="1" s="1"/>
  <c r="AJ44" i="1"/>
  <c r="AJ89" i="1" s="1"/>
  <c r="AZ34" i="1"/>
  <c r="AZ79" i="1" s="1"/>
  <c r="D29" i="1"/>
  <c r="AY28" i="1"/>
  <c r="AY73" i="1" s="1"/>
  <c r="E44" i="1"/>
  <c r="AK43" i="1"/>
  <c r="AK88" i="1" s="1"/>
  <c r="AZ43" i="1"/>
  <c r="AZ88" i="1" s="1"/>
  <c r="E32" i="1"/>
  <c r="AK31" i="1"/>
  <c r="AK76" i="1" s="1"/>
  <c r="AZ31" i="1"/>
  <c r="AZ76" i="1" s="1"/>
  <c r="E24" i="1" l="1"/>
  <c r="AL24" i="1" s="1"/>
  <c r="AL69" i="1" s="1"/>
  <c r="AK23" i="1"/>
  <c r="AK68" i="1" s="1"/>
  <c r="G15" i="1"/>
  <c r="G16" i="1" s="1"/>
  <c r="BA41" i="1"/>
  <c r="BA86" i="1" s="1"/>
  <c r="F42" i="1"/>
  <c r="BB42" i="1" s="1"/>
  <c r="BB87" i="1" s="1"/>
  <c r="E27" i="1"/>
  <c r="BA27" i="1" s="1"/>
  <c r="BA72" i="1" s="1"/>
  <c r="F32" i="1"/>
  <c r="BB32" i="1" s="1"/>
  <c r="BB77" i="1" s="1"/>
  <c r="BB15" i="1"/>
  <c r="BB60" i="1" s="1"/>
  <c r="AL31" i="1"/>
  <c r="AL76" i="1" s="1"/>
  <c r="AZ26" i="1"/>
  <c r="AZ71" i="1" s="1"/>
  <c r="AL33" i="1"/>
  <c r="AL78" i="1" s="1"/>
  <c r="F34" i="1"/>
  <c r="AZ19" i="1"/>
  <c r="AZ64" i="1" s="1"/>
  <c r="E20" i="1"/>
  <c r="AL20" i="1" s="1"/>
  <c r="AL65" i="1" s="1"/>
  <c r="AK44" i="1"/>
  <c r="AK89" i="1" s="1"/>
  <c r="AM14" i="1"/>
  <c r="AM59" i="1" s="1"/>
  <c r="AZ44" i="1"/>
  <c r="AZ89" i="1" s="1"/>
  <c r="AK27" i="1"/>
  <c r="AK72" i="1" s="1"/>
  <c r="F18" i="1"/>
  <c r="BB18" i="1" s="1"/>
  <c r="BB63" i="1" s="1"/>
  <c r="BA17" i="1"/>
  <c r="BA62" i="1" s="1"/>
  <c r="E28" i="1"/>
  <c r="AL28" i="1" s="1"/>
  <c r="AL73" i="1" s="1"/>
  <c r="BA25" i="1"/>
  <c r="BA70" i="1" s="1"/>
  <c r="AL25" i="1"/>
  <c r="AL70" i="1" s="1"/>
  <c r="E23" i="1"/>
  <c r="F24" i="1" s="1"/>
  <c r="AK15" i="1"/>
  <c r="AK60" i="1" s="1"/>
  <c r="AK22" i="1"/>
  <c r="AK67" i="1" s="1"/>
  <c r="E16" i="1"/>
  <c r="F17" i="1" s="1"/>
  <c r="BA42" i="1"/>
  <c r="BA87" i="1" s="1"/>
  <c r="AL42" i="1"/>
  <c r="AL87" i="1" s="1"/>
  <c r="AZ38" i="1"/>
  <c r="AZ83" i="1" s="1"/>
  <c r="E39" i="1"/>
  <c r="F40" i="1" s="1"/>
  <c r="E40" i="1"/>
  <c r="BA40" i="1" s="1"/>
  <c r="BA85" i="1" s="1"/>
  <c r="AK39" i="1"/>
  <c r="AK84" i="1" s="1"/>
  <c r="AZ18" i="1"/>
  <c r="AZ63" i="1" s="1"/>
  <c r="E19" i="1"/>
  <c r="AL19" i="1" s="1"/>
  <c r="AL64" i="1" s="1"/>
  <c r="BA43" i="1"/>
  <c r="BA88" i="1" s="1"/>
  <c r="F44" i="1"/>
  <c r="AL43" i="1"/>
  <c r="AL88" i="1" s="1"/>
  <c r="AZ14" i="1"/>
  <c r="AZ59" i="1" s="1"/>
  <c r="E15" i="1"/>
  <c r="AK14" i="1"/>
  <c r="AK59" i="1" s="1"/>
  <c r="E29" i="1"/>
  <c r="AZ28" i="1"/>
  <c r="AZ73" i="1" s="1"/>
  <c r="AK28" i="1"/>
  <c r="AK73" i="1" s="1"/>
  <c r="E18" i="1"/>
  <c r="AZ17" i="1"/>
  <c r="AZ62" i="1" s="1"/>
  <c r="AK17" i="1"/>
  <c r="AK62" i="1" s="1"/>
  <c r="E34" i="1"/>
  <c r="AZ33" i="1"/>
  <c r="AZ78" i="1" s="1"/>
  <c r="AK33" i="1"/>
  <c r="AK78" i="1" s="1"/>
  <c r="AZ35" i="1"/>
  <c r="AZ80" i="1" s="1"/>
  <c r="E30" i="1"/>
  <c r="AZ29" i="1"/>
  <c r="AZ74" i="1" s="1"/>
  <c r="AK29" i="1"/>
  <c r="AK74" i="1" s="1"/>
  <c r="E38" i="1"/>
  <c r="AZ37" i="1"/>
  <c r="AZ82" i="1" s="1"/>
  <c r="AK37" i="1"/>
  <c r="AK82" i="1" s="1"/>
  <c r="E37" i="1"/>
  <c r="AK36" i="1"/>
  <c r="AK81" i="1" s="1"/>
  <c r="AZ36" i="1"/>
  <c r="AZ81" i="1" s="1"/>
  <c r="AK35" i="1"/>
  <c r="AK80" i="1" s="1"/>
  <c r="BB36" i="1"/>
  <c r="BB81" i="1" s="1"/>
  <c r="AM36" i="1"/>
  <c r="AM81" i="1" s="1"/>
  <c r="AZ20" i="1"/>
  <c r="AZ65" i="1" s="1"/>
  <c r="E21" i="1"/>
  <c r="AK20" i="1"/>
  <c r="AK65" i="1" s="1"/>
  <c r="E22" i="1"/>
  <c r="AZ21" i="1"/>
  <c r="AZ66" i="1" s="1"/>
  <c r="AK21" i="1"/>
  <c r="AK66" i="1" s="1"/>
  <c r="F45" i="1"/>
  <c r="BB45" i="1" s="1"/>
  <c r="BB90" i="1" s="1"/>
  <c r="AL44" i="1"/>
  <c r="AL89" i="1" s="1"/>
  <c r="BA44" i="1"/>
  <c r="BA89" i="1" s="1"/>
  <c r="BB43" i="1"/>
  <c r="BB88" i="1" s="1"/>
  <c r="AM43" i="1"/>
  <c r="AM88" i="1" s="1"/>
  <c r="F37" i="1"/>
  <c r="AL36" i="1"/>
  <c r="AL81" i="1" s="1"/>
  <c r="BA36" i="1"/>
  <c r="BA81" i="1" s="1"/>
  <c r="BB26" i="1"/>
  <c r="BB71" i="1" s="1"/>
  <c r="AM26" i="1"/>
  <c r="AM71" i="1" s="1"/>
  <c r="F33" i="1"/>
  <c r="AL32" i="1"/>
  <c r="AL77" i="1" s="1"/>
  <c r="BA32" i="1"/>
  <c r="BA77" i="1" s="1"/>
  <c r="BA24" i="1" l="1"/>
  <c r="BA69" i="1" s="1"/>
  <c r="BA39" i="1"/>
  <c r="BA84" i="1" s="1"/>
  <c r="F25" i="1"/>
  <c r="BB25" i="1" s="1"/>
  <c r="BB70" i="1" s="1"/>
  <c r="AN16" i="1"/>
  <c r="AN61" i="1" s="1"/>
  <c r="AN15" i="1"/>
  <c r="AN60" i="1" s="1"/>
  <c r="AM42" i="1"/>
  <c r="AM87" i="1" s="1"/>
  <c r="AL27" i="1"/>
  <c r="AL72" i="1" s="1"/>
  <c r="F28" i="1"/>
  <c r="BB28" i="1" s="1"/>
  <c r="BB73" i="1" s="1"/>
  <c r="AM32" i="1"/>
  <c r="AM77" i="1" s="1"/>
  <c r="BB34" i="1"/>
  <c r="BB79" i="1" s="1"/>
  <c r="BA20" i="1"/>
  <c r="BA65" i="1" s="1"/>
  <c r="F21" i="1"/>
  <c r="AM34" i="1"/>
  <c r="AM79" i="1" s="1"/>
  <c r="AM18" i="1"/>
  <c r="AM63" i="1" s="1"/>
  <c r="F29" i="1"/>
  <c r="AM29" i="1" s="1"/>
  <c r="AM74" i="1" s="1"/>
  <c r="AL23" i="1"/>
  <c r="AL68" i="1" s="1"/>
  <c r="AL40" i="1"/>
  <c r="AL85" i="1" s="1"/>
  <c r="BA23" i="1"/>
  <c r="BA68" i="1" s="1"/>
  <c r="BA28" i="1"/>
  <c r="BA73" i="1" s="1"/>
  <c r="F41" i="1"/>
  <c r="BA16" i="1"/>
  <c r="BA61" i="1" s="1"/>
  <c r="AL16" i="1"/>
  <c r="AL61" i="1" s="1"/>
  <c r="AL39" i="1"/>
  <c r="AL84" i="1" s="1"/>
  <c r="F20" i="1"/>
  <c r="BA19" i="1"/>
  <c r="BA64" i="1" s="1"/>
  <c r="AM44" i="1"/>
  <c r="AM89" i="1" s="1"/>
  <c r="BB44" i="1"/>
  <c r="BB89" i="1" s="1"/>
  <c r="F23" i="1"/>
  <c r="BA22" i="1"/>
  <c r="BA67" i="1" s="1"/>
  <c r="AL22" i="1"/>
  <c r="AL67" i="1" s="1"/>
  <c r="F22" i="1"/>
  <c r="AL21" i="1"/>
  <c r="AL66" i="1" s="1"/>
  <c r="BA21" i="1"/>
  <c r="BA66" i="1" s="1"/>
  <c r="AL37" i="1"/>
  <c r="AL82" i="1" s="1"/>
  <c r="BA37" i="1"/>
  <c r="BA82" i="1" s="1"/>
  <c r="F38" i="1"/>
  <c r="F30" i="1"/>
  <c r="BA29" i="1"/>
  <c r="BA74" i="1" s="1"/>
  <c r="AL29" i="1"/>
  <c r="AL74" i="1" s="1"/>
  <c r="F35" i="1"/>
  <c r="AL34" i="1"/>
  <c r="AL79" i="1" s="1"/>
  <c r="BA34" i="1"/>
  <c r="BA79" i="1" s="1"/>
  <c r="BA15" i="1"/>
  <c r="BA60" i="1" s="1"/>
  <c r="AL15" i="1"/>
  <c r="AL60" i="1" s="1"/>
  <c r="F16" i="1"/>
  <c r="G17" i="1" s="1"/>
  <c r="G18" i="1" s="1"/>
  <c r="F19" i="1"/>
  <c r="BA18" i="1"/>
  <c r="BA63" i="1" s="1"/>
  <c r="AL18" i="1"/>
  <c r="AL63" i="1" s="1"/>
  <c r="F31" i="1"/>
  <c r="BA30" i="1"/>
  <c r="BA75" i="1" s="1"/>
  <c r="AL30" i="1"/>
  <c r="AL75" i="1" s="1"/>
  <c r="F39" i="1"/>
  <c r="AL38" i="1"/>
  <c r="AL83" i="1" s="1"/>
  <c r="BA38" i="1"/>
  <c r="BA83" i="1" s="1"/>
  <c r="BB40" i="1"/>
  <c r="BB85" i="1" s="1"/>
  <c r="AM40" i="1"/>
  <c r="AM85" i="1" s="1"/>
  <c r="BB24" i="1"/>
  <c r="BB69" i="1" s="1"/>
  <c r="AM24" i="1"/>
  <c r="AM69" i="1" s="1"/>
  <c r="AM33" i="1"/>
  <c r="AM78" i="1" s="1"/>
  <c r="BB33" i="1"/>
  <c r="BB78" i="1" s="1"/>
  <c r="AM17" i="1"/>
  <c r="AM62" i="1" s="1"/>
  <c r="BB17" i="1"/>
  <c r="BB62" i="1" s="1"/>
  <c r="AM37" i="1"/>
  <c r="AM82" i="1" s="1"/>
  <c r="BB37" i="1"/>
  <c r="BB82" i="1" s="1"/>
  <c r="AM25" i="1" l="1"/>
  <c r="AM70" i="1" s="1"/>
  <c r="G19" i="1"/>
  <c r="AN18" i="1"/>
  <c r="AN63" i="1" s="1"/>
  <c r="BB21" i="1"/>
  <c r="BB66" i="1" s="1"/>
  <c r="AM21" i="1"/>
  <c r="AM66" i="1" s="1"/>
  <c r="AM28" i="1"/>
  <c r="AM73" i="1" s="1"/>
  <c r="BB29" i="1"/>
  <c r="BB74" i="1" s="1"/>
  <c r="BB41" i="1"/>
  <c r="BB86" i="1" s="1"/>
  <c r="AM41" i="1"/>
  <c r="AM86" i="1" s="1"/>
  <c r="AM20" i="1"/>
  <c r="AM65" i="1" s="1"/>
  <c r="BB20" i="1"/>
  <c r="BB65" i="1" s="1"/>
  <c r="BB39" i="1"/>
  <c r="BB84" i="1" s="1"/>
  <c r="AM39" i="1"/>
  <c r="AM84" i="1" s="1"/>
  <c r="BB23" i="1"/>
  <c r="BB68" i="1" s="1"/>
  <c r="AM23" i="1"/>
  <c r="AM68" i="1" s="1"/>
  <c r="AM31" i="1"/>
  <c r="AM76" i="1" s="1"/>
  <c r="BB31" i="1"/>
  <c r="BB76" i="1" s="1"/>
  <c r="BB35" i="1"/>
  <c r="BB80" i="1" s="1"/>
  <c r="AM35" i="1"/>
  <c r="AM80" i="1" s="1"/>
  <c r="BB38" i="1"/>
  <c r="BB83" i="1" s="1"/>
  <c r="AM38" i="1"/>
  <c r="AM83" i="1" s="1"/>
  <c r="AM22" i="1"/>
  <c r="AM67" i="1" s="1"/>
  <c r="BB22" i="1"/>
  <c r="BB67" i="1" s="1"/>
  <c r="BB19" i="1"/>
  <c r="BB64" i="1" s="1"/>
  <c r="AM19" i="1"/>
  <c r="AM64" i="1" s="1"/>
  <c r="BB16" i="1"/>
  <c r="BB61" i="1" s="1"/>
  <c r="AN17" i="1"/>
  <c r="AN62" i="1" s="1"/>
  <c r="AM16" i="1"/>
  <c r="AM61" i="1" s="1"/>
  <c r="BB30" i="1"/>
  <c r="BB75" i="1" s="1"/>
  <c r="AM30" i="1"/>
  <c r="AM75" i="1" s="1"/>
  <c r="AX48" i="1" l="1"/>
  <c r="G20" i="1"/>
  <c r="AN19" i="1"/>
  <c r="AN64" i="1" s="1"/>
  <c r="G21" i="1" l="1"/>
  <c r="AN20" i="1"/>
  <c r="AN65" i="1" s="1"/>
  <c r="G22" i="1" l="1"/>
  <c r="AN21" i="1"/>
  <c r="AN66" i="1" s="1"/>
  <c r="G23" i="1" l="1"/>
  <c r="AN22" i="1"/>
  <c r="AN67" i="1" s="1"/>
  <c r="G24" i="1" l="1"/>
  <c r="AN23" i="1"/>
  <c r="AN68" i="1" s="1"/>
  <c r="G25" i="1" l="1"/>
  <c r="AN24" i="1"/>
  <c r="AN69" i="1" s="1"/>
  <c r="G26" i="1" l="1"/>
  <c r="AN25" i="1"/>
  <c r="AN70" i="1" s="1"/>
  <c r="G27" i="1" l="1"/>
  <c r="AN26" i="1"/>
  <c r="AN71" i="1" s="1"/>
  <c r="G28" i="1" l="1"/>
  <c r="AN27" i="1"/>
  <c r="AN72" i="1" s="1"/>
  <c r="G29" i="1" l="1"/>
  <c r="AN28" i="1"/>
  <c r="AN73" i="1" s="1"/>
  <c r="G30" i="1" l="1"/>
  <c r="AN29" i="1"/>
  <c r="AN74" i="1" s="1"/>
  <c r="G31" i="1" l="1"/>
  <c r="AN30" i="1"/>
  <c r="AN75" i="1" s="1"/>
  <c r="G32" i="1" l="1"/>
  <c r="AN31" i="1"/>
  <c r="AN76" i="1" s="1"/>
  <c r="G33" i="1" l="1"/>
  <c r="AN32" i="1"/>
  <c r="AN77" i="1" s="1"/>
  <c r="G34" i="1" l="1"/>
  <c r="AN33" i="1"/>
  <c r="AN78" i="1" s="1"/>
  <c r="G35" i="1" l="1"/>
  <c r="AN34" i="1"/>
  <c r="AN79" i="1" s="1"/>
  <c r="G36" i="1" l="1"/>
  <c r="AN35" i="1"/>
  <c r="AN80" i="1" s="1"/>
  <c r="G37" i="1" l="1"/>
  <c r="AN36" i="1"/>
  <c r="AN81" i="1" s="1"/>
  <c r="G38" i="1" l="1"/>
  <c r="AN37" i="1"/>
  <c r="AN82" i="1" s="1"/>
  <c r="G39" i="1" l="1"/>
  <c r="AN38" i="1"/>
  <c r="AN83" i="1" s="1"/>
  <c r="G40" i="1" l="1"/>
  <c r="AN39" i="1"/>
  <c r="AN84" i="1" s="1"/>
  <c r="G41" i="1" l="1"/>
  <c r="AN40" i="1"/>
  <c r="AN85" i="1" s="1"/>
  <c r="G42" i="1" l="1"/>
  <c r="AN41" i="1"/>
  <c r="AN86" i="1" s="1"/>
  <c r="G43" i="1" l="1"/>
  <c r="AN42" i="1"/>
  <c r="AN87" i="1" s="1"/>
  <c r="G44" i="1" l="1"/>
  <c r="AN43" i="1"/>
  <c r="AN88" i="1" s="1"/>
  <c r="G45" i="1" l="1"/>
  <c r="AN44" i="1"/>
  <c r="AN89" i="1" s="1"/>
  <c r="AI48" i="1" l="1"/>
  <c r="S48" i="1" s="1"/>
</calcChain>
</file>

<file path=xl/sharedStrings.xml><?xml version="1.0" encoding="utf-8"?>
<sst xmlns="http://schemas.openxmlformats.org/spreadsheetml/2006/main" count="20" uniqueCount="18">
  <si>
    <t>sel</t>
  </si>
  <si>
    <t>q</t>
  </si>
  <si>
    <t>N</t>
  </si>
  <si>
    <t>F</t>
  </si>
  <si>
    <t>Fmult</t>
  </si>
  <si>
    <t>M</t>
  </si>
  <si>
    <t>C</t>
  </si>
  <si>
    <t>Chat</t>
  </si>
  <si>
    <t>I</t>
  </si>
  <si>
    <t>Ihat</t>
  </si>
  <si>
    <t>RSS</t>
  </si>
  <si>
    <t>logS</t>
  </si>
  <si>
    <t>logq</t>
  </si>
  <si>
    <t>logN</t>
  </si>
  <si>
    <t>logF</t>
  </si>
  <si>
    <t>res2</t>
  </si>
  <si>
    <t>f</t>
  </si>
  <si>
    <t>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</si>
</sst>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5" borderId="3" xfId="4" applyNumberFormat="1" applyFont="1"/>
    <xf numFmtId="1" fontId="3" fillId="3" borderId="1" xfId="2" applyNumberFormat="1"/>
    <xf numFmtId="2" fontId="0" fillId="5" borderId="3" xfId="4" applyNumberFormat="1" applyFont="1"/>
    <xf numFmtId="0" fontId="0" fillId="0" borderId="0" xfId="0"/>
    <xf numFmtId="0" fontId="0" fillId="0" borderId="0" xfId="0" applyNumberFormat="1" applyFont="1" applyAlignment="1">
      <alignment horizontal="right"/>
    </xf>
    <xf numFmtId="164" fontId="0" fillId="5" borderId="3" xfId="4" applyNumberFormat="1" applyFont="1"/>
    <xf numFmtId="164" fontId="0" fillId="0" borderId="0" xfId="0" applyNumberFormat="1"/>
    <xf numFmtId="164" fontId="3" fillId="3" borderId="1" xfId="2" applyNumberFormat="1"/>
    <xf numFmtId="164" fontId="2" fillId="2" borderId="1" xfId="1" applyNumberFormat="1"/>
    <xf numFmtId="2" fontId="4" fillId="6" borderId="2" xfId="3" applyNumberFormat="1" applyFill="1"/>
  </cellXfs>
  <cellStyles count="5">
    <cellStyle name="Calculation" xfId="2" builtinId="22"/>
    <cellStyle name="Check Cell" xfId="3" builtinId="23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193300</xdr:colOff>
      <xdr:row>1</xdr:row>
      <xdr:rowOff>127747</xdr:rowOff>
    </xdr:from>
    <xdr:ext cx="2784545" cy="393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𝑁_(𝑡+1,𝑎+1)=𝑁_(𝑡,𝑎) 𝑒^(〖−𝑍〗_(𝑡,𝑎) 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10</xdr:col>
      <xdr:colOff>125504</xdr:colOff>
      <xdr:row>1</xdr:row>
      <xdr:rowOff>119903</xdr:rowOff>
    </xdr:from>
    <xdr:ext cx="1847814" cy="386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𝐹_(𝑡,𝑎)=𝐹_𝑡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𝑆_𝑎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33</xdr:col>
      <xdr:colOff>50986</xdr:colOff>
      <xdr:row>1</xdr:row>
      <xdr:rowOff>43143</xdr:rowOff>
    </xdr:from>
    <xdr:ext cx="3795591" cy="782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  <m:r>
                      <a:rPr lang="en-US" sz="2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𝐶 ̂_(𝑡,𝑎)=𝐹_(𝑡,𝑎)/𝑍_(𝑡,𝑎)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 (1−𝑒^(〖−𝑍〗_(𝑡,𝑎) ))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48</xdr:col>
      <xdr:colOff>45384</xdr:colOff>
      <xdr:row>1</xdr:row>
      <xdr:rowOff>128868</xdr:rowOff>
    </xdr:from>
    <xdr:ext cx="2039853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𝐼 ̂_(𝑡,𝑎)=𝑞_𝑎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171450</xdr:colOff>
      <xdr:row>52</xdr:row>
      <xdr:rowOff>47625</xdr:rowOff>
    </xdr:from>
    <xdr:ext cx="3142206" cy="406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0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𝑡,𝑎)=log〖 𝐶〗_(𝑡,𝑎)−log 𝐶 ̂_(𝑡,𝑎)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179854</xdr:colOff>
      <xdr:row>56</xdr:row>
      <xdr:rowOff>40901</xdr:rowOff>
    </xdr:from>
    <xdr:ext cx="1878784" cy="894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𝑅𝑆𝑆=∑▒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𝑡,𝑎)^2 </a:t>
              </a:r>
              <a:endParaRPr lang="is-IS" sz="2400" baseline="30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B127"/>
  <sheetViews>
    <sheetView tabSelected="1" zoomScale="85" zoomScaleNormal="85" workbookViewId="0"/>
  </sheetViews>
  <sheetFormatPr defaultRowHeight="15" x14ac:dyDescent="0.25"/>
  <cols>
    <col min="1" max="1" width="5.28515625" customWidth="1"/>
    <col min="2" max="2" width="5.140625" style="3" bestFit="1" customWidth="1"/>
    <col min="3" max="3" width="4.140625" style="3" bestFit="1" customWidth="1"/>
    <col min="4" max="7" width="3.7109375" style="3" bestFit="1" customWidth="1"/>
    <col min="9" max="9" width="5.140625" bestFit="1" customWidth="1"/>
    <col min="10" max="10" width="6.42578125" style="1" bestFit="1" customWidth="1"/>
    <col min="11" max="12" width="4.28515625" style="1" bestFit="1" customWidth="1"/>
    <col min="13" max="14" width="3.7109375" style="1" bestFit="1" customWidth="1"/>
    <col min="15" max="15" width="4.28515625" style="1" bestFit="1" customWidth="1"/>
    <col min="16" max="16" width="3.7109375" style="1" bestFit="1" customWidth="1"/>
    <col min="18" max="18" width="5.140625" bestFit="1" customWidth="1"/>
    <col min="19" max="19" width="7.42578125" style="1" bestFit="1" customWidth="1"/>
    <col min="20" max="24" width="3.7109375" style="1" bestFit="1" customWidth="1"/>
    <col min="26" max="26" width="5.140625" bestFit="1" customWidth="1"/>
    <col min="27" max="28" width="4.140625" style="3" bestFit="1" customWidth="1"/>
    <col min="29" max="30" width="3.140625" style="3" bestFit="1" customWidth="1"/>
    <col min="31" max="32" width="2.140625" style="3" bestFit="1" customWidth="1"/>
    <col min="34" max="34" width="8.140625" bestFit="1" customWidth="1"/>
    <col min="35" max="35" width="6.7109375" style="3" bestFit="1" customWidth="1"/>
    <col min="36" max="40" width="4.28515625" style="3" bestFit="1" customWidth="1"/>
    <col min="42" max="42" width="5.140625" bestFit="1" customWidth="1"/>
    <col min="43" max="44" width="4.7109375" style="1" bestFit="1" customWidth="1"/>
    <col min="45" max="47" width="3.7109375" style="1" bestFit="1" customWidth="1"/>
    <col min="49" max="49" width="8.140625" bestFit="1" customWidth="1"/>
    <col min="50" max="50" width="6.42578125" style="1" bestFit="1" customWidth="1"/>
    <col min="51" max="54" width="4.7109375" style="1" bestFit="1" customWidth="1"/>
  </cols>
  <sheetData>
    <row r="8" spans="1:54" x14ac:dyDescent="0.25">
      <c r="I8" t="s">
        <v>0</v>
      </c>
      <c r="K8" s="9">
        <f>EXP(K54)</f>
        <v>1.220953047421329</v>
      </c>
      <c r="L8" s="9">
        <f t="shared" ref="L8:P8" si="0">EXP(L54)</f>
        <v>5.0257843027939249</v>
      </c>
      <c r="M8" s="9">
        <f t="shared" si="0"/>
        <v>6.2491973967308905</v>
      </c>
      <c r="N8" s="9">
        <f t="shared" si="0"/>
        <v>4.9673411289281795</v>
      </c>
      <c r="O8" s="9">
        <f t="shared" si="0"/>
        <v>3.8878733181069869</v>
      </c>
      <c r="P8" s="9">
        <f t="shared" si="0"/>
        <v>1</v>
      </c>
      <c r="AW8" t="s">
        <v>1</v>
      </c>
      <c r="AX8" s="6">
        <f>EXP(AX54)</f>
        <v>6.2928585892864783E-3</v>
      </c>
      <c r="AY8" s="6">
        <f t="shared" ref="AY8:BB8" si="1">EXP(AY54)</f>
        <v>2.851418675733924E-2</v>
      </c>
      <c r="AZ8" s="6">
        <f t="shared" si="1"/>
        <v>5.4501824273355808E-2</v>
      </c>
      <c r="BA8" s="6">
        <f t="shared" si="1"/>
        <v>5.502220848172118E-2</v>
      </c>
      <c r="BB8" s="6">
        <f t="shared" si="1"/>
        <v>6.6337432617005157E-2</v>
      </c>
    </row>
    <row r="11" spans="1:54" s="2" customFormat="1" x14ac:dyDescent="0.25">
      <c r="A11" s="2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8" t="s">
        <v>17</v>
      </c>
      <c r="I11" s="2" t="s">
        <v>3</v>
      </c>
      <c r="J11" s="2" t="s">
        <v>4</v>
      </c>
      <c r="K11" s="2">
        <v>1</v>
      </c>
      <c r="L11" s="2">
        <v>2</v>
      </c>
      <c r="M11" s="2">
        <v>3</v>
      </c>
      <c r="N11" s="2">
        <v>4</v>
      </c>
      <c r="O11" s="2">
        <v>5</v>
      </c>
      <c r="P11" s="2">
        <v>6</v>
      </c>
      <c r="R11" s="2" t="s">
        <v>5</v>
      </c>
      <c r="S11" s="2">
        <v>1</v>
      </c>
      <c r="T11" s="2">
        <v>2</v>
      </c>
      <c r="U11" s="2">
        <v>3</v>
      </c>
      <c r="V11" s="2">
        <v>4</v>
      </c>
      <c r="W11" s="2">
        <v>5</v>
      </c>
      <c r="X11" s="2">
        <v>6</v>
      </c>
      <c r="Z11" s="2" t="s">
        <v>6</v>
      </c>
      <c r="AA11" s="2">
        <v>1</v>
      </c>
      <c r="AB11" s="2">
        <v>2</v>
      </c>
      <c r="AC11" s="2">
        <v>3</v>
      </c>
      <c r="AD11" s="2">
        <v>4</v>
      </c>
      <c r="AE11" s="2">
        <v>5</v>
      </c>
      <c r="AF11" s="2">
        <v>6</v>
      </c>
      <c r="AH11" s="2" t="s">
        <v>7</v>
      </c>
      <c r="AI11" s="2">
        <v>1</v>
      </c>
      <c r="AJ11" s="2">
        <v>2</v>
      </c>
      <c r="AK11" s="2">
        <v>3</v>
      </c>
      <c r="AL11" s="2">
        <v>4</v>
      </c>
      <c r="AM11" s="2">
        <v>5</v>
      </c>
      <c r="AN11" s="2">
        <v>6</v>
      </c>
      <c r="AP11" s="2" t="s">
        <v>8</v>
      </c>
      <c r="AQ11" s="2">
        <v>1</v>
      </c>
      <c r="AR11" s="2">
        <v>2</v>
      </c>
      <c r="AS11" s="2">
        <v>3</v>
      </c>
      <c r="AT11" s="2">
        <v>4</v>
      </c>
      <c r="AU11" s="2">
        <v>5</v>
      </c>
      <c r="AW11" s="2" t="s">
        <v>9</v>
      </c>
      <c r="AX11" s="2">
        <v>1</v>
      </c>
      <c r="AY11" s="2">
        <v>2</v>
      </c>
      <c r="AZ11" s="2">
        <v>3</v>
      </c>
      <c r="BA11" s="2">
        <v>4</v>
      </c>
      <c r="BB11" s="2">
        <v>5</v>
      </c>
    </row>
    <row r="12" spans="1:54" x14ac:dyDescent="0.25">
      <c r="A12">
        <v>1983</v>
      </c>
      <c r="B12" s="4">
        <f>EXP(B57)</f>
        <v>887.94011684749546</v>
      </c>
      <c r="C12" s="4">
        <f t="shared" ref="C12:G12" si="2">EXP(C57)</f>
        <v>307.37817375320321</v>
      </c>
      <c r="D12" s="4">
        <f t="shared" si="2"/>
        <v>33.411594486415325</v>
      </c>
      <c r="E12" s="4">
        <f t="shared" si="2"/>
        <v>20.390060706927127</v>
      </c>
      <c r="F12" s="4">
        <f t="shared" si="2"/>
        <v>6.0544074662663396</v>
      </c>
      <c r="G12" s="4">
        <f t="shared" si="2"/>
        <v>16.490594857324634</v>
      </c>
      <c r="I12">
        <v>1983</v>
      </c>
      <c r="J12" s="9">
        <f>EXP(J57)</f>
        <v>0.17688788654039389</v>
      </c>
      <c r="K12" s="11">
        <f>$J12*K$8</f>
        <v>0.21597180412341221</v>
      </c>
      <c r="L12" s="11">
        <f t="shared" ref="L12:P27" si="3">$J12*L$8</f>
        <v>0.88900036352910439</v>
      </c>
      <c r="M12" s="11">
        <f t="shared" si="3"/>
        <v>1.1054073200814587</v>
      </c>
      <c r="N12" s="11">
        <f t="shared" si="3"/>
        <v>0.87866247402127995</v>
      </c>
      <c r="O12" s="11">
        <f t="shared" si="3"/>
        <v>0.68771769437673347</v>
      </c>
      <c r="P12" s="11">
        <f t="shared" si="3"/>
        <v>0.17688788654039389</v>
      </c>
      <c r="R12">
        <v>1983</v>
      </c>
      <c r="S12" s="10">
        <v>1.357</v>
      </c>
      <c r="T12" s="10">
        <v>0.71499999999999997</v>
      </c>
      <c r="U12" s="10">
        <v>0.21199999999999999</v>
      </c>
      <c r="V12" s="10">
        <v>0.2</v>
      </c>
      <c r="W12" s="10">
        <v>0.2</v>
      </c>
      <c r="X12" s="10">
        <v>0.2</v>
      </c>
      <c r="Z12">
        <v>1983</v>
      </c>
      <c r="AA12" s="3">
        <v>80.436999999999998</v>
      </c>
      <c r="AB12" s="3">
        <v>139.52600000000001</v>
      </c>
      <c r="AC12" s="3">
        <v>21.48</v>
      </c>
      <c r="AD12" s="3">
        <v>11.787000000000001</v>
      </c>
      <c r="AE12" s="3">
        <v>2.8029999999999999</v>
      </c>
      <c r="AF12" s="3">
        <v>2.153</v>
      </c>
      <c r="AH12">
        <v>1983</v>
      </c>
      <c r="AI12" s="5">
        <f>K12/(K12+S12) * B12*(1-EXP(-K12-S12))</f>
        <v>96.627026309332706</v>
      </c>
      <c r="AJ12" s="5">
        <f t="shared" ref="AJ12:AN12" si="4">L12/(L12+T12) * C12*(1-EXP(-L12-T12))</f>
        <v>136.10312687507835</v>
      </c>
      <c r="AK12" s="5">
        <f t="shared" si="4"/>
        <v>20.526367937917307</v>
      </c>
      <c r="AL12" s="5">
        <f t="shared" si="4"/>
        <v>10.961400085467494</v>
      </c>
      <c r="AM12" s="5">
        <f t="shared" si="4"/>
        <v>2.759840684386774</v>
      </c>
      <c r="AN12" s="5">
        <f t="shared" si="4"/>
        <v>2.4303095593959423</v>
      </c>
      <c r="AP12">
        <v>1983</v>
      </c>
      <c r="AQ12" s="10">
        <v>3.742</v>
      </c>
      <c r="AR12" s="10">
        <v>14.132</v>
      </c>
      <c r="AS12" s="10">
        <v>1.724</v>
      </c>
      <c r="AT12" s="10">
        <v>0.94199999999999995</v>
      </c>
      <c r="AU12" s="10">
        <v>0.38500000000000001</v>
      </c>
      <c r="AW12">
        <v>1983</v>
      </c>
      <c r="AX12" s="11">
        <f>AX$8*B12</f>
        <v>5.5876815910758006</v>
      </c>
      <c r="AY12" s="11">
        <f t="shared" ref="AY12:BB12" si="5">AY$8*C12</f>
        <v>8.764638651528708</v>
      </c>
      <c r="AZ12" s="11">
        <f t="shared" si="5"/>
        <v>1.8209928513912319</v>
      </c>
      <c r="BA12" s="11">
        <f t="shared" si="5"/>
        <v>1.1219061711714955</v>
      </c>
      <c r="BB12" s="11">
        <f t="shared" si="5"/>
        <v>0.40163384732933621</v>
      </c>
    </row>
    <row r="13" spans="1:54" x14ac:dyDescent="0.25">
      <c r="A13">
        <v>1984</v>
      </c>
      <c r="B13" s="4">
        <f t="shared" ref="B13:B45" si="6">EXP(B58)</f>
        <v>1856.3741751904145</v>
      </c>
      <c r="C13" s="5">
        <f>B12*EXP(-K12-S12)</f>
        <v>184.18349214467389</v>
      </c>
      <c r="D13" s="5">
        <f t="shared" ref="D13:F13" si="7">C12*EXP(-L12-T12)</f>
        <v>61.810821993704877</v>
      </c>
      <c r="E13" s="5">
        <f t="shared" si="7"/>
        <v>8.9485871543262885</v>
      </c>
      <c r="F13" s="5">
        <f t="shared" si="7"/>
        <v>6.9336411095185717</v>
      </c>
      <c r="G13" s="5">
        <f>F12*EXP(-O12-W12) + G12*EXP(-P12-X12)</f>
        <v>13.804390466001148</v>
      </c>
      <c r="I13">
        <v>1984</v>
      </c>
      <c r="J13" s="9">
        <f t="shared" ref="J13:J44" si="8">EXP(J58)</f>
        <v>0.17894798836953776</v>
      </c>
      <c r="K13" s="11">
        <f t="shared" ref="K13:P44" si="9">$J13*K$8</f>
        <v>0.21848709172970368</v>
      </c>
      <c r="L13" s="11">
        <f t="shared" si="3"/>
        <v>0.89935399096417268</v>
      </c>
      <c r="M13" s="11">
        <f t="shared" si="3"/>
        <v>1.118281303069145</v>
      </c>
      <c r="N13" s="11">
        <f t="shared" si="3"/>
        <v>0.88889570256696648</v>
      </c>
      <c r="O13" s="11">
        <f t="shared" si="3"/>
        <v>0.69572710931084525</v>
      </c>
      <c r="P13" s="11">
        <f t="shared" si="3"/>
        <v>0.17894798836953776</v>
      </c>
      <c r="R13">
        <v>1984</v>
      </c>
      <c r="S13" s="10">
        <v>1.3440000000000001</v>
      </c>
      <c r="T13" s="10">
        <v>0.71699999999999997</v>
      </c>
      <c r="U13" s="10">
        <v>0.21199999999999999</v>
      </c>
      <c r="V13" s="10">
        <v>0.2</v>
      </c>
      <c r="W13" s="10">
        <v>0.2</v>
      </c>
      <c r="X13" s="10">
        <v>0.2</v>
      </c>
      <c r="Z13">
        <v>1984</v>
      </c>
      <c r="AA13" s="3">
        <v>601.87900000000002</v>
      </c>
      <c r="AB13" s="3">
        <v>78.543000000000006</v>
      </c>
      <c r="AC13" s="3">
        <v>31.091999999999999</v>
      </c>
      <c r="AD13" s="3">
        <v>4.2380000000000004</v>
      </c>
      <c r="AE13" s="3">
        <v>3.415</v>
      </c>
      <c r="AF13" s="3">
        <v>1.8120000000000001</v>
      </c>
      <c r="AH13">
        <v>1984</v>
      </c>
      <c r="AI13" s="5">
        <f t="shared" ref="AI13:AI44" si="10">K13/(K13+S13) * B13*(1-EXP(-K13-S13))</f>
        <v>205.17009134920733</v>
      </c>
      <c r="AJ13" s="5">
        <f t="shared" ref="AJ13:AJ44" si="11">L13/(L13+T13) * C13*(1-EXP(-L13-T13))</f>
        <v>82.126354497139317</v>
      </c>
      <c r="AK13" s="5">
        <f t="shared" ref="AK13:AK44" si="12">M13/(M13+U13) * D13*(1-EXP(-M13-U13))</f>
        <v>38.22188661659132</v>
      </c>
      <c r="AL13" s="5">
        <f t="shared" ref="AL13:AL44" si="13">N13/(N13+V13) * E13*(1-EXP(-N13-V13))</f>
        <v>4.8462111203072045</v>
      </c>
      <c r="AM13" s="5">
        <f t="shared" ref="AM13:AM44" si="14">O13/(O13+W13) * F13*(1-EXP(-O13-W13))</f>
        <v>3.1865324993199691</v>
      </c>
      <c r="AN13" s="5">
        <f t="shared" ref="AN13:AN44" si="15">P13/(P13+X13) * G13*(1-EXP(-P13-X13))</f>
        <v>2.0561367727683444</v>
      </c>
      <c r="AP13">
        <v>1984</v>
      </c>
      <c r="AQ13" s="10">
        <v>11.153</v>
      </c>
      <c r="AR13" s="10">
        <v>5.4969999999999999</v>
      </c>
      <c r="AS13" s="10">
        <v>2.343</v>
      </c>
      <c r="AT13" s="10">
        <v>0.44900000000000001</v>
      </c>
      <c r="AU13" s="10">
        <v>0.438</v>
      </c>
      <c r="AW13">
        <v>1984</v>
      </c>
      <c r="AX13" s="11">
        <f t="shared" ref="AX13:AX45" si="16">AX$8*B13</f>
        <v>11.681900173276601</v>
      </c>
      <c r="AY13" s="11">
        <f t="shared" ref="AY13:AY45" si="17">AY$8*C13</f>
        <v>5.2518424926321563</v>
      </c>
      <c r="AZ13" s="11">
        <f t="shared" ref="AZ13:AZ45" si="18">AZ$8*D13</f>
        <v>3.3688025584925794</v>
      </c>
      <c r="BA13" s="11">
        <f t="shared" ref="BA13:BA45" si="19">BA$8*E13</f>
        <v>0.49237102802219312</v>
      </c>
      <c r="BB13" s="11">
        <f t="shared" ref="BB13:BB45" si="20">BB$8*F13</f>
        <v>0.45995994989318512</v>
      </c>
    </row>
    <row r="14" spans="1:54" x14ac:dyDescent="0.25">
      <c r="A14">
        <v>1985</v>
      </c>
      <c r="B14" s="4">
        <f t="shared" si="6"/>
        <v>381.86213249012735</v>
      </c>
      <c r="C14" s="5">
        <f t="shared" ref="C14:C45" si="21">B13*EXP(-K13-S13)</f>
        <v>389.12218879511079</v>
      </c>
      <c r="D14" s="5">
        <f t="shared" ref="D14:D45" si="22">C13*EXP(-L13-T13)</f>
        <v>36.582811891421201</v>
      </c>
      <c r="E14" s="5">
        <f t="shared" ref="E14:E45" si="23">D13*EXP(-M13-U13)</f>
        <v>16.342958948393512</v>
      </c>
      <c r="F14" s="5">
        <f t="shared" ref="F14:F45" si="24">E13*EXP(-N13-V13)</f>
        <v>3.0119868902056441</v>
      </c>
      <c r="G14" s="5">
        <f t="shared" ref="G14:G45" si="25">F13*EXP(-O13-W13) + G13*EXP(-P13-X13)</f>
        <v>12.281305628934552</v>
      </c>
      <c r="I14">
        <v>1985</v>
      </c>
      <c r="J14" s="9">
        <f t="shared" si="8"/>
        <v>0.173333724809971</v>
      </c>
      <c r="K14" s="11">
        <f t="shared" si="9"/>
        <v>0.21163233952762411</v>
      </c>
      <c r="L14" s="11">
        <f t="shared" si="3"/>
        <v>0.8711379132947541</v>
      </c>
      <c r="M14" s="11">
        <f t="shared" si="3"/>
        <v>1.0831966618481395</v>
      </c>
      <c r="N14" s="11">
        <f t="shared" si="3"/>
        <v>0.86100774027888771</v>
      </c>
      <c r="O14" s="11">
        <f t="shared" si="3"/>
        <v>0.67389956381678529</v>
      </c>
      <c r="P14" s="11">
        <f t="shared" si="3"/>
        <v>0.173333724809971</v>
      </c>
      <c r="R14">
        <v>1985</v>
      </c>
      <c r="S14" s="10">
        <v>1.325</v>
      </c>
      <c r="T14" s="10">
        <v>0.71799999999999997</v>
      </c>
      <c r="U14" s="10">
        <v>0.21299999999999999</v>
      </c>
      <c r="V14" s="10">
        <v>0.2</v>
      </c>
      <c r="W14" s="10">
        <v>0.2</v>
      </c>
      <c r="X14" s="10">
        <v>0.2</v>
      </c>
      <c r="Z14">
        <v>1985</v>
      </c>
      <c r="AA14" s="3">
        <v>72.096000000000004</v>
      </c>
      <c r="AB14" s="3">
        <v>153.95699999999999</v>
      </c>
      <c r="AC14" s="3">
        <v>19.003</v>
      </c>
      <c r="AD14" s="3">
        <v>7.7789999999999999</v>
      </c>
      <c r="AE14" s="3">
        <v>1.369</v>
      </c>
      <c r="AF14" s="3">
        <v>1.925</v>
      </c>
      <c r="AH14">
        <v>1985</v>
      </c>
      <c r="AI14" s="5">
        <f t="shared" si="10"/>
        <v>41.279137813513366</v>
      </c>
      <c r="AJ14" s="5">
        <f t="shared" si="11"/>
        <v>169.77315307066343</v>
      </c>
      <c r="AK14" s="5">
        <f t="shared" si="12"/>
        <v>22.207879475435416</v>
      </c>
      <c r="AL14" s="5">
        <f t="shared" si="13"/>
        <v>8.6721340426025595</v>
      </c>
      <c r="AM14" s="5">
        <f t="shared" si="14"/>
        <v>1.3533685951974805</v>
      </c>
      <c r="AN14" s="5">
        <f t="shared" si="15"/>
        <v>1.7765540622858589</v>
      </c>
      <c r="AP14">
        <v>1985</v>
      </c>
      <c r="AQ14" s="10">
        <v>0.54400000000000004</v>
      </c>
      <c r="AR14" s="10">
        <v>14.311999999999999</v>
      </c>
      <c r="AS14" s="10">
        <v>1.968</v>
      </c>
      <c r="AT14" s="10">
        <v>0.74199999999999999</v>
      </c>
      <c r="AU14" s="10">
        <v>0.24</v>
      </c>
      <c r="AW14">
        <v>1985</v>
      </c>
      <c r="AX14" s="11">
        <f t="shared" si="16"/>
        <v>2.403004400363749</v>
      </c>
      <c r="AY14" s="11">
        <f t="shared" si="17"/>
        <v>11.095502762728408</v>
      </c>
      <c r="AZ14" s="11">
        <f t="shared" si="18"/>
        <v>1.9938299851314696</v>
      </c>
      <c r="BA14" s="11">
        <f t="shared" si="19"/>
        <v>0.89922569446671863</v>
      </c>
      <c r="BB14" s="11">
        <f t="shared" si="20"/>
        <v>0.19980747737231982</v>
      </c>
    </row>
    <row r="15" spans="1:54" x14ac:dyDescent="0.25">
      <c r="A15">
        <v>1986</v>
      </c>
      <c r="B15" s="4">
        <f t="shared" si="6"/>
        <v>1891.3287693807169</v>
      </c>
      <c r="C15" s="5">
        <f t="shared" si="21"/>
        <v>82.140179533203693</v>
      </c>
      <c r="D15" s="5">
        <f t="shared" si="22"/>
        <v>79.420418172140472</v>
      </c>
      <c r="E15" s="5">
        <f t="shared" si="23"/>
        <v>10.007970722993679</v>
      </c>
      <c r="F15" s="5">
        <f t="shared" si="24"/>
        <v>5.6564100203234702</v>
      </c>
      <c r="G15" s="5">
        <f t="shared" si="25"/>
        <v>9.711851512142383</v>
      </c>
      <c r="I15">
        <v>1986</v>
      </c>
      <c r="J15" s="9">
        <f t="shared" si="8"/>
        <v>0.20229481784759965</v>
      </c>
      <c r="K15" s="11">
        <f t="shared" si="9"/>
        <v>0.24699247432856944</v>
      </c>
      <c r="L15" s="11">
        <f t="shared" si="3"/>
        <v>1.0166901200750227</v>
      </c>
      <c r="M15" s="11">
        <f t="shared" si="3"/>
        <v>1.2641802490653693</v>
      </c>
      <c r="N15" s="11">
        <f t="shared" si="3"/>
        <v>1.004867368863416</v>
      </c>
      <c r="O15" s="11">
        <f t="shared" si="3"/>
        <v>0.78649662470099579</v>
      </c>
      <c r="P15" s="11">
        <f t="shared" si="3"/>
        <v>0.20229481784759965</v>
      </c>
      <c r="R15">
        <v>1986</v>
      </c>
      <c r="S15" s="10">
        <v>1.3009999999999999</v>
      </c>
      <c r="T15" s="10">
        <v>0.71799999999999997</v>
      </c>
      <c r="U15" s="10">
        <v>0.21299999999999999</v>
      </c>
      <c r="V15" s="10">
        <v>0.2</v>
      </c>
      <c r="W15" s="10">
        <v>0.2</v>
      </c>
      <c r="X15" s="10">
        <v>0.2</v>
      </c>
      <c r="Z15">
        <v>1986</v>
      </c>
      <c r="AA15" s="3">
        <v>663.34699999999998</v>
      </c>
      <c r="AB15" s="3">
        <v>38.069000000000003</v>
      </c>
      <c r="AC15" s="3">
        <v>34.277000000000001</v>
      </c>
      <c r="AD15" s="3">
        <v>5.7910000000000004</v>
      </c>
      <c r="AE15" s="3">
        <v>2.9809999999999999</v>
      </c>
      <c r="AF15" s="3">
        <v>1.4610000000000001</v>
      </c>
      <c r="AH15">
        <v>1986</v>
      </c>
      <c r="AI15" s="5">
        <f t="shared" si="10"/>
        <v>237.59441349954554</v>
      </c>
      <c r="AJ15" s="5">
        <f t="shared" si="11"/>
        <v>39.646946840296508</v>
      </c>
      <c r="AK15" s="5">
        <f t="shared" si="12"/>
        <v>52.452617575787208</v>
      </c>
      <c r="AL15" s="5">
        <f t="shared" si="13"/>
        <v>5.8449387264367703</v>
      </c>
      <c r="AM15" s="5">
        <f t="shared" si="14"/>
        <v>2.8280838183304828</v>
      </c>
      <c r="AN15" s="5">
        <f t="shared" si="15"/>
        <v>1.6175371158009424</v>
      </c>
      <c r="AP15">
        <v>1986</v>
      </c>
      <c r="AQ15" s="10">
        <v>11.082000000000001</v>
      </c>
      <c r="AR15" s="10">
        <v>2.2839999999999998</v>
      </c>
      <c r="AS15" s="10">
        <v>3.3380000000000001</v>
      </c>
      <c r="AT15" s="10">
        <v>0.88300000000000001</v>
      </c>
      <c r="AU15" s="10">
        <v>0.44900000000000001</v>
      </c>
      <c r="AW15">
        <v>1986</v>
      </c>
      <c r="AX15" s="11">
        <f t="shared" si="16"/>
        <v>11.901864491562069</v>
      </c>
      <c r="AY15" s="11">
        <f t="shared" si="17"/>
        <v>2.3421604194911443</v>
      </c>
      <c r="AZ15" s="11">
        <f t="shared" si="18"/>
        <v>4.3285576749344346</v>
      </c>
      <c r="BA15" s="11">
        <f t="shared" si="19"/>
        <v>0.55066065159952005</v>
      </c>
      <c r="BB15" s="11">
        <f t="shared" si="20"/>
        <v>0.37523171857736098</v>
      </c>
    </row>
    <row r="16" spans="1:54" x14ac:dyDescent="0.25">
      <c r="A16">
        <v>1987</v>
      </c>
      <c r="B16" s="4">
        <f t="shared" si="6"/>
        <v>671.57257960207232</v>
      </c>
      <c r="C16" s="5">
        <f t="shared" si="21"/>
        <v>402.23739103152565</v>
      </c>
      <c r="D16" s="5">
        <f t="shared" si="22"/>
        <v>14.494034835813512</v>
      </c>
      <c r="E16" s="5">
        <f t="shared" si="23"/>
        <v>18.130130847990529</v>
      </c>
      <c r="F16" s="5">
        <f t="shared" si="24"/>
        <v>2.9997065851550326</v>
      </c>
      <c r="G16" s="5">
        <f t="shared" si="25"/>
        <v>8.6042928964948473</v>
      </c>
      <c r="I16">
        <v>1987</v>
      </c>
      <c r="J16" s="9">
        <f t="shared" si="8"/>
        <v>0.17065551999140777</v>
      </c>
      <c r="K16" s="11">
        <f t="shared" si="9"/>
        <v>0.20836237719278086</v>
      </c>
      <c r="L16" s="11">
        <f t="shared" si="3"/>
        <v>0.85767783355795202</v>
      </c>
      <c r="M16" s="11">
        <f t="shared" si="3"/>
        <v>1.0664600312680619</v>
      </c>
      <c r="N16" s="11">
        <f t="shared" si="3"/>
        <v>0.84770418333194497</v>
      </c>
      <c r="O16" s="11">
        <f t="shared" si="3"/>
        <v>0.66348704276226778</v>
      </c>
      <c r="P16" s="11">
        <f t="shared" si="3"/>
        <v>0.17065551999140777</v>
      </c>
      <c r="R16">
        <v>1987</v>
      </c>
      <c r="S16" s="10">
        <v>1.274</v>
      </c>
      <c r="T16" s="10">
        <v>0.71799999999999997</v>
      </c>
      <c r="U16" s="10">
        <v>0.214</v>
      </c>
      <c r="V16" s="10">
        <v>0.2</v>
      </c>
      <c r="W16" s="10">
        <v>0.2</v>
      </c>
      <c r="X16" s="10">
        <v>0.2</v>
      </c>
      <c r="Z16">
        <v>1987</v>
      </c>
      <c r="AA16" s="3">
        <v>49.451000000000001</v>
      </c>
      <c r="AB16" s="3">
        <v>189.72200000000001</v>
      </c>
      <c r="AC16" s="3">
        <v>9.7609999999999992</v>
      </c>
      <c r="AD16" s="3">
        <v>8.6890000000000001</v>
      </c>
      <c r="AE16" s="3">
        <v>1.528</v>
      </c>
      <c r="AF16" s="3">
        <v>1.6339999999999999</v>
      </c>
      <c r="AH16">
        <v>1987</v>
      </c>
      <c r="AI16" s="5">
        <f t="shared" si="10"/>
        <v>72.959335445984252</v>
      </c>
      <c r="AJ16" s="5">
        <f t="shared" si="11"/>
        <v>173.65410914816013</v>
      </c>
      <c r="AK16" s="5">
        <f t="shared" si="12"/>
        <v>8.7168492369116937</v>
      </c>
      <c r="AL16" s="5">
        <f t="shared" si="13"/>
        <v>9.5240979450578038</v>
      </c>
      <c r="AM16" s="5">
        <f t="shared" si="14"/>
        <v>1.3329590252858357</v>
      </c>
      <c r="AN16" s="5">
        <f t="shared" si="15"/>
        <v>1.2269643275252762</v>
      </c>
      <c r="AP16">
        <v>1987</v>
      </c>
      <c r="AQ16" s="10">
        <v>4.3440000000000003</v>
      </c>
      <c r="AR16" s="10">
        <v>13.888999999999999</v>
      </c>
      <c r="AS16" s="10">
        <v>0.70299999999999996</v>
      </c>
      <c r="AT16" s="10">
        <v>0.74</v>
      </c>
      <c r="AU16" s="10">
        <v>0.219</v>
      </c>
      <c r="AW16">
        <v>1987</v>
      </c>
      <c r="AX16" s="11">
        <f t="shared" si="16"/>
        <v>4.2261112758781776</v>
      </c>
      <c r="AY16" s="11">
        <f t="shared" si="17"/>
        <v>11.469472088657815</v>
      </c>
      <c r="AZ16" s="11">
        <f t="shared" si="18"/>
        <v>0.78995133963340547</v>
      </c>
      <c r="BA16" s="11">
        <f t="shared" si="19"/>
        <v>0.99755983931901926</v>
      </c>
      <c r="BB16" s="11">
        <f t="shared" si="20"/>
        <v>0.19899283346350863</v>
      </c>
    </row>
    <row r="17" spans="1:54" x14ac:dyDescent="0.25">
      <c r="A17">
        <v>1988</v>
      </c>
      <c r="B17" s="4">
        <f t="shared" si="6"/>
        <v>483.16118541222738</v>
      </c>
      <c r="C17" s="5">
        <f t="shared" si="21"/>
        <v>152.51450689612372</v>
      </c>
      <c r="D17" s="5">
        <f t="shared" si="22"/>
        <v>83.209756429003562</v>
      </c>
      <c r="E17" s="5">
        <f t="shared" si="23"/>
        <v>4.0280288729051916</v>
      </c>
      <c r="F17" s="5">
        <f t="shared" si="24"/>
        <v>6.3589995315453542</v>
      </c>
      <c r="G17" s="5">
        <f t="shared" si="25"/>
        <v>7.204329305409912</v>
      </c>
      <c r="I17">
        <v>1988</v>
      </c>
      <c r="J17" s="9">
        <f t="shared" si="8"/>
        <v>0.15600127425076285</v>
      </c>
      <c r="K17" s="11">
        <f t="shared" si="9"/>
        <v>0.1904702311980794</v>
      </c>
      <c r="L17" s="11">
        <f t="shared" si="3"/>
        <v>0.78402875534533401</v>
      </c>
      <c r="M17" s="11">
        <f t="shared" si="3"/>
        <v>0.97488275693456894</v>
      </c>
      <c r="N17" s="11">
        <f t="shared" si="3"/>
        <v>0.77491154575101884</v>
      </c>
      <c r="O17" s="11">
        <f t="shared" si="3"/>
        <v>0.60651319175023144</v>
      </c>
      <c r="P17" s="11">
        <f t="shared" si="3"/>
        <v>0.15600127425076285</v>
      </c>
      <c r="R17">
        <v>1988</v>
      </c>
      <c r="S17" s="10">
        <v>1.2470000000000001</v>
      </c>
      <c r="T17" s="10">
        <v>0.71799999999999997</v>
      </c>
      <c r="U17" s="10">
        <v>0.215</v>
      </c>
      <c r="V17" s="10">
        <v>0.2</v>
      </c>
      <c r="W17" s="10">
        <v>0.2</v>
      </c>
      <c r="X17" s="10">
        <v>0.2</v>
      </c>
      <c r="Z17">
        <v>1988</v>
      </c>
      <c r="AA17" s="3">
        <v>36.738</v>
      </c>
      <c r="AB17" s="3">
        <v>72.108999999999995</v>
      </c>
      <c r="AC17" s="3">
        <v>43.929000000000002</v>
      </c>
      <c r="AD17" s="3">
        <v>3.117</v>
      </c>
      <c r="AE17" s="3">
        <v>2.5430000000000001</v>
      </c>
      <c r="AF17" s="3">
        <v>1.1140000000000001</v>
      </c>
      <c r="AH17">
        <v>1988</v>
      </c>
      <c r="AI17" s="5">
        <f t="shared" si="10"/>
        <v>48.813983504852459</v>
      </c>
      <c r="AJ17" s="5">
        <f t="shared" si="11"/>
        <v>61.882220757005229</v>
      </c>
      <c r="AK17" s="5">
        <f t="shared" si="12"/>
        <v>47.431991048828031</v>
      </c>
      <c r="AL17" s="5">
        <f t="shared" si="13"/>
        <v>1.9939311662420656</v>
      </c>
      <c r="AM17" s="5">
        <f t="shared" si="14"/>
        <v>2.6473070014355282</v>
      </c>
      <c r="AN17" s="5">
        <f t="shared" si="15"/>
        <v>0.94560110440833056</v>
      </c>
      <c r="AP17">
        <v>1988</v>
      </c>
      <c r="AQ17" s="10">
        <v>2.5369999999999999</v>
      </c>
      <c r="AR17" s="10">
        <v>3.3769999999999998</v>
      </c>
      <c r="AS17" s="10">
        <v>3.512</v>
      </c>
      <c r="AT17" s="10">
        <v>0.184</v>
      </c>
      <c r="AU17" s="10">
        <v>0.35899999999999999</v>
      </c>
      <c r="AW17">
        <v>1988</v>
      </c>
      <c r="AX17" s="11">
        <f t="shared" si="16"/>
        <v>3.0404650156311717</v>
      </c>
      <c r="AY17" s="11">
        <f t="shared" si="17"/>
        <v>4.3488271328395749</v>
      </c>
      <c r="AZ17" s="11">
        <f t="shared" si="18"/>
        <v>4.5350835227222905</v>
      </c>
      <c r="BA17" s="11">
        <f t="shared" si="19"/>
        <v>0.22163104441538184</v>
      </c>
      <c r="BB17" s="11">
        <f t="shared" si="20"/>
        <v>0.42183970293545731</v>
      </c>
    </row>
    <row r="18" spans="1:54" x14ac:dyDescent="0.25">
      <c r="A18">
        <v>1989</v>
      </c>
      <c r="B18" s="4">
        <f t="shared" si="6"/>
        <v>874.95659195580254</v>
      </c>
      <c r="C18" s="5">
        <f t="shared" si="21"/>
        <v>114.76425685782422</v>
      </c>
      <c r="D18" s="5">
        <f t="shared" si="22"/>
        <v>33.961616599760291</v>
      </c>
      <c r="E18" s="5">
        <f t="shared" si="23"/>
        <v>25.317145369247939</v>
      </c>
      <c r="F18" s="5">
        <f t="shared" si="24"/>
        <v>1.519476088963621</v>
      </c>
      <c r="G18" s="5">
        <f t="shared" si="25"/>
        <v>7.8851621115622592</v>
      </c>
      <c r="I18">
        <v>1989</v>
      </c>
      <c r="J18" s="9">
        <f t="shared" si="8"/>
        <v>0.1922311494282653</v>
      </c>
      <c r="K18" s="11">
        <f t="shared" si="9"/>
        <v>0.23470520770374539</v>
      </c>
      <c r="L18" s="11">
        <f t="shared" si="3"/>
        <v>0.96611229330460913</v>
      </c>
      <c r="M18" s="11">
        <f t="shared" si="3"/>
        <v>1.2012903985777024</v>
      </c>
      <c r="N18" s="11">
        <f t="shared" si="3"/>
        <v>0.95487769481616092</v>
      </c>
      <c r="O18" s="11">
        <f t="shared" si="3"/>
        <v>0.74737035677118979</v>
      </c>
      <c r="P18" s="11">
        <f t="shared" si="3"/>
        <v>0.1922311494282653</v>
      </c>
      <c r="R18">
        <v>1989</v>
      </c>
      <c r="S18" s="10">
        <v>1.22</v>
      </c>
      <c r="T18" s="10">
        <v>0.72</v>
      </c>
      <c r="U18" s="10">
        <v>0.215</v>
      </c>
      <c r="V18" s="10">
        <v>0.2</v>
      </c>
      <c r="W18" s="10">
        <v>0.2</v>
      </c>
      <c r="X18" s="10">
        <v>0.2</v>
      </c>
      <c r="Z18">
        <v>1989</v>
      </c>
      <c r="AA18" s="3">
        <v>198.99199999999999</v>
      </c>
      <c r="AB18" s="3">
        <v>44.768000000000001</v>
      </c>
      <c r="AC18" s="3">
        <v>18.544</v>
      </c>
      <c r="AD18" s="3">
        <v>9.7910000000000004</v>
      </c>
      <c r="AE18" s="3">
        <v>0.99399999999999999</v>
      </c>
      <c r="AF18" s="3">
        <v>1.484</v>
      </c>
      <c r="AH18">
        <v>1989</v>
      </c>
      <c r="AI18" s="5">
        <f t="shared" si="10"/>
        <v>108.20911917777993</v>
      </c>
      <c r="AJ18" s="5">
        <f t="shared" si="11"/>
        <v>53.576998483944621</v>
      </c>
      <c r="AK18" s="5">
        <f t="shared" si="12"/>
        <v>21.817363728675026</v>
      </c>
      <c r="AL18" s="5">
        <f t="shared" si="13"/>
        <v>14.336929417053595</v>
      </c>
      <c r="AM18" s="5">
        <f t="shared" si="14"/>
        <v>0.73389192042029827</v>
      </c>
      <c r="AN18" s="5">
        <f t="shared" si="15"/>
        <v>1.2538420768910481</v>
      </c>
      <c r="AP18">
        <v>1989</v>
      </c>
      <c r="AQ18" s="10">
        <v>8.3620000000000001</v>
      </c>
      <c r="AR18" s="10">
        <v>3.2469999999999999</v>
      </c>
      <c r="AS18" s="10">
        <v>2.6219999999999999</v>
      </c>
      <c r="AT18" s="10">
        <v>1.0920000000000001</v>
      </c>
      <c r="AU18" s="10">
        <v>0.154</v>
      </c>
      <c r="AW18">
        <v>1989</v>
      </c>
      <c r="AX18" s="11">
        <f t="shared" si="16"/>
        <v>5.5059781049418968</v>
      </c>
      <c r="AY18" s="11">
        <f t="shared" si="17"/>
        <v>3.2724094531112504</v>
      </c>
      <c r="AZ18" s="11">
        <f t="shared" si="18"/>
        <v>1.8509700599592189</v>
      </c>
      <c r="BA18" s="11">
        <f t="shared" si="19"/>
        <v>1.393005250668802</v>
      </c>
      <c r="BB18" s="11">
        <f t="shared" si="20"/>
        <v>0.10079814266477474</v>
      </c>
    </row>
    <row r="19" spans="1:54" x14ac:dyDescent="0.25">
      <c r="A19">
        <v>1990</v>
      </c>
      <c r="B19" s="4">
        <f t="shared" si="6"/>
        <v>355.90854533415563</v>
      </c>
      <c r="C19" s="5">
        <f t="shared" si="21"/>
        <v>204.27539689836647</v>
      </c>
      <c r="D19" s="5">
        <f t="shared" si="22"/>
        <v>21.258733319621211</v>
      </c>
      <c r="E19" s="5">
        <f t="shared" si="23"/>
        <v>8.2395074346621939</v>
      </c>
      <c r="F19" s="5">
        <f t="shared" si="24"/>
        <v>7.977333070986437</v>
      </c>
      <c r="G19" s="5">
        <f t="shared" si="25"/>
        <v>5.9159961124747324</v>
      </c>
      <c r="I19">
        <v>1990</v>
      </c>
      <c r="J19" s="9">
        <f t="shared" si="8"/>
        <v>0.16287221627489129</v>
      </c>
      <c r="K19" s="11">
        <f t="shared" si="9"/>
        <v>0.1988593288010943</v>
      </c>
      <c r="L19" s="11">
        <f t="shared" si="3"/>
        <v>0.81856062791560591</v>
      </c>
      <c r="M19" s="11">
        <f t="shared" si="3"/>
        <v>1.0178206299448411</v>
      </c>
      <c r="N19" s="11">
        <f t="shared" si="3"/>
        <v>0.80904185866195311</v>
      </c>
      <c r="O19" s="11">
        <f t="shared" si="3"/>
        <v>0.63322654391610045</v>
      </c>
      <c r="P19" s="11">
        <f t="shared" si="3"/>
        <v>0.16287221627489129</v>
      </c>
      <c r="R19">
        <v>1990</v>
      </c>
      <c r="S19" s="10">
        <v>1.196</v>
      </c>
      <c r="T19" s="10">
        <v>0.72199999999999998</v>
      </c>
      <c r="U19" s="10">
        <v>0.216</v>
      </c>
      <c r="V19" s="10">
        <v>0.2</v>
      </c>
      <c r="W19" s="10">
        <v>0.2</v>
      </c>
      <c r="X19" s="10">
        <v>0.2</v>
      </c>
      <c r="Z19">
        <v>1990</v>
      </c>
      <c r="AA19" s="3">
        <v>45.503999999999998</v>
      </c>
      <c r="AB19" s="3">
        <v>102.027</v>
      </c>
      <c r="AC19" s="3">
        <v>11.872999999999999</v>
      </c>
      <c r="AD19" s="3">
        <v>4.2990000000000004</v>
      </c>
      <c r="AE19" s="3">
        <v>2.4449999999999998</v>
      </c>
      <c r="AF19" s="3">
        <v>0.748</v>
      </c>
      <c r="AH19">
        <v>1990</v>
      </c>
      <c r="AI19" s="5">
        <f t="shared" si="10"/>
        <v>38.163491147362912</v>
      </c>
      <c r="AJ19" s="5">
        <f t="shared" si="11"/>
        <v>85.283783546717117</v>
      </c>
      <c r="AK19" s="5">
        <f t="shared" si="12"/>
        <v>12.430649315564779</v>
      </c>
      <c r="AL19" s="5">
        <f t="shared" si="13"/>
        <v>4.197899711679101</v>
      </c>
      <c r="AM19" s="5">
        <f t="shared" si="14"/>
        <v>3.4274826747758684</v>
      </c>
      <c r="AN19" s="5">
        <f t="shared" si="15"/>
        <v>0.80808740415534464</v>
      </c>
      <c r="AP19">
        <v>1990</v>
      </c>
      <c r="AQ19" s="10">
        <v>1.77</v>
      </c>
      <c r="AR19" s="10">
        <v>7.0579999999999998</v>
      </c>
      <c r="AS19" s="10">
        <v>1.1479999999999999</v>
      </c>
      <c r="AT19" s="10">
        <v>0.42699999999999999</v>
      </c>
      <c r="AU19" s="10">
        <v>0.48699999999999999</v>
      </c>
      <c r="AW19">
        <v>1990</v>
      </c>
      <c r="AX19" s="11">
        <f t="shared" si="16"/>
        <v>2.2396821465064973</v>
      </c>
      <c r="AY19" s="11">
        <f t="shared" si="17"/>
        <v>5.8247468170896184</v>
      </c>
      <c r="AZ19" s="11">
        <f t="shared" si="18"/>
        <v>1.1586397476601291</v>
      </c>
      <c r="BA19" s="11">
        <f t="shared" si="19"/>
        <v>0.45335589585667491</v>
      </c>
      <c r="BB19" s="11">
        <f t="shared" si="20"/>
        <v>0.52919579505996961</v>
      </c>
    </row>
    <row r="20" spans="1:54" x14ac:dyDescent="0.25">
      <c r="A20">
        <v>1991</v>
      </c>
      <c r="B20" s="4">
        <f t="shared" si="6"/>
        <v>381.33337863685801</v>
      </c>
      <c r="C20" s="5">
        <f t="shared" si="21"/>
        <v>88.218304361039159</v>
      </c>
      <c r="D20" s="5">
        <f t="shared" si="22"/>
        <v>43.768240004796681</v>
      </c>
      <c r="E20" s="5">
        <f t="shared" si="23"/>
        <v>6.1900747388016084</v>
      </c>
      <c r="F20" s="5">
        <f t="shared" si="24"/>
        <v>3.0038617357428614</v>
      </c>
      <c r="G20" s="5">
        <f t="shared" si="25"/>
        <v>7.5829174241849326</v>
      </c>
      <c r="I20">
        <v>1991</v>
      </c>
      <c r="J20" s="9">
        <f t="shared" si="8"/>
        <v>0.18104924529178609</v>
      </c>
      <c r="K20" s="11">
        <f t="shared" si="9"/>
        <v>0.22105262777233795</v>
      </c>
      <c r="L20" s="11">
        <f t="shared" si="3"/>
        <v>0.90991445502014545</v>
      </c>
      <c r="M20" s="11">
        <f t="shared" si="3"/>
        <v>1.1314124723575221</v>
      </c>
      <c r="N20" s="11">
        <f t="shared" si="3"/>
        <v>0.89933336249929563</v>
      </c>
      <c r="O20" s="11">
        <f t="shared" si="3"/>
        <v>0.70389653003334218</v>
      </c>
      <c r="P20" s="11">
        <f t="shared" si="3"/>
        <v>0.18104924529178609</v>
      </c>
      <c r="R20">
        <v>1991</v>
      </c>
      <c r="S20" s="10">
        <v>1.1739999999999999</v>
      </c>
      <c r="T20" s="10">
        <v>0.72299999999999998</v>
      </c>
      <c r="U20" s="10">
        <v>0.216</v>
      </c>
      <c r="V20" s="10">
        <v>0.2</v>
      </c>
      <c r="W20" s="10">
        <v>0.2</v>
      </c>
      <c r="X20" s="10">
        <v>0.2</v>
      </c>
      <c r="Z20">
        <v>1991</v>
      </c>
      <c r="AA20" s="3">
        <v>60.761000000000003</v>
      </c>
      <c r="AB20" s="3">
        <v>31.527999999999999</v>
      </c>
      <c r="AC20" s="3">
        <v>17.001999999999999</v>
      </c>
      <c r="AD20" s="3">
        <v>3.2669999999999999</v>
      </c>
      <c r="AE20" s="3">
        <v>1.3720000000000001</v>
      </c>
      <c r="AF20" s="3">
        <v>1.44</v>
      </c>
      <c r="AH20">
        <v>1991</v>
      </c>
      <c r="AI20" s="5">
        <f t="shared" si="10"/>
        <v>45.449770752925339</v>
      </c>
      <c r="AJ20" s="5">
        <f t="shared" si="11"/>
        <v>39.554672316156733</v>
      </c>
      <c r="AK20" s="5">
        <f t="shared" si="12"/>
        <v>27.19962341772942</v>
      </c>
      <c r="AL20" s="5">
        <f t="shared" si="13"/>
        <v>3.3771661282021666</v>
      </c>
      <c r="AM20" s="5">
        <f t="shared" si="14"/>
        <v>1.391859443996438</v>
      </c>
      <c r="AN20" s="5">
        <f t="shared" si="15"/>
        <v>1.1415988858708035</v>
      </c>
      <c r="AP20">
        <v>1991</v>
      </c>
      <c r="AQ20" s="10">
        <v>1.538</v>
      </c>
      <c r="AR20" s="10">
        <v>2.12</v>
      </c>
      <c r="AS20" s="10">
        <v>1.8740000000000001</v>
      </c>
      <c r="AT20" s="10">
        <v>0.49299999999999999</v>
      </c>
      <c r="AU20" s="10">
        <v>0.27100000000000002</v>
      </c>
      <c r="AW20">
        <v>1991</v>
      </c>
      <c r="AX20" s="11">
        <f t="shared" si="16"/>
        <v>2.3996770271365846</v>
      </c>
      <c r="AY20" s="11">
        <f t="shared" si="17"/>
        <v>2.5154732059664653</v>
      </c>
      <c r="AZ20" s="11">
        <f t="shared" si="18"/>
        <v>2.3854489254954903</v>
      </c>
      <c r="BA20" s="11">
        <f t="shared" si="19"/>
        <v>0.34059158279577789</v>
      </c>
      <c r="BB20" s="11">
        <f t="shared" si="20"/>
        <v>0.19926847548564222</v>
      </c>
    </row>
    <row r="21" spans="1:54" x14ac:dyDescent="0.25">
      <c r="A21">
        <v>1992</v>
      </c>
      <c r="B21" s="4">
        <f t="shared" si="6"/>
        <v>811.44044084483733</v>
      </c>
      <c r="C21" s="5">
        <f t="shared" si="21"/>
        <v>94.502035533262529</v>
      </c>
      <c r="D21" s="5">
        <f t="shared" si="22"/>
        <v>17.234273024590607</v>
      </c>
      <c r="E21" s="5">
        <f t="shared" si="23"/>
        <v>11.375887320093934</v>
      </c>
      <c r="F21" s="5">
        <f t="shared" si="24"/>
        <v>2.0618709489214986</v>
      </c>
      <c r="G21" s="5">
        <f t="shared" si="25"/>
        <v>6.396755967586226</v>
      </c>
      <c r="I21">
        <v>1992</v>
      </c>
      <c r="J21" s="9">
        <f t="shared" si="8"/>
        <v>0.15730595387602736</v>
      </c>
      <c r="K21" s="11">
        <f t="shared" si="9"/>
        <v>0.19206318376245463</v>
      </c>
      <c r="L21" s="11">
        <f t="shared" si="3"/>
        <v>0.79058579372616344</v>
      </c>
      <c r="M21" s="11">
        <f t="shared" si="3"/>
        <v>0.98303595745233974</v>
      </c>
      <c r="N21" s="11">
        <f t="shared" si="3"/>
        <v>0.78139233451366985</v>
      </c>
      <c r="O21" s="11">
        <f t="shared" si="3"/>
        <v>0.61158562085397516</v>
      </c>
      <c r="P21" s="11">
        <f t="shared" si="3"/>
        <v>0.15730595387602736</v>
      </c>
      <c r="R21">
        <v>1992</v>
      </c>
      <c r="S21" s="10">
        <v>1.157</v>
      </c>
      <c r="T21" s="10">
        <v>0.72499999999999998</v>
      </c>
      <c r="U21" s="10">
        <v>0.217</v>
      </c>
      <c r="V21" s="10">
        <v>0.2</v>
      </c>
      <c r="W21" s="10">
        <v>0.2</v>
      </c>
      <c r="X21" s="10">
        <v>0.2</v>
      </c>
      <c r="Z21">
        <v>1992</v>
      </c>
      <c r="AA21" s="3">
        <v>129.572</v>
      </c>
      <c r="AB21" s="3">
        <v>41.353000000000002</v>
      </c>
      <c r="AC21" s="3">
        <v>8.5250000000000004</v>
      </c>
      <c r="AD21" s="3">
        <v>4.9160000000000004</v>
      </c>
      <c r="AE21" s="3">
        <v>1.0409999999999999</v>
      </c>
      <c r="AF21" s="3">
        <v>0.92100000000000004</v>
      </c>
      <c r="AH21">
        <v>1992</v>
      </c>
      <c r="AI21" s="5">
        <f t="shared" si="10"/>
        <v>85.546722821182357</v>
      </c>
      <c r="AJ21" s="5">
        <f t="shared" si="11"/>
        <v>38.466500856673392</v>
      </c>
      <c r="AK21" s="5">
        <f t="shared" si="12"/>
        <v>9.8657779667549761</v>
      </c>
      <c r="AL21" s="5">
        <f t="shared" si="13"/>
        <v>5.6628941489257834</v>
      </c>
      <c r="AM21" s="5">
        <f t="shared" si="14"/>
        <v>0.86365337265222941</v>
      </c>
      <c r="AN21" s="5">
        <f t="shared" si="15"/>
        <v>0.8461058734929866</v>
      </c>
      <c r="AP21">
        <v>1992</v>
      </c>
      <c r="AQ21" s="10">
        <v>8.1760000000000002</v>
      </c>
      <c r="AR21" s="10">
        <v>2.8439999999999999</v>
      </c>
      <c r="AS21" s="10">
        <v>0.72499999999999998</v>
      </c>
      <c r="AT21" s="10">
        <v>0.49099999999999999</v>
      </c>
      <c r="AU21" s="10">
        <v>0.16400000000000001</v>
      </c>
      <c r="AW21">
        <v>1992</v>
      </c>
      <c r="AX21" s="11">
        <f t="shared" si="16"/>
        <v>5.1062799478648406</v>
      </c>
      <c r="AY21" s="11">
        <f t="shared" si="17"/>
        <v>2.6946486901441569</v>
      </c>
      <c r="AZ21" s="11">
        <f t="shared" si="18"/>
        <v>0.9392993198652736</v>
      </c>
      <c r="BA21" s="11">
        <f t="shared" si="19"/>
        <v>0.62592644379077689</v>
      </c>
      <c r="BB21" s="11">
        <f t="shared" si="20"/>
        <v>0.13677922513904039</v>
      </c>
    </row>
    <row r="22" spans="1:54" x14ac:dyDescent="0.25">
      <c r="A22">
        <v>1993</v>
      </c>
      <c r="B22" s="4">
        <f t="shared" si="6"/>
        <v>435.52324322151327</v>
      </c>
      <c r="C22" s="5">
        <f t="shared" si="21"/>
        <v>210.55519053926065</v>
      </c>
      <c r="D22" s="5">
        <f t="shared" si="22"/>
        <v>20.760156163086656</v>
      </c>
      <c r="E22" s="5">
        <f t="shared" si="23"/>
        <v>5.1906766346579367</v>
      </c>
      <c r="F22" s="5">
        <f t="shared" si="24"/>
        <v>4.2635563392979465</v>
      </c>
      <c r="G22" s="5">
        <f t="shared" si="25"/>
        <v>5.3906912578105013</v>
      </c>
      <c r="I22">
        <v>1993</v>
      </c>
      <c r="J22" s="9">
        <f t="shared" si="8"/>
        <v>0.15730498889669056</v>
      </c>
      <c r="K22" s="11">
        <f t="shared" si="9"/>
        <v>0.19206200556799266</v>
      </c>
      <c r="L22" s="11">
        <f t="shared" si="3"/>
        <v>0.79058094394816003</v>
      </c>
      <c r="M22" s="11">
        <f t="shared" si="3"/>
        <v>0.98302992710598025</v>
      </c>
      <c r="N22" s="11">
        <f t="shared" si="3"/>
        <v>0.78138754113212161</v>
      </c>
      <c r="O22" s="11">
        <f t="shared" si="3"/>
        <v>0.6115818691365591</v>
      </c>
      <c r="P22" s="11">
        <f t="shared" si="3"/>
        <v>0.15730498889669056</v>
      </c>
      <c r="R22">
        <v>1993</v>
      </c>
      <c r="S22" s="10">
        <v>1.1439999999999999</v>
      </c>
      <c r="T22" s="10">
        <v>0.72699999999999998</v>
      </c>
      <c r="U22" s="10">
        <v>0.217</v>
      </c>
      <c r="V22" s="10">
        <v>0.2</v>
      </c>
      <c r="W22" s="10">
        <v>0.2</v>
      </c>
      <c r="X22" s="10">
        <v>0.2</v>
      </c>
      <c r="Z22">
        <v>1993</v>
      </c>
      <c r="AA22" s="3">
        <v>38.121000000000002</v>
      </c>
      <c r="AB22" s="3">
        <v>82.709000000000003</v>
      </c>
      <c r="AC22" s="3">
        <v>11.145</v>
      </c>
      <c r="AD22" s="3">
        <v>3.1259999999999999</v>
      </c>
      <c r="AE22" s="3">
        <v>1.546</v>
      </c>
      <c r="AF22" s="3">
        <v>0.77200000000000002</v>
      </c>
      <c r="AH22">
        <v>1993</v>
      </c>
      <c r="AI22" s="5">
        <f t="shared" si="10"/>
        <v>46.149293495499123</v>
      </c>
      <c r="AJ22" s="5">
        <f t="shared" si="11"/>
        <v>85.640085603720578</v>
      </c>
      <c r="AK22" s="5">
        <f t="shared" si="12"/>
        <v>11.884129458257863</v>
      </c>
      <c r="AL22" s="5">
        <f t="shared" si="13"/>
        <v>2.5838978803445838</v>
      </c>
      <c r="AM22" s="5">
        <f t="shared" si="14"/>
        <v>1.7858625965973938</v>
      </c>
      <c r="AN22" s="5">
        <f t="shared" si="15"/>
        <v>0.71302854896979329</v>
      </c>
      <c r="AP22">
        <v>1993</v>
      </c>
      <c r="AQ22" s="10">
        <v>2.8210000000000002</v>
      </c>
      <c r="AR22" s="10">
        <v>7.56</v>
      </c>
      <c r="AS22" s="10">
        <v>0.93200000000000005</v>
      </c>
      <c r="AT22" s="10">
        <v>0.32400000000000001</v>
      </c>
      <c r="AU22" s="10">
        <v>0.249</v>
      </c>
      <c r="AW22">
        <v>1993</v>
      </c>
      <c r="AX22" s="11">
        <f t="shared" si="16"/>
        <v>2.7406861819404038</v>
      </c>
      <c r="AY22" s="11">
        <f t="shared" si="17"/>
        <v>6.0038100257636264</v>
      </c>
      <c r="AZ22" s="11">
        <f t="shared" si="18"/>
        <v>1.1314663830879734</v>
      </c>
      <c r="BA22" s="11">
        <f t="shared" si="19"/>
        <v>0.28560249195334786</v>
      </c>
      <c r="BB22" s="11">
        <f t="shared" si="20"/>
        <v>0.28283338136698272</v>
      </c>
    </row>
    <row r="23" spans="1:54" x14ac:dyDescent="0.25">
      <c r="A23">
        <v>1994</v>
      </c>
      <c r="B23" s="4">
        <f t="shared" si="6"/>
        <v>930.9296956744804</v>
      </c>
      <c r="C23" s="5">
        <f t="shared" si="21"/>
        <v>114.48984861127857</v>
      </c>
      <c r="D23" s="5">
        <f t="shared" si="22"/>
        <v>46.162457644325606</v>
      </c>
      <c r="E23" s="5">
        <f t="shared" si="23"/>
        <v>6.252651748143542</v>
      </c>
      <c r="F23" s="5">
        <f t="shared" si="24"/>
        <v>1.9454173313756709</v>
      </c>
      <c r="G23" s="5">
        <f t="shared" si="25"/>
        <v>5.664786669405407</v>
      </c>
      <c r="I23">
        <v>1994</v>
      </c>
      <c r="J23" s="9">
        <f t="shared" si="8"/>
        <v>0.18722968412873744</v>
      </c>
      <c r="K23" s="11">
        <f t="shared" si="9"/>
        <v>0.22859865340471483</v>
      </c>
      <c r="L23" s="11">
        <f t="shared" si="3"/>
        <v>0.94097600751127353</v>
      </c>
      <c r="M23" s="11">
        <f t="shared" si="3"/>
        <v>1.170035254648053</v>
      </c>
      <c r="N23" s="11">
        <f t="shared" si="3"/>
        <v>0.93003371052890915</v>
      </c>
      <c r="O23" s="11">
        <f t="shared" si="3"/>
        <v>0.72792529328171751</v>
      </c>
      <c r="P23" s="11">
        <f t="shared" si="3"/>
        <v>0.18722968412873744</v>
      </c>
      <c r="R23">
        <v>1994</v>
      </c>
      <c r="S23" s="10">
        <v>1.1359999999999999</v>
      </c>
      <c r="T23" s="10">
        <v>0.73</v>
      </c>
      <c r="U23" s="10">
        <v>0.217</v>
      </c>
      <c r="V23" s="10">
        <v>0.2</v>
      </c>
      <c r="W23" s="10">
        <v>0.2</v>
      </c>
      <c r="X23" s="10">
        <v>0.2</v>
      </c>
      <c r="Z23">
        <v>1994</v>
      </c>
      <c r="AA23" s="3">
        <v>336.09199999999998</v>
      </c>
      <c r="AB23" s="3">
        <v>41.773000000000003</v>
      </c>
      <c r="AC23" s="3">
        <v>21.045000000000002</v>
      </c>
      <c r="AD23" s="3">
        <v>3.0449999999999999</v>
      </c>
      <c r="AE23" s="3">
        <v>0.85899999999999999</v>
      </c>
      <c r="AF23" s="3">
        <v>0.76400000000000001</v>
      </c>
      <c r="AH23">
        <v>1994</v>
      </c>
      <c r="AI23" s="5">
        <f t="shared" si="10"/>
        <v>116.10745875464134</v>
      </c>
      <c r="AJ23" s="5">
        <f t="shared" si="11"/>
        <v>52.347678032043362</v>
      </c>
      <c r="AK23" s="5">
        <f t="shared" si="12"/>
        <v>29.212507434956006</v>
      </c>
      <c r="AL23" s="5">
        <f t="shared" si="13"/>
        <v>3.4837409368360688</v>
      </c>
      <c r="AM23" s="5">
        <f t="shared" si="14"/>
        <v>0.92272866394158148</v>
      </c>
      <c r="AN23" s="5">
        <f t="shared" si="15"/>
        <v>0.87939178109863092</v>
      </c>
      <c r="AP23">
        <v>1994</v>
      </c>
      <c r="AQ23" s="10">
        <v>6.1870000000000003</v>
      </c>
      <c r="AR23" s="10">
        <v>2.0419999999999998</v>
      </c>
      <c r="AS23" s="10">
        <v>1.528</v>
      </c>
      <c r="AT23" s="10">
        <v>0.46500000000000002</v>
      </c>
      <c r="AU23" s="10">
        <v>0.23699999999999999</v>
      </c>
      <c r="AW23">
        <v>1994</v>
      </c>
      <c r="AX23" s="11">
        <f t="shared" si="16"/>
        <v>5.8582089314470016</v>
      </c>
      <c r="AY23" s="11">
        <f t="shared" si="17"/>
        <v>3.2645849251214938</v>
      </c>
      <c r="AZ23" s="11">
        <f t="shared" si="18"/>
        <v>2.5159381545572645</v>
      </c>
      <c r="BA23" s="11">
        <f t="shared" si="19"/>
        <v>0.34403470804995234</v>
      </c>
      <c r="BB23" s="11">
        <f t="shared" si="20"/>
        <v>0.12905399113208757</v>
      </c>
    </row>
    <row r="24" spans="1:54" x14ac:dyDescent="0.25">
      <c r="A24">
        <v>1995</v>
      </c>
      <c r="B24" s="4">
        <f t="shared" si="6"/>
        <v>573.06699465518068</v>
      </c>
      <c r="C24" s="5">
        <f t="shared" si="21"/>
        <v>237.83689085238854</v>
      </c>
      <c r="D24" s="5">
        <f t="shared" si="22"/>
        <v>21.531353025596538</v>
      </c>
      <c r="E24" s="5">
        <f t="shared" si="23"/>
        <v>11.532067211226719</v>
      </c>
      <c r="F24" s="5">
        <f t="shared" si="24"/>
        <v>2.019746367611154</v>
      </c>
      <c r="G24" s="5">
        <f t="shared" si="25"/>
        <v>4.6151884754603589</v>
      </c>
      <c r="I24">
        <v>1995</v>
      </c>
      <c r="J24" s="9">
        <f t="shared" si="8"/>
        <v>0.17407637749641167</v>
      </c>
      <c r="K24" s="11">
        <f t="shared" si="9"/>
        <v>0.2125390835883095</v>
      </c>
      <c r="L24" s="11">
        <f t="shared" si="3"/>
        <v>0.87487032550869537</v>
      </c>
      <c r="M24" s="11">
        <f t="shared" si="3"/>
        <v>1.0878376450829195</v>
      </c>
      <c r="N24" s="11">
        <f t="shared" si="3"/>
        <v>0.86469674951275344</v>
      </c>
      <c r="O24" s="11">
        <f t="shared" si="3"/>
        <v>0.67678690338101843</v>
      </c>
      <c r="P24" s="11">
        <f t="shared" si="3"/>
        <v>0.17407637749641167</v>
      </c>
      <c r="R24">
        <v>1995</v>
      </c>
      <c r="S24" s="10">
        <v>1.129</v>
      </c>
      <c r="T24" s="10">
        <v>0.73399999999999999</v>
      </c>
      <c r="U24" s="10">
        <v>0.218</v>
      </c>
      <c r="V24" s="10">
        <v>0.2</v>
      </c>
      <c r="W24" s="10">
        <v>0.2</v>
      </c>
      <c r="X24" s="10">
        <v>0.2</v>
      </c>
      <c r="Z24">
        <v>1995</v>
      </c>
      <c r="AA24" s="3">
        <v>60.241999999999997</v>
      </c>
      <c r="AB24" s="3">
        <v>106.084</v>
      </c>
      <c r="AC24" s="3">
        <v>12.782999999999999</v>
      </c>
      <c r="AD24" s="3">
        <v>5.2229999999999999</v>
      </c>
      <c r="AE24" s="3">
        <v>0.79</v>
      </c>
      <c r="AF24" s="3">
        <v>0.504</v>
      </c>
      <c r="AH24">
        <v>1995</v>
      </c>
      <c r="AI24" s="5">
        <f t="shared" si="10"/>
        <v>67.054032880683764</v>
      </c>
      <c r="AJ24" s="5">
        <f t="shared" si="11"/>
        <v>103.4499305865899</v>
      </c>
      <c r="AK24" s="5">
        <f t="shared" si="12"/>
        <v>13.076942842298047</v>
      </c>
      <c r="AL24" s="5">
        <f t="shared" si="13"/>
        <v>6.1361712134333919</v>
      </c>
      <c r="AM24" s="5">
        <f t="shared" si="14"/>
        <v>0.91029041297643865</v>
      </c>
      <c r="AN24" s="5">
        <f t="shared" si="15"/>
        <v>0.67023770664841897</v>
      </c>
      <c r="AP24">
        <v>1995</v>
      </c>
      <c r="AQ24" s="10">
        <v>6.7690000000000001</v>
      </c>
      <c r="AR24" s="10">
        <v>8.7859999999999996</v>
      </c>
      <c r="AS24" s="10">
        <v>1.633</v>
      </c>
      <c r="AT24" s="10">
        <v>0.54</v>
      </c>
      <c r="AU24" s="10">
        <v>0.159</v>
      </c>
      <c r="AW24">
        <v>1995</v>
      </c>
      <c r="AX24" s="11">
        <f t="shared" si="16"/>
        <v>3.6062295595524421</v>
      </c>
      <c r="AY24" s="11">
        <f t="shared" si="17"/>
        <v>6.7817255235499152</v>
      </c>
      <c r="AZ24" s="11">
        <f t="shared" si="18"/>
        <v>1.1734980189686504</v>
      </c>
      <c r="BA24" s="11">
        <f t="shared" si="19"/>
        <v>0.63451980632133753</v>
      </c>
      <c r="BB24" s="11">
        <f t="shared" si="20"/>
        <v>0.13398478856484586</v>
      </c>
    </row>
    <row r="25" spans="1:54" x14ac:dyDescent="0.25">
      <c r="A25">
        <v>1996</v>
      </c>
      <c r="B25" s="4">
        <f t="shared" si="6"/>
        <v>381.08242542680938</v>
      </c>
      <c r="C25" s="5">
        <f t="shared" si="21"/>
        <v>149.82434063161367</v>
      </c>
      <c r="D25" s="5">
        <f t="shared" si="22"/>
        <v>47.594384455885297</v>
      </c>
      <c r="E25" s="5">
        <f t="shared" si="23"/>
        <v>5.8338228626568371</v>
      </c>
      <c r="F25" s="5">
        <f t="shared" si="24"/>
        <v>3.9766305230726111</v>
      </c>
      <c r="G25" s="5">
        <f t="shared" si="25"/>
        <v>4.0153530148483521</v>
      </c>
      <c r="I25">
        <v>1996</v>
      </c>
      <c r="J25" s="9">
        <f t="shared" si="8"/>
        <v>0.1673043869721329</v>
      </c>
      <c r="K25" s="11">
        <f t="shared" si="9"/>
        <v>0.20427080112058296</v>
      </c>
      <c r="L25" s="11">
        <f t="shared" si="3"/>
        <v>0.84083576183310593</v>
      </c>
      <c r="M25" s="11">
        <f t="shared" si="3"/>
        <v>1.0455181395279105</v>
      </c>
      <c r="N25" s="11">
        <f t="shared" si="3"/>
        <v>0.83105796245679164</v>
      </c>
      <c r="O25" s="11">
        <f t="shared" si="3"/>
        <v>0.65045826211120172</v>
      </c>
      <c r="P25" s="11">
        <f t="shared" si="3"/>
        <v>0.1673043869721329</v>
      </c>
      <c r="R25">
        <v>1996</v>
      </c>
      <c r="S25" s="10">
        <v>1.1220000000000001</v>
      </c>
      <c r="T25" s="10">
        <v>0.74</v>
      </c>
      <c r="U25" s="10">
        <v>0.219</v>
      </c>
      <c r="V25" s="10">
        <v>0.2</v>
      </c>
      <c r="W25" s="10">
        <v>0.2</v>
      </c>
      <c r="X25" s="10">
        <v>0.2</v>
      </c>
      <c r="Z25">
        <v>1996</v>
      </c>
      <c r="AA25" s="3">
        <v>19.123999999999999</v>
      </c>
      <c r="AB25" s="3">
        <v>59.36</v>
      </c>
      <c r="AC25" s="3">
        <v>23.809000000000001</v>
      </c>
      <c r="AD25" s="3">
        <v>3.125</v>
      </c>
      <c r="AE25" s="3">
        <v>1.8340000000000001</v>
      </c>
      <c r="AF25" s="3">
        <v>0.69299999999999995</v>
      </c>
      <c r="AH25">
        <v>1996</v>
      </c>
      <c r="AI25" s="5">
        <f t="shared" si="10"/>
        <v>43.112704525182849</v>
      </c>
      <c r="AJ25" s="5">
        <f t="shared" si="11"/>
        <v>63.28998994563667</v>
      </c>
      <c r="AK25" s="5">
        <f t="shared" si="12"/>
        <v>28.239667810735032</v>
      </c>
      <c r="AL25" s="5">
        <f t="shared" si="13"/>
        <v>3.0252595664569526</v>
      </c>
      <c r="AM25" s="5">
        <f t="shared" si="14"/>
        <v>1.7420884138333836</v>
      </c>
      <c r="AN25" s="5">
        <f t="shared" si="15"/>
        <v>0.56222546468309864</v>
      </c>
      <c r="AP25">
        <v>1996</v>
      </c>
      <c r="AQ25" s="10">
        <v>1.64</v>
      </c>
      <c r="AR25" s="10">
        <v>4.1449999999999996</v>
      </c>
      <c r="AS25" s="10">
        <v>2.1019999999999999</v>
      </c>
      <c r="AT25" s="10">
        <v>0.32600000000000001</v>
      </c>
      <c r="AU25" s="10">
        <v>0.23400000000000001</v>
      </c>
      <c r="AW25">
        <v>1996</v>
      </c>
      <c r="AX25" s="11">
        <f t="shared" si="16"/>
        <v>2.3980978140732212</v>
      </c>
      <c r="AY25" s="11">
        <f t="shared" si="17"/>
        <v>4.2721192295650416</v>
      </c>
      <c r="AZ25" s="11">
        <f t="shared" si="18"/>
        <v>2.5939807780131976</v>
      </c>
      <c r="BA25" s="11">
        <f t="shared" si="19"/>
        <v>0.32098981779453595</v>
      </c>
      <c r="BB25" s="11">
        <f t="shared" si="20"/>
        <v>0.26379945936705529</v>
      </c>
    </row>
    <row r="26" spans="1:54" x14ac:dyDescent="0.25">
      <c r="A26">
        <v>1997</v>
      </c>
      <c r="B26" s="4">
        <f t="shared" si="6"/>
        <v>1154.8735429722751</v>
      </c>
      <c r="C26" s="5">
        <f t="shared" si="21"/>
        <v>101.16419504137176</v>
      </c>
      <c r="D26" s="5">
        <f t="shared" si="22"/>
        <v>30.834302370159591</v>
      </c>
      <c r="E26" s="5">
        <f t="shared" si="23"/>
        <v>13.439479963227662</v>
      </c>
      <c r="F26" s="5">
        <f t="shared" si="24"/>
        <v>2.0805130991922978</v>
      </c>
      <c r="G26" s="5">
        <f t="shared" si="25"/>
        <v>4.4799212071099088</v>
      </c>
      <c r="I26">
        <v>1997</v>
      </c>
      <c r="J26" s="9">
        <f t="shared" si="8"/>
        <v>0.16366964302068765</v>
      </c>
      <c r="K26" s="11">
        <f t="shared" si="9"/>
        <v>0.19983294941646965</v>
      </c>
      <c r="L26" s="11">
        <f t="shared" si="3"/>
        <v>0.82256832273725722</v>
      </c>
      <c r="M26" s="11">
        <f t="shared" si="3"/>
        <v>1.0228039070887553</v>
      </c>
      <c r="N26" s="11">
        <f t="shared" si="3"/>
        <v>0.81300294933365469</v>
      </c>
      <c r="O26" s="11">
        <f t="shared" si="3"/>
        <v>0.63632683808422696</v>
      </c>
      <c r="P26" s="11">
        <f t="shared" si="3"/>
        <v>0.16366964302068765</v>
      </c>
      <c r="R26">
        <v>1997</v>
      </c>
      <c r="S26" s="10">
        <v>1.115</v>
      </c>
      <c r="T26" s="10">
        <v>0.748</v>
      </c>
      <c r="U26" s="10">
        <v>0.22</v>
      </c>
      <c r="V26" s="10">
        <v>0.2</v>
      </c>
      <c r="W26" s="10">
        <v>0.2</v>
      </c>
      <c r="X26" s="10">
        <v>0.2</v>
      </c>
      <c r="Z26">
        <v>1997</v>
      </c>
      <c r="AA26" s="3">
        <v>109.55200000000001</v>
      </c>
      <c r="AB26" s="3">
        <v>42.494</v>
      </c>
      <c r="AC26" s="3">
        <v>18.43</v>
      </c>
      <c r="AD26" s="3">
        <v>6.4089999999999998</v>
      </c>
      <c r="AE26" s="3">
        <v>1.2210000000000001</v>
      </c>
      <c r="AF26" s="3">
        <v>0.92700000000000005</v>
      </c>
      <c r="AH26">
        <v>1997</v>
      </c>
      <c r="AI26" s="5">
        <f t="shared" si="10"/>
        <v>128.39079772803049</v>
      </c>
      <c r="AJ26" s="5">
        <f t="shared" si="11"/>
        <v>41.966929759353818</v>
      </c>
      <c r="AK26" s="5">
        <f t="shared" si="12"/>
        <v>18.053177829849279</v>
      </c>
      <c r="AL26" s="5">
        <f t="shared" si="13"/>
        <v>6.8693680947223328</v>
      </c>
      <c r="AM26" s="5">
        <f t="shared" si="14"/>
        <v>0.89707447789312933</v>
      </c>
      <c r="AN26" s="5">
        <f t="shared" si="15"/>
        <v>0.61469441069616937</v>
      </c>
      <c r="AP26">
        <v>1997</v>
      </c>
      <c r="AQ26" s="10">
        <v>13.785</v>
      </c>
      <c r="AR26" s="10">
        <v>2.4990000000000001</v>
      </c>
      <c r="AS26" s="10">
        <v>1.1559999999999999</v>
      </c>
      <c r="AT26" s="10">
        <v>0.50700000000000001</v>
      </c>
      <c r="AU26" s="10">
        <v>0.17</v>
      </c>
      <c r="AW26">
        <v>1997</v>
      </c>
      <c r="AX26" s="11">
        <f t="shared" si="16"/>
        <v>7.2674558944327883</v>
      </c>
      <c r="AY26" s="11">
        <f t="shared" si="17"/>
        <v>2.8846147505655666</v>
      </c>
      <c r="AZ26" s="11">
        <f t="shared" si="18"/>
        <v>1.6805257293699565</v>
      </c>
      <c r="BA26" s="11">
        <f t="shared" si="19"/>
        <v>0.73946986842262685</v>
      </c>
      <c r="BB26" s="11">
        <f t="shared" si="20"/>
        <v>0.13801589752646562</v>
      </c>
    </row>
    <row r="27" spans="1:54" x14ac:dyDescent="0.25">
      <c r="A27">
        <v>1998</v>
      </c>
      <c r="B27" s="4">
        <f t="shared" si="6"/>
        <v>181.96744191369359</v>
      </c>
      <c r="C27" s="5">
        <f t="shared" si="21"/>
        <v>310.10569188651885</v>
      </c>
      <c r="D27" s="5">
        <f t="shared" si="22"/>
        <v>21.034765472231843</v>
      </c>
      <c r="E27" s="5">
        <f t="shared" si="23"/>
        <v>8.8979763678794566</v>
      </c>
      <c r="F27" s="5">
        <f t="shared" si="24"/>
        <v>4.8802365487780053</v>
      </c>
      <c r="G27" s="5">
        <f t="shared" si="25"/>
        <v>4.0155710142380716</v>
      </c>
      <c r="I27">
        <v>1998</v>
      </c>
      <c r="J27" s="9">
        <f t="shared" si="8"/>
        <v>0.18761843038580517</v>
      </c>
      <c r="K27" s="11">
        <f t="shared" si="9"/>
        <v>0.22907329433195531</v>
      </c>
      <c r="L27" s="11">
        <f t="shared" si="3"/>
        <v>0.94292976234781434</v>
      </c>
      <c r="M27" s="11">
        <f t="shared" si="3"/>
        <v>1.1724646067457094</v>
      </c>
      <c r="N27" s="11">
        <f t="shared" si="3"/>
        <v>0.93196474580035849</v>
      </c>
      <c r="O27" s="11">
        <f t="shared" si="3"/>
        <v>0.72943668948208507</v>
      </c>
      <c r="P27" s="11">
        <f t="shared" si="3"/>
        <v>0.18761843038580517</v>
      </c>
      <c r="R27">
        <v>1998</v>
      </c>
      <c r="S27" s="10">
        <v>1.1060000000000001</v>
      </c>
      <c r="T27" s="10">
        <v>0.75600000000000001</v>
      </c>
      <c r="U27" s="10">
        <v>0.222</v>
      </c>
      <c r="V27" s="10">
        <v>0.2</v>
      </c>
      <c r="W27" s="10">
        <v>0.2</v>
      </c>
      <c r="X27" s="10">
        <v>0.2</v>
      </c>
      <c r="Z27">
        <v>1998</v>
      </c>
      <c r="AA27" s="3">
        <v>16.701000000000001</v>
      </c>
      <c r="AB27" s="3">
        <v>171.20599999999999</v>
      </c>
      <c r="AC27" s="3">
        <v>18.292999999999999</v>
      </c>
      <c r="AD27" s="3">
        <v>5.9089999999999998</v>
      </c>
      <c r="AE27" s="3">
        <v>2.379</v>
      </c>
      <c r="AF27" s="3">
        <v>0.81</v>
      </c>
      <c r="AH27">
        <v>1998</v>
      </c>
      <c r="AI27" s="5">
        <f t="shared" si="10"/>
        <v>23.006400704821811</v>
      </c>
      <c r="AJ27" s="5">
        <f t="shared" si="11"/>
        <v>140.63711628328966</v>
      </c>
      <c r="AK27" s="5">
        <f t="shared" si="12"/>
        <v>13.300486732156767</v>
      </c>
      <c r="AL27" s="5">
        <f t="shared" si="13"/>
        <v>4.9639996269410398</v>
      </c>
      <c r="AM27" s="5">
        <f t="shared" si="14"/>
        <v>2.3180605994599759</v>
      </c>
      <c r="AN27" s="5">
        <f t="shared" si="15"/>
        <v>0.62455108812542304</v>
      </c>
      <c r="AP27">
        <v>1998</v>
      </c>
      <c r="AQ27" s="10">
        <v>1.579</v>
      </c>
      <c r="AR27" s="10">
        <v>9.4209999999999994</v>
      </c>
      <c r="AS27" s="10">
        <v>0.90500000000000003</v>
      </c>
      <c r="AT27" s="10">
        <v>0.44900000000000001</v>
      </c>
      <c r="AU27" s="10">
        <v>0.224</v>
      </c>
      <c r="AW27">
        <v>1998</v>
      </c>
      <c r="AX27" s="11">
        <f t="shared" si="16"/>
        <v>1.1450953798170751</v>
      </c>
      <c r="AY27" s="11">
        <f t="shared" si="17"/>
        <v>8.8424116129660995</v>
      </c>
      <c r="AZ27" s="11">
        <f t="shared" si="18"/>
        <v>1.1464330913988321</v>
      </c>
      <c r="BA27" s="11">
        <f t="shared" si="19"/>
        <v>0.48958631077889164</v>
      </c>
      <c r="BB27" s="11">
        <f t="shared" si="20"/>
        <v>0.32374236320960675</v>
      </c>
    </row>
    <row r="28" spans="1:54" x14ac:dyDescent="0.25">
      <c r="A28">
        <v>1999</v>
      </c>
      <c r="B28" s="4">
        <f t="shared" si="6"/>
        <v>276.33587432866165</v>
      </c>
      <c r="C28" s="5">
        <f t="shared" si="21"/>
        <v>47.882710346523915</v>
      </c>
      <c r="D28" s="5">
        <f t="shared" si="22"/>
        <v>56.711863326553264</v>
      </c>
      <c r="E28" s="5">
        <f t="shared" si="23"/>
        <v>5.2159016073662832</v>
      </c>
      <c r="F28" s="5">
        <f t="shared" si="24"/>
        <v>2.8687004739315514</v>
      </c>
      <c r="G28" s="5">
        <f t="shared" si="25"/>
        <v>4.6518530230037136</v>
      </c>
      <c r="I28">
        <v>1999</v>
      </c>
      <c r="J28" s="9">
        <f t="shared" si="8"/>
        <v>0.20599080362341959</v>
      </c>
      <c r="K28" s="11">
        <f t="shared" si="9"/>
        <v>0.25150509942478272</v>
      </c>
      <c r="L28" s="11">
        <f t="shared" si="9"/>
        <v>1.035265347370488</v>
      </c>
      <c r="M28" s="11">
        <f t="shared" si="9"/>
        <v>1.2872771937539778</v>
      </c>
      <c r="N28" s="11">
        <f t="shared" si="9"/>
        <v>1.0232265910195799</v>
      </c>
      <c r="O28" s="11">
        <f t="shared" si="9"/>
        <v>0.8008661491829091</v>
      </c>
      <c r="P28" s="11">
        <f t="shared" si="9"/>
        <v>0.20599080362341959</v>
      </c>
      <c r="R28">
        <v>1999</v>
      </c>
      <c r="S28" s="10">
        <v>1.097</v>
      </c>
      <c r="T28" s="10">
        <v>0.76700000000000002</v>
      </c>
      <c r="U28" s="10">
        <v>0.224</v>
      </c>
      <c r="V28" s="10">
        <v>0.2</v>
      </c>
      <c r="W28" s="10">
        <v>0.2</v>
      </c>
      <c r="X28" s="10">
        <v>0.2</v>
      </c>
      <c r="Z28">
        <v>1999</v>
      </c>
      <c r="AA28" s="3">
        <v>36.792999999999999</v>
      </c>
      <c r="AB28" s="3">
        <v>15.18</v>
      </c>
      <c r="AC28" s="3">
        <v>39.904000000000003</v>
      </c>
      <c r="AD28" s="3">
        <v>3.9590000000000001</v>
      </c>
      <c r="AE28" s="3">
        <v>1.419</v>
      </c>
      <c r="AF28" s="3">
        <v>0.94699999999999995</v>
      </c>
      <c r="AH28">
        <v>1999</v>
      </c>
      <c r="AI28" s="5">
        <f t="shared" si="10"/>
        <v>38.157631103249095</v>
      </c>
      <c r="AJ28" s="5">
        <f t="shared" si="11"/>
        <v>22.968743031139109</v>
      </c>
      <c r="AK28" s="5">
        <f t="shared" si="12"/>
        <v>37.648411346029299</v>
      </c>
      <c r="AL28" s="5">
        <f t="shared" si="13"/>
        <v>3.0791246091779176</v>
      </c>
      <c r="AM28" s="5">
        <f t="shared" si="14"/>
        <v>1.4517365985728932</v>
      </c>
      <c r="AN28" s="5">
        <f t="shared" si="15"/>
        <v>0.78757626449189067</v>
      </c>
      <c r="AP28">
        <v>1999</v>
      </c>
      <c r="AQ28" s="10">
        <v>1.3049999999999999</v>
      </c>
      <c r="AR28" s="10">
        <v>0.86</v>
      </c>
      <c r="AS28" s="10">
        <v>4.0330000000000004</v>
      </c>
      <c r="AT28" s="10">
        <v>0.36199999999999999</v>
      </c>
      <c r="AU28" s="10">
        <v>0.21299999999999999</v>
      </c>
      <c r="AW28">
        <v>1999</v>
      </c>
      <c r="AX28" s="11">
        <f t="shared" si="16"/>
        <v>1.7389425802971072</v>
      </c>
      <c r="AY28" s="11">
        <f t="shared" si="17"/>
        <v>1.3653365452683628</v>
      </c>
      <c r="AZ28" s="11">
        <f t="shared" si="18"/>
        <v>3.0909000092383776</v>
      </c>
      <c r="BA28" s="11">
        <f t="shared" si="19"/>
        <v>0.28699042566065225</v>
      </c>
      <c r="BB28" s="11">
        <f t="shared" si="20"/>
        <v>0.19030222438780506</v>
      </c>
    </row>
    <row r="29" spans="1:54" x14ac:dyDescent="0.25">
      <c r="A29">
        <v>2000</v>
      </c>
      <c r="B29" s="4">
        <f t="shared" si="6"/>
        <v>442.66757284363143</v>
      </c>
      <c r="C29" s="5">
        <f t="shared" si="21"/>
        <v>71.744554938376666</v>
      </c>
      <c r="D29" s="5">
        <f t="shared" si="22"/>
        <v>7.8970489479055042</v>
      </c>
      <c r="E29" s="5">
        <f t="shared" si="23"/>
        <v>12.512225731484776</v>
      </c>
      <c r="F29" s="5">
        <f t="shared" si="24"/>
        <v>1.5349309093157602</v>
      </c>
      <c r="G29" s="5">
        <f t="shared" si="25"/>
        <v>4.1540277162386232</v>
      </c>
      <c r="I29">
        <v>2000</v>
      </c>
      <c r="J29" s="9">
        <f t="shared" si="8"/>
        <v>0.19517881222727251</v>
      </c>
      <c r="K29" s="11">
        <f t="shared" si="9"/>
        <v>0.23830416558096373</v>
      </c>
      <c r="L29" s="11">
        <f t="shared" si="9"/>
        <v>0.98092661072978915</v>
      </c>
      <c r="M29" s="11">
        <f t="shared" si="9"/>
        <v>1.2197109252676988</v>
      </c>
      <c r="N29" s="11">
        <f t="shared" si="9"/>
        <v>0.96951974147188102</v>
      </c>
      <c r="O29" s="11">
        <f t="shared" si="9"/>
        <v>0.75883049631822652</v>
      </c>
      <c r="P29" s="11">
        <f t="shared" si="9"/>
        <v>0.19517881222727251</v>
      </c>
      <c r="R29">
        <v>2000</v>
      </c>
      <c r="S29" s="10">
        <v>1.0880000000000001</v>
      </c>
      <c r="T29" s="10">
        <v>0.77900000000000003</v>
      </c>
      <c r="U29" s="10">
        <v>0.22600000000000001</v>
      </c>
      <c r="V29" s="10">
        <v>0.2</v>
      </c>
      <c r="W29" s="10">
        <v>0.2</v>
      </c>
      <c r="X29" s="10">
        <v>0.2</v>
      </c>
      <c r="Z29">
        <v>2000</v>
      </c>
      <c r="AA29" s="3">
        <v>45.118000000000002</v>
      </c>
      <c r="AB29" s="3">
        <v>27.965</v>
      </c>
      <c r="AC29" s="3">
        <v>6.31</v>
      </c>
      <c r="AD29" s="3">
        <v>6.5289999999999999</v>
      </c>
      <c r="AE29" s="3">
        <v>0.996</v>
      </c>
      <c r="AF29" s="3">
        <v>0.57299999999999995</v>
      </c>
      <c r="AH29">
        <v>2000</v>
      </c>
      <c r="AI29" s="5">
        <f t="shared" si="10"/>
        <v>58.422980559467128</v>
      </c>
      <c r="AJ29" s="5">
        <f t="shared" si="11"/>
        <v>33.107858123834681</v>
      </c>
      <c r="AK29" s="5">
        <f t="shared" si="12"/>
        <v>5.0929938589906083</v>
      </c>
      <c r="AL29" s="5">
        <f t="shared" si="13"/>
        <v>7.1516761797407158</v>
      </c>
      <c r="AM29" s="5">
        <f t="shared" si="14"/>
        <v>0.74909497544488135</v>
      </c>
      <c r="AN29" s="5">
        <f t="shared" si="15"/>
        <v>0.66974938989164123</v>
      </c>
      <c r="AP29">
        <v>2000</v>
      </c>
      <c r="AQ29" s="10">
        <v>3.4820000000000002</v>
      </c>
      <c r="AR29" s="10">
        <v>2.0430000000000001</v>
      </c>
      <c r="AS29" s="10">
        <v>0.41899999999999998</v>
      </c>
      <c r="AT29" s="10">
        <v>0.95899999999999996</v>
      </c>
      <c r="AU29" s="10">
        <v>0.19500000000000001</v>
      </c>
      <c r="AW29">
        <v>2000</v>
      </c>
      <c r="AX29" s="11">
        <f t="shared" si="16"/>
        <v>2.7856444379676439</v>
      </c>
      <c r="AY29" s="11">
        <f t="shared" si="17"/>
        <v>2.0457376383350576</v>
      </c>
      <c r="AZ29" s="11">
        <f t="shared" si="18"/>
        <v>0.43040357403683516</v>
      </c>
      <c r="BA29" s="11">
        <f t="shared" si="19"/>
        <v>0.68845029276811165</v>
      </c>
      <c r="BB29" s="11">
        <f t="shared" si="20"/>
        <v>0.10182337576849269</v>
      </c>
    </row>
    <row r="30" spans="1:54" x14ac:dyDescent="0.25">
      <c r="A30">
        <v>2001</v>
      </c>
      <c r="B30" s="4">
        <f t="shared" si="6"/>
        <v>157.43155142133554</v>
      </c>
      <c r="C30" s="5">
        <f t="shared" si="21"/>
        <v>117.50899958591438</v>
      </c>
      <c r="D30" s="5">
        <f t="shared" si="22"/>
        <v>12.344188082131083</v>
      </c>
      <c r="E30" s="5">
        <f t="shared" si="23"/>
        <v>1.8603752478252906</v>
      </c>
      <c r="F30" s="5">
        <f t="shared" si="24"/>
        <v>3.8852467035765001</v>
      </c>
      <c r="G30" s="5">
        <f t="shared" si="25"/>
        <v>3.3863870577684487</v>
      </c>
      <c r="I30">
        <v>2001</v>
      </c>
      <c r="J30" s="9">
        <f t="shared" si="8"/>
        <v>0.123741369820124</v>
      </c>
      <c r="K30" s="11">
        <f t="shared" si="9"/>
        <v>0.15108240257397007</v>
      </c>
      <c r="L30" s="11">
        <f t="shared" si="9"/>
        <v>0.62189743404819708</v>
      </c>
      <c r="M30" s="11">
        <f t="shared" si="9"/>
        <v>0.77328424614783331</v>
      </c>
      <c r="N30" s="11">
        <f t="shared" si="9"/>
        <v>0.61466559565741408</v>
      </c>
      <c r="O30" s="11">
        <f t="shared" si="9"/>
        <v>0.48109077006966927</v>
      </c>
      <c r="P30" s="11">
        <f t="shared" si="9"/>
        <v>0.123741369820124</v>
      </c>
      <c r="R30">
        <v>2001</v>
      </c>
      <c r="S30" s="10">
        <v>1.0840000000000001</v>
      </c>
      <c r="T30" s="10">
        <v>0.79500000000000004</v>
      </c>
      <c r="U30" s="10">
        <v>0.22900000000000001</v>
      </c>
      <c r="V30" s="10">
        <v>0.2</v>
      </c>
      <c r="W30" s="10">
        <v>0.2</v>
      </c>
      <c r="X30" s="10">
        <v>0.2</v>
      </c>
      <c r="Z30">
        <v>2001</v>
      </c>
      <c r="AA30" s="3">
        <v>7.6239999999999997</v>
      </c>
      <c r="AB30" s="3">
        <v>53.402999999999999</v>
      </c>
      <c r="AC30" s="3">
        <v>6.7969999999999997</v>
      </c>
      <c r="AD30" s="3">
        <v>1.1140000000000001</v>
      </c>
      <c r="AE30" s="3">
        <v>1.0529999999999999</v>
      </c>
      <c r="AF30" s="3">
        <v>0.27</v>
      </c>
      <c r="AH30">
        <v>2001</v>
      </c>
      <c r="AI30" s="5">
        <f t="shared" si="10"/>
        <v>13.657519788652177</v>
      </c>
      <c r="AJ30" s="5">
        <f t="shared" si="11"/>
        <v>39.070963137142172</v>
      </c>
      <c r="AK30" s="5">
        <f t="shared" si="12"/>
        <v>6.0281909974718708</v>
      </c>
      <c r="AL30" s="5">
        <f t="shared" si="13"/>
        <v>0.78213375914738148</v>
      </c>
      <c r="AM30" s="5">
        <f t="shared" si="14"/>
        <v>1.3555348997566112</v>
      </c>
      <c r="AN30" s="5">
        <f t="shared" si="15"/>
        <v>0.35797021177402621</v>
      </c>
      <c r="AP30">
        <v>2001</v>
      </c>
      <c r="AQ30" s="10">
        <v>0.92100000000000004</v>
      </c>
      <c r="AR30" s="10">
        <v>3.6240000000000001</v>
      </c>
      <c r="AS30" s="10">
        <v>0.81200000000000006</v>
      </c>
      <c r="AT30" s="10">
        <v>0.16300000000000001</v>
      </c>
      <c r="AU30" s="10">
        <v>0.16200000000000001</v>
      </c>
      <c r="AW30">
        <v>2001</v>
      </c>
      <c r="AX30" s="11">
        <f t="shared" si="16"/>
        <v>0.99069449058644721</v>
      </c>
      <c r="AY30" s="11">
        <f t="shared" si="17"/>
        <v>3.3506735598608621</v>
      </c>
      <c r="AZ30" s="11">
        <f t="shared" si="18"/>
        <v>0.67278076964956135</v>
      </c>
      <c r="BA30" s="11">
        <f t="shared" si="19"/>
        <v>0.10236195474007685</v>
      </c>
      <c r="BB30" s="11">
        <f t="shared" si="20"/>
        <v>0.25773729139894747</v>
      </c>
    </row>
    <row r="31" spans="1:54" x14ac:dyDescent="0.25">
      <c r="A31">
        <v>2002</v>
      </c>
      <c r="B31" s="4">
        <f t="shared" si="6"/>
        <v>222.98933624174992</v>
      </c>
      <c r="C31" s="5">
        <f t="shared" si="21"/>
        <v>45.782795071227831</v>
      </c>
      <c r="D31" s="5">
        <f t="shared" si="22"/>
        <v>28.491833114508641</v>
      </c>
      <c r="E31" s="5">
        <f t="shared" si="23"/>
        <v>4.5308116948133828</v>
      </c>
      <c r="F31" s="5">
        <f t="shared" si="24"/>
        <v>0.8237506680843627</v>
      </c>
      <c r="G31" s="5">
        <f t="shared" si="25"/>
        <v>4.4160249530869313</v>
      </c>
      <c r="I31">
        <v>2002</v>
      </c>
      <c r="J31" s="9">
        <f t="shared" si="8"/>
        <v>0.18770425778909536</v>
      </c>
      <c r="K31" s="11">
        <f t="shared" si="9"/>
        <v>0.22917808556155472</v>
      </c>
      <c r="L31" s="11">
        <f t="shared" si="9"/>
        <v>0.94336111236401976</v>
      </c>
      <c r="M31" s="11">
        <f t="shared" si="9"/>
        <v>1.1730009591309187</v>
      </c>
      <c r="N31" s="11">
        <f t="shared" si="9"/>
        <v>0.93239107979071101</v>
      </c>
      <c r="O31" s="11">
        <f t="shared" si="9"/>
        <v>0.72977037555329938</v>
      </c>
      <c r="P31" s="11">
        <f t="shared" si="9"/>
        <v>0.18770425778909536</v>
      </c>
      <c r="R31">
        <v>2002</v>
      </c>
      <c r="S31" s="10">
        <v>1.085</v>
      </c>
      <c r="T31" s="10">
        <v>0.81399999999999995</v>
      </c>
      <c r="U31" s="10">
        <v>0.23200000000000001</v>
      </c>
      <c r="V31" s="10">
        <v>0.2</v>
      </c>
      <c r="W31" s="10">
        <v>0.2</v>
      </c>
      <c r="X31" s="10">
        <v>0.2</v>
      </c>
      <c r="Z31">
        <v>2002</v>
      </c>
      <c r="AA31" s="3">
        <v>30.692</v>
      </c>
      <c r="AB31" s="3">
        <v>21.265000000000001</v>
      </c>
      <c r="AC31" s="3">
        <v>17.012</v>
      </c>
      <c r="AD31" s="3">
        <v>2.8050000000000002</v>
      </c>
      <c r="AE31" s="3">
        <v>0.39500000000000002</v>
      </c>
      <c r="AF31" s="3">
        <v>0.503</v>
      </c>
      <c r="AH31">
        <v>2002</v>
      </c>
      <c r="AI31" s="5">
        <f t="shared" si="10"/>
        <v>28.438157701224856</v>
      </c>
      <c r="AJ31" s="5">
        <f t="shared" si="11"/>
        <v>20.337030557571982</v>
      </c>
      <c r="AK31" s="5">
        <f t="shared" si="12"/>
        <v>17.950561345008499</v>
      </c>
      <c r="AL31" s="5">
        <f t="shared" si="13"/>
        <v>2.5283643627662316</v>
      </c>
      <c r="AM31" s="5">
        <f t="shared" si="14"/>
        <v>0.39139648996458637</v>
      </c>
      <c r="AN31" s="5">
        <f t="shared" si="15"/>
        <v>0.68712122987941082</v>
      </c>
      <c r="AP31">
        <v>2002</v>
      </c>
      <c r="AQ31" s="10">
        <v>2.4750000000000001</v>
      </c>
      <c r="AR31" s="10">
        <v>1.411</v>
      </c>
      <c r="AS31" s="10">
        <v>1.4970000000000001</v>
      </c>
      <c r="AT31" s="10">
        <v>0.248</v>
      </c>
      <c r="AU31" s="10">
        <v>5.2999999999999999E-2</v>
      </c>
      <c r="AW31">
        <v>2002</v>
      </c>
      <c r="AX31" s="11">
        <f t="shared" si="16"/>
        <v>1.4032403598881866</v>
      </c>
      <c r="AY31" s="11">
        <f t="shared" si="17"/>
        <v>1.305459168933981</v>
      </c>
      <c r="AZ31" s="11">
        <f t="shared" si="18"/>
        <v>1.5528568816327297</v>
      </c>
      <c r="BA31" s="11">
        <f t="shared" si="19"/>
        <v>0.24929526566344243</v>
      </c>
      <c r="BB31" s="11">
        <f t="shared" si="20"/>
        <v>5.4645504437259393E-2</v>
      </c>
    </row>
    <row r="32" spans="1:54" x14ac:dyDescent="0.25">
      <c r="A32">
        <v>2003</v>
      </c>
      <c r="B32" s="4">
        <f t="shared" si="6"/>
        <v>114.44243070740882</v>
      </c>
      <c r="C32" s="5">
        <f t="shared" si="21"/>
        <v>59.916136842606953</v>
      </c>
      <c r="D32" s="5">
        <f t="shared" si="22"/>
        <v>7.8975079055589044</v>
      </c>
      <c r="E32" s="5">
        <f t="shared" si="23"/>
        <v>6.9909505190149881</v>
      </c>
      <c r="F32" s="5">
        <f t="shared" si="24"/>
        <v>1.4601074453691794</v>
      </c>
      <c r="G32" s="5">
        <f t="shared" si="25"/>
        <v>3.3218604994814314</v>
      </c>
      <c r="I32">
        <v>2003</v>
      </c>
      <c r="J32" s="9">
        <f t="shared" si="8"/>
        <v>0.10009921350772455</v>
      </c>
      <c r="K32" s="11">
        <f t="shared" si="9"/>
        <v>0.12221643977673455</v>
      </c>
      <c r="L32" s="11">
        <f t="shared" si="9"/>
        <v>0.50307705596913965</v>
      </c>
      <c r="M32" s="11">
        <f t="shared" si="9"/>
        <v>0.62553974446728189</v>
      </c>
      <c r="N32" s="11">
        <f t="shared" si="9"/>
        <v>0.49722694023028335</v>
      </c>
      <c r="O32" s="11">
        <f t="shared" si="9"/>
        <v>0.38917306136017676</v>
      </c>
      <c r="P32" s="11">
        <f t="shared" si="9"/>
        <v>0.10009921350772455</v>
      </c>
      <c r="R32">
        <v>2003</v>
      </c>
      <c r="S32" s="10">
        <v>1.091</v>
      </c>
      <c r="T32" s="10">
        <v>0.83499999999999996</v>
      </c>
      <c r="U32" s="10">
        <v>0.23499999999999999</v>
      </c>
      <c r="V32" s="10">
        <v>0.2</v>
      </c>
      <c r="W32" s="10">
        <v>0.2</v>
      </c>
      <c r="X32" s="10">
        <v>0.2</v>
      </c>
      <c r="Z32">
        <v>2003</v>
      </c>
      <c r="AA32" s="3">
        <v>6.1349999999999998</v>
      </c>
      <c r="AB32" s="3">
        <v>14.975</v>
      </c>
      <c r="AC32" s="3">
        <v>4.3280000000000003</v>
      </c>
      <c r="AD32" s="3">
        <v>3.1269999999999998</v>
      </c>
      <c r="AE32" s="3">
        <v>0.39700000000000002</v>
      </c>
      <c r="AF32" s="3">
        <v>0.152</v>
      </c>
      <c r="AH32">
        <v>2003</v>
      </c>
      <c r="AI32" s="5">
        <f t="shared" si="10"/>
        <v>8.1018769516267888</v>
      </c>
      <c r="AJ32" s="5">
        <f t="shared" si="11"/>
        <v>16.616813030571691</v>
      </c>
      <c r="AK32" s="5">
        <f t="shared" si="12"/>
        <v>3.3128343732576662</v>
      </c>
      <c r="AL32" s="5">
        <f t="shared" si="13"/>
        <v>2.502945205111474</v>
      </c>
      <c r="AM32" s="5">
        <f t="shared" si="14"/>
        <v>0.42939169965185581</v>
      </c>
      <c r="AN32" s="5">
        <f t="shared" si="15"/>
        <v>0.28725976427150929</v>
      </c>
      <c r="AP32">
        <v>2003</v>
      </c>
      <c r="AQ32" s="10">
        <v>0.36499999999999999</v>
      </c>
      <c r="AR32" s="10">
        <v>2.0659999999999998</v>
      </c>
      <c r="AS32" s="10">
        <v>0.55600000000000005</v>
      </c>
      <c r="AT32" s="10">
        <v>0.42799999999999999</v>
      </c>
      <c r="AU32" s="10">
        <v>0.13400000000000001</v>
      </c>
      <c r="AW32">
        <v>2003</v>
      </c>
      <c r="AX32" s="11">
        <f t="shared" si="16"/>
        <v>0.72017003305594018</v>
      </c>
      <c r="AY32" s="11">
        <f t="shared" si="17"/>
        <v>1.7084599157083888</v>
      </c>
      <c r="AZ32" s="11">
        <f t="shared" si="18"/>
        <v>0.43042858806620971</v>
      </c>
      <c r="BA32" s="11">
        <f t="shared" si="19"/>
        <v>0.38465753694263954</v>
      </c>
      <c r="BB32" s="11">
        <f t="shared" si="20"/>
        <v>9.6859779270765473E-2</v>
      </c>
    </row>
    <row r="33" spans="1:54" x14ac:dyDescent="0.25">
      <c r="A33">
        <v>2004</v>
      </c>
      <c r="B33" s="4">
        <f t="shared" si="6"/>
        <v>229.08741291223672</v>
      </c>
      <c r="C33" s="5">
        <f t="shared" si="21"/>
        <v>34.016832246857263</v>
      </c>
      <c r="D33" s="5">
        <f t="shared" si="22"/>
        <v>15.718978582817519</v>
      </c>
      <c r="E33" s="5">
        <f t="shared" si="23"/>
        <v>3.3401225911319496</v>
      </c>
      <c r="F33" s="5">
        <f t="shared" si="24"/>
        <v>3.4812436111074949</v>
      </c>
      <c r="G33" s="5">
        <f t="shared" si="25"/>
        <v>3.2706976205546141</v>
      </c>
      <c r="I33">
        <v>2004</v>
      </c>
      <c r="J33" s="9">
        <f t="shared" si="8"/>
        <v>0.13186521175246874</v>
      </c>
      <c r="K33" s="11">
        <f t="shared" si="9"/>
        <v>0.16100123213803555</v>
      </c>
      <c r="L33" s="11">
        <f t="shared" si="9"/>
        <v>0.66272611131015435</v>
      </c>
      <c r="M33" s="11">
        <f t="shared" si="9"/>
        <v>0.82405173800289522</v>
      </c>
      <c r="N33" s="11">
        <f t="shared" si="9"/>
        <v>0.65501948981286151</v>
      </c>
      <c r="O33" s="11">
        <f t="shared" si="9"/>
        <v>0.51267523835895101</v>
      </c>
      <c r="P33" s="11">
        <f t="shared" si="9"/>
        <v>0.13186521175246874</v>
      </c>
      <c r="R33">
        <v>2004</v>
      </c>
      <c r="S33" s="10">
        <v>1.1000000000000001</v>
      </c>
      <c r="T33" s="10">
        <v>0.85399999999999998</v>
      </c>
      <c r="U33" s="10">
        <v>0.23699999999999999</v>
      </c>
      <c r="V33" s="10">
        <v>0.2</v>
      </c>
      <c r="W33" s="10">
        <v>0.2</v>
      </c>
      <c r="X33" s="10">
        <v>0.2</v>
      </c>
      <c r="Z33">
        <v>2004</v>
      </c>
      <c r="AA33" s="3">
        <v>21.806999999999999</v>
      </c>
      <c r="AB33" s="3">
        <v>12.452</v>
      </c>
      <c r="AC33" s="3">
        <v>7.46</v>
      </c>
      <c r="AD33" s="3">
        <v>1.65</v>
      </c>
      <c r="AE33" s="3">
        <v>0.94399999999999995</v>
      </c>
      <c r="AF33" s="3">
        <v>0.21099999999999999</v>
      </c>
      <c r="AH33">
        <v>2004</v>
      </c>
      <c r="AI33" s="5">
        <f t="shared" si="10"/>
        <v>20.9608939826892</v>
      </c>
      <c r="AJ33" s="5">
        <f t="shared" si="11"/>
        <v>11.602007562029947</v>
      </c>
      <c r="AK33" s="5">
        <f t="shared" si="12"/>
        <v>7.9828715839061397</v>
      </c>
      <c r="AL33" s="5">
        <f t="shared" si="13"/>
        <v>1.4706210481931978</v>
      </c>
      <c r="AM33" s="5">
        <f t="shared" si="14"/>
        <v>1.2763611338147809</v>
      </c>
      <c r="AN33" s="5">
        <f t="shared" si="15"/>
        <v>0.36702710747435985</v>
      </c>
      <c r="AP33">
        <v>2004</v>
      </c>
      <c r="AQ33" s="10">
        <v>2.4870000000000001</v>
      </c>
      <c r="AR33" s="10">
        <v>1.139</v>
      </c>
      <c r="AS33" s="10">
        <v>1.155</v>
      </c>
      <c r="AT33" s="10">
        <v>0.216</v>
      </c>
      <c r="AU33" s="10">
        <v>0.184</v>
      </c>
      <c r="AW33">
        <v>2004</v>
      </c>
      <c r="AX33" s="11">
        <f t="shared" si="16"/>
        <v>1.4416146940421868</v>
      </c>
      <c r="AY33" s="11">
        <f t="shared" si="17"/>
        <v>0.96996230757996782</v>
      </c>
      <c r="AZ33" s="11">
        <f t="shared" si="18"/>
        <v>0.85671300847736387</v>
      </c>
      <c r="BA33" s="11">
        <f t="shared" si="19"/>
        <v>0.18378092156376888</v>
      </c>
      <c r="BB33" s="11">
        <f t="shared" si="20"/>
        <v>0.23093676347522316</v>
      </c>
    </row>
    <row r="34" spans="1:54" x14ac:dyDescent="0.25">
      <c r="A34">
        <v>2005</v>
      </c>
      <c r="B34" s="4">
        <f t="shared" si="6"/>
        <v>177.68161042240877</v>
      </c>
      <c r="C34" s="5">
        <f t="shared" si="21"/>
        <v>64.916538019649536</v>
      </c>
      <c r="D34" s="5">
        <f t="shared" si="22"/>
        <v>7.4642828412502542</v>
      </c>
      <c r="E34" s="5">
        <f t="shared" si="23"/>
        <v>5.4402067803511853</v>
      </c>
      <c r="F34" s="5">
        <f t="shared" si="24"/>
        <v>1.4204703091923014</v>
      </c>
      <c r="G34" s="5">
        <f t="shared" si="25"/>
        <v>4.0539609875918252</v>
      </c>
      <c r="I34">
        <v>2005</v>
      </c>
      <c r="J34" s="9">
        <f t="shared" si="8"/>
        <v>0.12643371935269929</v>
      </c>
      <c r="K34" s="11">
        <f t="shared" si="9"/>
        <v>0.15436963494049125</v>
      </c>
      <c r="L34" s="11">
        <f t="shared" si="9"/>
        <v>0.63542860206664853</v>
      </c>
      <c r="M34" s="11">
        <f t="shared" si="9"/>
        <v>0.79010926983789243</v>
      </c>
      <c r="N34" s="11">
        <f t="shared" si="9"/>
        <v>0.62803941422402587</v>
      </c>
      <c r="O34" s="11">
        <f t="shared" si="9"/>
        <v>0.49155828398038653</v>
      </c>
      <c r="P34" s="11">
        <f t="shared" si="9"/>
        <v>0.12643371935269929</v>
      </c>
      <c r="R34">
        <v>2005</v>
      </c>
      <c r="S34" s="10">
        <v>1.1120000000000001</v>
      </c>
      <c r="T34" s="10">
        <v>0.871</v>
      </c>
      <c r="U34" s="10">
        <v>0.23799999999999999</v>
      </c>
      <c r="V34" s="10">
        <v>0.2</v>
      </c>
      <c r="W34" s="10">
        <v>0.2</v>
      </c>
      <c r="X34" s="10">
        <v>0.2</v>
      </c>
      <c r="Z34">
        <v>2005</v>
      </c>
      <c r="AA34" s="3">
        <v>11.222</v>
      </c>
      <c r="AB34" s="3">
        <v>16.478000000000002</v>
      </c>
      <c r="AC34" s="3">
        <v>4.8310000000000004</v>
      </c>
      <c r="AD34" s="3">
        <v>1.863</v>
      </c>
      <c r="AE34" s="3">
        <v>0.54600000000000004</v>
      </c>
      <c r="AF34" s="3">
        <v>0.43099999999999999</v>
      </c>
      <c r="AH34">
        <v>2005</v>
      </c>
      <c r="AI34" s="5">
        <f t="shared" si="10"/>
        <v>15.554541841701651</v>
      </c>
      <c r="AJ34" s="5">
        <f t="shared" si="11"/>
        <v>21.31181291180334</v>
      </c>
      <c r="AK34" s="5">
        <f t="shared" si="12"/>
        <v>3.6845601843296345</v>
      </c>
      <c r="AL34" s="5">
        <f t="shared" si="13"/>
        <v>2.3234479098211844</v>
      </c>
      <c r="AM34" s="5">
        <f t="shared" si="14"/>
        <v>0.50403100107588283</v>
      </c>
      <c r="AN34" s="5">
        <f t="shared" si="15"/>
        <v>0.43730539679283009</v>
      </c>
      <c r="AP34">
        <v>2005</v>
      </c>
      <c r="AQ34" s="10">
        <v>0.94299999999999995</v>
      </c>
      <c r="AR34" s="10">
        <v>1.458</v>
      </c>
      <c r="AS34" s="10">
        <v>0.47699999999999998</v>
      </c>
      <c r="AT34" s="10">
        <v>0.40300000000000002</v>
      </c>
      <c r="AU34" s="10">
        <v>6.9000000000000006E-2</v>
      </c>
      <c r="AW34">
        <v>2005</v>
      </c>
      <c r="AX34" s="11">
        <f t="shared" si="16"/>
        <v>1.1181252483049089</v>
      </c>
      <c r="AY34" s="11">
        <f t="shared" si="17"/>
        <v>1.8510422887322002</v>
      </c>
      <c r="AZ34" s="11">
        <f t="shared" si="18"/>
        <v>0.40681703174044637</v>
      </c>
      <c r="BA34" s="11">
        <f t="shared" si="19"/>
        <v>0.29933219165215608</v>
      </c>
      <c r="BB34" s="11">
        <f t="shared" si="20"/>
        <v>9.4230353420500776E-2</v>
      </c>
    </row>
    <row r="35" spans="1:54" x14ac:dyDescent="0.25">
      <c r="A35">
        <v>2006</v>
      </c>
      <c r="B35" s="4">
        <f t="shared" si="6"/>
        <v>353.83122214129168</v>
      </c>
      <c r="C35" s="5">
        <f t="shared" si="21"/>
        <v>50.080094221792471</v>
      </c>
      <c r="D35" s="5">
        <f t="shared" si="22"/>
        <v>14.392018934708387</v>
      </c>
      <c r="E35" s="5">
        <f t="shared" si="23"/>
        <v>2.6698441156267387</v>
      </c>
      <c r="F35" s="5">
        <f t="shared" si="24"/>
        <v>2.3768537444506386</v>
      </c>
      <c r="G35" s="5">
        <f t="shared" si="25"/>
        <v>3.6362657508915897</v>
      </c>
      <c r="I35">
        <v>2006</v>
      </c>
      <c r="J35" s="9">
        <f t="shared" si="8"/>
        <v>0.11909245489422254</v>
      </c>
      <c r="K35" s="11">
        <f t="shared" si="9"/>
        <v>0.14540629572798819</v>
      </c>
      <c r="L35" s="11">
        <f t="shared" si="9"/>
        <v>0.59853299038857721</v>
      </c>
      <c r="M35" s="11">
        <f t="shared" si="9"/>
        <v>0.74423225909526647</v>
      </c>
      <c r="N35" s="11">
        <f t="shared" si="9"/>
        <v>0.59157284934109566</v>
      </c>
      <c r="O35" s="11">
        <f t="shared" si="9"/>
        <v>0.46301637777110766</v>
      </c>
      <c r="P35" s="11">
        <f t="shared" si="9"/>
        <v>0.11909245489422254</v>
      </c>
      <c r="R35">
        <v>2006</v>
      </c>
      <c r="S35" s="10">
        <v>1.1259999999999999</v>
      </c>
      <c r="T35" s="10">
        <v>0.88400000000000001</v>
      </c>
      <c r="U35" s="10">
        <v>0.23899999999999999</v>
      </c>
      <c r="V35" s="10">
        <v>0.2</v>
      </c>
      <c r="W35" s="10">
        <v>0.2</v>
      </c>
      <c r="X35" s="10">
        <v>0.2</v>
      </c>
      <c r="Z35">
        <v>2006</v>
      </c>
      <c r="AA35" s="3">
        <v>28.177</v>
      </c>
      <c r="AB35" s="3">
        <v>39.743000000000002</v>
      </c>
      <c r="AC35" s="3">
        <v>6.375</v>
      </c>
      <c r="AD35" s="3">
        <v>1.02</v>
      </c>
      <c r="AE35" s="3">
        <v>0.52400000000000002</v>
      </c>
      <c r="AF35" s="3">
        <v>0.33600000000000002</v>
      </c>
      <c r="AH35">
        <v>2006</v>
      </c>
      <c r="AI35" s="5">
        <f t="shared" si="10"/>
        <v>29.118154720112535</v>
      </c>
      <c r="AJ35" s="5">
        <f t="shared" si="11"/>
        <v>15.627648257499471</v>
      </c>
      <c r="AK35" s="5">
        <f t="shared" si="12"/>
        <v>6.8183466387936891</v>
      </c>
      <c r="AL35" s="5">
        <f t="shared" si="13"/>
        <v>1.0911542181754308</v>
      </c>
      <c r="AM35" s="5">
        <f t="shared" si="14"/>
        <v>0.80454873432879259</v>
      </c>
      <c r="AN35" s="5">
        <f t="shared" si="15"/>
        <v>0.3707581874189077</v>
      </c>
      <c r="AP35">
        <v>2006</v>
      </c>
      <c r="AQ35" s="10">
        <v>3.4929999999999999</v>
      </c>
      <c r="AR35" s="10">
        <v>0.85699999999999998</v>
      </c>
      <c r="AS35" s="10">
        <v>0.748</v>
      </c>
      <c r="AT35" s="10">
        <v>0.155</v>
      </c>
      <c r="AU35" s="10">
        <v>8.8999999999999996E-2</v>
      </c>
      <c r="AW35">
        <v>2006</v>
      </c>
      <c r="AX35" s="11">
        <f t="shared" si="16"/>
        <v>2.2266098454095591</v>
      </c>
      <c r="AY35" s="11">
        <f t="shared" si="17"/>
        <v>1.4279931594653363</v>
      </c>
      <c r="AZ35" s="11">
        <f t="shared" si="18"/>
        <v>0.78439128691828597</v>
      </c>
      <c r="BA35" s="11">
        <f t="shared" si="19"/>
        <v>0.14690071954371092</v>
      </c>
      <c r="BB35" s="11">
        <f t="shared" si="20"/>
        <v>0.15767437511297064</v>
      </c>
    </row>
    <row r="36" spans="1:54" x14ac:dyDescent="0.25">
      <c r="A36">
        <v>2007</v>
      </c>
      <c r="B36" s="4">
        <f t="shared" si="6"/>
        <v>189.72730534399767</v>
      </c>
      <c r="C36" s="5">
        <f t="shared" si="21"/>
        <v>99.227354779262356</v>
      </c>
      <c r="D36" s="5">
        <f t="shared" si="22"/>
        <v>11.371277037145447</v>
      </c>
      <c r="E36" s="5">
        <f t="shared" si="23"/>
        <v>5.3840536294882879</v>
      </c>
      <c r="F36" s="5">
        <f t="shared" si="24"/>
        <v>1.2097905406296494</v>
      </c>
      <c r="G36" s="5">
        <f t="shared" si="25"/>
        <v>3.8676483606237335</v>
      </c>
      <c r="I36">
        <v>2007</v>
      </c>
      <c r="J36" s="9">
        <f t="shared" si="8"/>
        <v>0.10848876571962757</v>
      </c>
      <c r="K36" s="11">
        <f t="shared" si="9"/>
        <v>0.13245968911635789</v>
      </c>
      <c r="L36" s="11">
        <f t="shared" si="9"/>
        <v>0.54524113578319189</v>
      </c>
      <c r="M36" s="11">
        <f t="shared" si="9"/>
        <v>0.67796771230964403</v>
      </c>
      <c r="N36" s="11">
        <f t="shared" si="9"/>
        <v>0.53890070798575962</v>
      </c>
      <c r="O36" s="11">
        <f t="shared" si="9"/>
        <v>0.42179057755569999</v>
      </c>
      <c r="P36" s="11">
        <f t="shared" si="9"/>
        <v>0.10848876571962757</v>
      </c>
      <c r="R36">
        <v>2007</v>
      </c>
      <c r="S36" s="10">
        <v>1.141</v>
      </c>
      <c r="T36" s="10">
        <v>0.89300000000000002</v>
      </c>
      <c r="U36" s="10">
        <v>0.23799999999999999</v>
      </c>
      <c r="V36" s="10">
        <v>0.2</v>
      </c>
      <c r="W36" s="10">
        <v>0.2</v>
      </c>
      <c r="X36" s="10">
        <v>0.2</v>
      </c>
      <c r="Z36">
        <v>2007</v>
      </c>
      <c r="AA36" s="3">
        <v>16.946999999999999</v>
      </c>
      <c r="AB36" s="3">
        <v>29.381</v>
      </c>
      <c r="AC36" s="3">
        <v>4.9210000000000003</v>
      </c>
      <c r="AD36" s="3">
        <v>2.0430000000000001</v>
      </c>
      <c r="AE36" s="3">
        <v>0.45100000000000001</v>
      </c>
      <c r="AF36" s="3">
        <v>0.25</v>
      </c>
      <c r="AH36">
        <v>2007</v>
      </c>
      <c r="AI36" s="5">
        <f t="shared" si="10"/>
        <v>14.211642390951097</v>
      </c>
      <c r="AJ36" s="5">
        <f t="shared" si="11"/>
        <v>28.689073922253456</v>
      </c>
      <c r="AK36" s="5">
        <f t="shared" si="12"/>
        <v>5.0488885959904408</v>
      </c>
      <c r="AL36" s="5">
        <f t="shared" si="13"/>
        <v>2.051176582973842</v>
      </c>
      <c r="AM36" s="5">
        <f t="shared" si="14"/>
        <v>0.37997999467011534</v>
      </c>
      <c r="AN36" s="5">
        <f t="shared" si="15"/>
        <v>0.36104802702936034</v>
      </c>
      <c r="AP36">
        <v>2007</v>
      </c>
      <c r="AQ36" s="10">
        <v>1.2030000000000001</v>
      </c>
      <c r="AR36" s="10">
        <v>2.645</v>
      </c>
      <c r="AS36" s="10">
        <v>0.70199999999999996</v>
      </c>
      <c r="AT36" s="10">
        <v>0.23200000000000001</v>
      </c>
      <c r="AU36" s="10">
        <v>8.6999999999999994E-2</v>
      </c>
      <c r="AW36">
        <v>2007</v>
      </c>
      <c r="AX36" s="11">
        <f t="shared" si="16"/>
        <v>1.193927103056154</v>
      </c>
      <c r="AY36" s="11">
        <f t="shared" si="17"/>
        <v>2.8293873256126454</v>
      </c>
      <c r="AZ36" s="11">
        <f t="shared" si="18"/>
        <v>0.61975534284214717</v>
      </c>
      <c r="BA36" s="11">
        <f t="shared" si="19"/>
        <v>0.29624252127847217</v>
      </c>
      <c r="BB36" s="11">
        <f t="shared" si="20"/>
        <v>8.0254398469709609E-2</v>
      </c>
    </row>
    <row r="37" spans="1:54" x14ac:dyDescent="0.25">
      <c r="A37">
        <v>2008</v>
      </c>
      <c r="B37" s="4">
        <f t="shared" si="6"/>
        <v>208.73355410612078</v>
      </c>
      <c r="C37" s="5">
        <f t="shared" si="21"/>
        <v>53.097408190038095</v>
      </c>
      <c r="D37" s="5">
        <f t="shared" si="22"/>
        <v>23.551101550054462</v>
      </c>
      <c r="E37" s="5">
        <f t="shared" si="23"/>
        <v>4.5499803101658571</v>
      </c>
      <c r="F37" s="5">
        <f t="shared" si="24"/>
        <v>2.5716323301582578</v>
      </c>
      <c r="G37" s="5">
        <f t="shared" si="25"/>
        <v>3.4906409262043976</v>
      </c>
      <c r="I37">
        <v>2008</v>
      </c>
      <c r="J37" s="9">
        <f t="shared" si="8"/>
        <v>9.6836708782826353E-2</v>
      </c>
      <c r="K37" s="11">
        <f t="shared" si="9"/>
        <v>0.11823307469064362</v>
      </c>
      <c r="L37" s="11">
        <f t="shared" si="9"/>
        <v>0.48668041093495529</v>
      </c>
      <c r="M37" s="11">
        <f t="shared" si="9"/>
        <v>0.60515170843362576</v>
      </c>
      <c r="N37" s="11">
        <f t="shared" si="9"/>
        <v>0.481020966326974</v>
      </c>
      <c r="O37" s="11">
        <f t="shared" si="9"/>
        <v>0.37648885629004708</v>
      </c>
      <c r="P37" s="11">
        <f t="shared" si="9"/>
        <v>9.6836708782826353E-2</v>
      </c>
      <c r="R37">
        <v>2008</v>
      </c>
      <c r="S37" s="10">
        <v>1.159</v>
      </c>
      <c r="T37" s="10">
        <v>0.9</v>
      </c>
      <c r="U37" s="10">
        <v>0.23699999999999999</v>
      </c>
      <c r="V37" s="10">
        <v>0.2</v>
      </c>
      <c r="W37" s="10">
        <v>0.2</v>
      </c>
      <c r="X37" s="10">
        <v>0.2</v>
      </c>
      <c r="Z37">
        <v>2008</v>
      </c>
      <c r="AA37" s="3">
        <v>11.185</v>
      </c>
      <c r="AB37" s="3">
        <v>12.599</v>
      </c>
      <c r="AC37" s="3">
        <v>11.721</v>
      </c>
      <c r="AD37" s="3">
        <v>1.369</v>
      </c>
      <c r="AE37" s="3">
        <v>0.72</v>
      </c>
      <c r="AF37" s="3">
        <v>0.33500000000000002</v>
      </c>
      <c r="AH37">
        <v>2008</v>
      </c>
      <c r="AI37" s="5">
        <f t="shared" si="10"/>
        <v>13.935167460554862</v>
      </c>
      <c r="AJ37" s="5">
        <f t="shared" si="11"/>
        <v>13.978415442707172</v>
      </c>
      <c r="AK37" s="5">
        <f t="shared" si="12"/>
        <v>9.6330389599499799</v>
      </c>
      <c r="AL37" s="5">
        <f t="shared" si="13"/>
        <v>1.587274546514748</v>
      </c>
      <c r="AM37" s="5">
        <f t="shared" si="14"/>
        <v>0.73582637789356498</v>
      </c>
      <c r="AN37" s="5">
        <f t="shared" si="15"/>
        <v>0.29246991289254642</v>
      </c>
      <c r="AP37">
        <v>2008</v>
      </c>
      <c r="AQ37" s="10">
        <v>1.911</v>
      </c>
      <c r="AR37" s="10">
        <v>1.052</v>
      </c>
      <c r="AS37" s="10">
        <v>1.194</v>
      </c>
      <c r="AT37" s="10">
        <v>0.29899999999999999</v>
      </c>
      <c r="AU37" s="10">
        <v>0.20799999999999999</v>
      </c>
      <c r="AW37">
        <v>2008</v>
      </c>
      <c r="AX37" s="11">
        <f t="shared" si="16"/>
        <v>1.3135307388289961</v>
      </c>
      <c r="AY37" s="11">
        <f t="shared" si="17"/>
        <v>1.5140294134614203</v>
      </c>
      <c r="AZ37" s="11">
        <f t="shared" si="18"/>
        <v>1.2835779981250259</v>
      </c>
      <c r="BA37" s="11">
        <f t="shared" si="19"/>
        <v>0.2503499652136722</v>
      </c>
      <c r="BB37" s="11">
        <f t="shared" si="20"/>
        <v>0.17059548641758537</v>
      </c>
    </row>
    <row r="38" spans="1:54" x14ac:dyDescent="0.25">
      <c r="A38">
        <v>2009</v>
      </c>
      <c r="B38" s="4">
        <f t="shared" si="6"/>
        <v>200.51710640761695</v>
      </c>
      <c r="C38" s="5">
        <f t="shared" si="21"/>
        <v>58.19651674544069</v>
      </c>
      <c r="D38" s="5">
        <f t="shared" si="22"/>
        <v>13.269228475397146</v>
      </c>
      <c r="E38" s="5">
        <f t="shared" si="23"/>
        <v>10.145404921472034</v>
      </c>
      <c r="F38" s="5">
        <f t="shared" si="24"/>
        <v>2.3027451142702682</v>
      </c>
      <c r="G38" s="5">
        <f t="shared" si="25"/>
        <v>4.0390405592066942</v>
      </c>
      <c r="I38">
        <v>2009</v>
      </c>
      <c r="J38" s="9">
        <f t="shared" si="8"/>
        <v>9.1620291828342582E-2</v>
      </c>
      <c r="K38" s="11">
        <f t="shared" si="9"/>
        <v>0.11186407451344636</v>
      </c>
      <c r="L38" s="11">
        <f t="shared" si="9"/>
        <v>0.46046382448828266</v>
      </c>
      <c r="M38" s="11">
        <f t="shared" si="9"/>
        <v>0.57255328918140291</v>
      </c>
      <c r="N38" s="11">
        <f t="shared" si="9"/>
        <v>0.45510924384332851</v>
      </c>
      <c r="O38" s="11">
        <f t="shared" si="9"/>
        <v>0.35620808799658871</v>
      </c>
      <c r="P38" s="11">
        <f t="shared" si="9"/>
        <v>9.1620291828342582E-2</v>
      </c>
      <c r="R38">
        <v>2009</v>
      </c>
      <c r="S38" s="10">
        <v>1.18</v>
      </c>
      <c r="T38" s="10">
        <v>0.90700000000000003</v>
      </c>
      <c r="U38" s="10">
        <v>0.23599999999999999</v>
      </c>
      <c r="V38" s="10">
        <v>0.2</v>
      </c>
      <c r="W38" s="10">
        <v>0.2</v>
      </c>
      <c r="X38" s="10">
        <v>0.2</v>
      </c>
      <c r="Z38">
        <v>2009</v>
      </c>
      <c r="AA38" s="3">
        <v>10.127000000000001</v>
      </c>
      <c r="AB38" s="3">
        <v>13.887</v>
      </c>
      <c r="AC38" s="3">
        <v>5.4939999999999998</v>
      </c>
      <c r="AD38" s="3">
        <v>3.5390000000000001</v>
      </c>
      <c r="AE38" s="3">
        <v>0.64600000000000002</v>
      </c>
      <c r="AF38" s="3">
        <v>0.35699999999999998</v>
      </c>
      <c r="AH38">
        <v>2009</v>
      </c>
      <c r="AI38" s="5">
        <f t="shared" si="10"/>
        <v>12.592388302174118</v>
      </c>
      <c r="AJ38" s="5">
        <f t="shared" si="11"/>
        <v>14.604185563527967</v>
      </c>
      <c r="AK38" s="5">
        <f t="shared" si="12"/>
        <v>5.2101812706454282</v>
      </c>
      <c r="AL38" s="5">
        <f t="shared" si="13"/>
        <v>3.3874145320413369</v>
      </c>
      <c r="AM38" s="5">
        <f t="shared" si="14"/>
        <v>0.62915032099175583</v>
      </c>
      <c r="AN38" s="5">
        <f t="shared" si="15"/>
        <v>0.32098382468669351</v>
      </c>
      <c r="AP38">
        <v>2009</v>
      </c>
      <c r="AQ38" s="10">
        <v>0.96099999999999997</v>
      </c>
      <c r="AR38" s="10">
        <v>1.7749999999999999</v>
      </c>
      <c r="AS38" s="10">
        <v>0.873</v>
      </c>
      <c r="AT38" s="10">
        <v>0.39800000000000002</v>
      </c>
      <c r="AU38" s="10">
        <v>0.13100000000000001</v>
      </c>
      <c r="AW38">
        <v>2009</v>
      </c>
      <c r="AX38" s="11">
        <f t="shared" si="16"/>
        <v>1.261825795356043</v>
      </c>
      <c r="AY38" s="11">
        <f t="shared" si="17"/>
        <v>1.6594263471061164</v>
      </c>
      <c r="AZ38" s="11">
        <f t="shared" si="18"/>
        <v>0.72319715860910427</v>
      </c>
      <c r="BA38" s="11">
        <f t="shared" si="19"/>
        <v>0.55822258472071429</v>
      </c>
      <c r="BB38" s="11">
        <f t="shared" si="20"/>
        <v>0.15275819885204175</v>
      </c>
    </row>
    <row r="39" spans="1:54" x14ac:dyDescent="0.25">
      <c r="A39">
        <v>2010</v>
      </c>
      <c r="B39" s="4">
        <f t="shared" si="6"/>
        <v>301.09539663176611</v>
      </c>
      <c r="C39" s="5">
        <f t="shared" si="21"/>
        <v>55.093706351268203</v>
      </c>
      <c r="D39" s="5">
        <f t="shared" si="22"/>
        <v>14.825692845360976</v>
      </c>
      <c r="E39" s="5">
        <f t="shared" si="23"/>
        <v>5.9114693231709099</v>
      </c>
      <c r="F39" s="5">
        <f t="shared" si="24"/>
        <v>5.2693743800369361</v>
      </c>
      <c r="G39" s="5">
        <f t="shared" si="25"/>
        <v>4.3377199457884723</v>
      </c>
      <c r="I39">
        <v>2010</v>
      </c>
      <c r="J39" s="9">
        <f t="shared" si="8"/>
        <v>7.7409893867872309E-2</v>
      </c>
      <c r="K39" s="11">
        <f t="shared" si="9"/>
        <v>9.4513845818540346E-2</v>
      </c>
      <c r="L39" s="11">
        <f t="shared" si="9"/>
        <v>0.38904542948209636</v>
      </c>
      <c r="M39" s="11">
        <f t="shared" si="9"/>
        <v>0.48374970724032218</v>
      </c>
      <c r="N39" s="11">
        <f t="shared" si="9"/>
        <v>0.38452134959584738</v>
      </c>
      <c r="O39" s="11">
        <f t="shared" si="9"/>
        <v>0.30095986092639443</v>
      </c>
      <c r="P39" s="11">
        <f t="shared" si="9"/>
        <v>7.7409893867872309E-2</v>
      </c>
      <c r="R39">
        <v>2010</v>
      </c>
      <c r="S39" s="10">
        <v>1.208</v>
      </c>
      <c r="T39" s="10">
        <v>0.91600000000000004</v>
      </c>
      <c r="U39" s="10">
        <v>0.23499999999999999</v>
      </c>
      <c r="V39" s="10">
        <v>0.2</v>
      </c>
      <c r="W39" s="10">
        <v>0.2</v>
      </c>
      <c r="X39" s="10">
        <v>0.2</v>
      </c>
      <c r="Z39">
        <v>2010</v>
      </c>
      <c r="AA39" s="3">
        <v>10.987</v>
      </c>
      <c r="AB39" s="3">
        <v>14.188000000000001</v>
      </c>
      <c r="AC39" s="3">
        <v>5.8310000000000004</v>
      </c>
      <c r="AD39" s="3">
        <v>1.6459999999999999</v>
      </c>
      <c r="AE39" s="3">
        <v>1.3440000000000001</v>
      </c>
      <c r="AF39" s="3">
        <v>0.29199999999999998</v>
      </c>
      <c r="AH39">
        <v>2010</v>
      </c>
      <c r="AI39" s="5">
        <f t="shared" si="10"/>
        <v>15.908876746484818</v>
      </c>
      <c r="AJ39" s="5">
        <f t="shared" si="11"/>
        <v>11.970402349049854</v>
      </c>
      <c r="AK39" s="5">
        <f t="shared" si="12"/>
        <v>5.1152809259830585</v>
      </c>
      <c r="AL39" s="5">
        <f t="shared" si="13"/>
        <v>1.7212891431600557</v>
      </c>
      <c r="AM39" s="5">
        <f t="shared" si="14"/>
        <v>1.2474335160832049</v>
      </c>
      <c r="AN39" s="5">
        <f t="shared" si="15"/>
        <v>0.2932316648852365</v>
      </c>
      <c r="AP39">
        <v>2010</v>
      </c>
      <c r="AQ39" s="10">
        <v>2.5089999999999999</v>
      </c>
      <c r="AR39" s="10">
        <v>1.5840000000000001</v>
      </c>
      <c r="AS39" s="10">
        <v>1.1910000000000001</v>
      </c>
      <c r="AT39" s="10">
        <v>0.33</v>
      </c>
      <c r="AU39" s="10">
        <v>0.20899999999999999</v>
      </c>
      <c r="AW39">
        <v>2010</v>
      </c>
      <c r="AX39" s="11">
        <f t="shared" si="16"/>
        <v>1.8947507528888283</v>
      </c>
      <c r="AY39" s="11">
        <f t="shared" si="17"/>
        <v>1.5709522320540685</v>
      </c>
      <c r="AZ39" s="11">
        <f t="shared" si="18"/>
        <v>0.8080273061886124</v>
      </c>
      <c r="BA39" s="11">
        <f t="shared" si="19"/>
        <v>0.32526209753280899</v>
      </c>
      <c r="BB39" s="11">
        <f t="shared" si="20"/>
        <v>0.34955676786947359</v>
      </c>
    </row>
    <row r="40" spans="1:54" x14ac:dyDescent="0.25">
      <c r="A40">
        <v>2011</v>
      </c>
      <c r="B40" s="4">
        <f t="shared" si="6"/>
        <v>153.1233486424064</v>
      </c>
      <c r="C40" s="5">
        <f t="shared" si="21"/>
        <v>81.852046049028075</v>
      </c>
      <c r="D40" s="5">
        <f t="shared" si="22"/>
        <v>14.939221319827483</v>
      </c>
      <c r="E40" s="5">
        <f t="shared" si="23"/>
        <v>7.2254677434658232</v>
      </c>
      <c r="F40" s="5">
        <f t="shared" si="24"/>
        <v>3.2948909353594331</v>
      </c>
      <c r="G40" s="5">
        <f t="shared" si="25"/>
        <v>6.4798514034494445</v>
      </c>
      <c r="I40">
        <v>2011</v>
      </c>
      <c r="J40" s="9">
        <f t="shared" si="8"/>
        <v>6.0683151376246809E-2</v>
      </c>
      <c r="K40" s="11">
        <f t="shared" si="9"/>
        <v>7.4091278599958357E-2</v>
      </c>
      <c r="L40" s="11">
        <f t="shared" si="9"/>
        <v>0.30498042963080879</v>
      </c>
      <c r="M40" s="11">
        <f t="shared" si="9"/>
        <v>0.37922099160586814</v>
      </c>
      <c r="N40" s="11">
        <f t="shared" si="9"/>
        <v>0.30143391366420541</v>
      </c>
      <c r="O40" s="11">
        <f t="shared" si="9"/>
        <v>0.23592840509435725</v>
      </c>
      <c r="P40" s="11">
        <f t="shared" si="9"/>
        <v>6.0683151376246809E-2</v>
      </c>
      <c r="R40">
        <v>2011</v>
      </c>
      <c r="S40" s="10">
        <v>1.242</v>
      </c>
      <c r="T40" s="10">
        <v>0.92900000000000005</v>
      </c>
      <c r="U40" s="10">
        <v>0.23400000000000001</v>
      </c>
      <c r="V40" s="10">
        <v>0.2</v>
      </c>
      <c r="W40" s="10">
        <v>0.2</v>
      </c>
      <c r="X40" s="10">
        <v>0.2</v>
      </c>
      <c r="Z40">
        <v>2011</v>
      </c>
      <c r="AA40" s="3">
        <v>5.0350000000000001</v>
      </c>
      <c r="AB40" s="3">
        <v>12.391</v>
      </c>
      <c r="AC40" s="3">
        <v>4.97</v>
      </c>
      <c r="AD40" s="3">
        <v>1.4890000000000001</v>
      </c>
      <c r="AE40" s="3">
        <v>0.61599999999999999</v>
      </c>
      <c r="AF40" s="3">
        <v>0.54</v>
      </c>
      <c r="AH40">
        <v>2011</v>
      </c>
      <c r="AI40" s="5">
        <f t="shared" si="10"/>
        <v>6.3084966796738522</v>
      </c>
      <c r="AJ40" s="5">
        <f t="shared" si="11"/>
        <v>14.340323694775417</v>
      </c>
      <c r="AK40" s="5">
        <f t="shared" si="12"/>
        <v>4.234913631444182</v>
      </c>
      <c r="AL40" s="5">
        <f t="shared" si="13"/>
        <v>1.7128269121075057</v>
      </c>
      <c r="AM40" s="5">
        <f t="shared" si="14"/>
        <v>0.63007749496882137</v>
      </c>
      <c r="AN40" s="5">
        <f t="shared" si="15"/>
        <v>0.34614299717627767</v>
      </c>
      <c r="AP40">
        <v>2011</v>
      </c>
      <c r="AQ40" s="10">
        <v>0.66300000000000003</v>
      </c>
      <c r="AR40" s="10">
        <v>2.8980000000000001</v>
      </c>
      <c r="AS40" s="10">
        <v>0.628</v>
      </c>
      <c r="AT40" s="10">
        <v>0.35899999999999999</v>
      </c>
      <c r="AU40" s="10">
        <v>0.23699999999999999</v>
      </c>
      <c r="AW40">
        <v>2011</v>
      </c>
      <c r="AX40" s="11">
        <f t="shared" si="16"/>
        <v>0.96358357972467512</v>
      </c>
      <c r="AY40" s="11">
        <f t="shared" si="17"/>
        <v>2.3339445275123181</v>
      </c>
      <c r="AZ40" s="11">
        <f t="shared" si="18"/>
        <v>0.81421481515400818</v>
      </c>
      <c r="BA40" s="11">
        <f t="shared" si="19"/>
        <v>0.39756119255892802</v>
      </c>
      <c r="BB40" s="11">
        <f t="shared" si="20"/>
        <v>0.21857460540478749</v>
      </c>
    </row>
    <row r="41" spans="1:54" x14ac:dyDescent="0.25">
      <c r="A41">
        <v>2012</v>
      </c>
      <c r="B41" s="4">
        <f t="shared" si="6"/>
        <v>222.87612412077527</v>
      </c>
      <c r="C41" s="5">
        <f t="shared" si="21"/>
        <v>41.06484974642138</v>
      </c>
      <c r="D41" s="5">
        <f t="shared" si="22"/>
        <v>23.8297040405747</v>
      </c>
      <c r="E41" s="5">
        <f t="shared" si="23"/>
        <v>8.0911353912445581</v>
      </c>
      <c r="F41" s="5">
        <f t="shared" si="24"/>
        <v>4.3761881400957288</v>
      </c>
      <c r="G41" s="5">
        <f t="shared" si="25"/>
        <v>7.1235750617271911</v>
      </c>
      <c r="I41">
        <v>2012</v>
      </c>
      <c r="J41" s="9">
        <f t="shared" si="8"/>
        <v>6.2610512742527671E-2</v>
      </c>
      <c r="K41" s="11">
        <f t="shared" si="9"/>
        <v>7.644449633360112E-2</v>
      </c>
      <c r="L41" s="11">
        <f t="shared" si="9"/>
        <v>0.31466693213127456</v>
      </c>
      <c r="M41" s="11">
        <f t="shared" si="9"/>
        <v>0.39126545323859019</v>
      </c>
      <c r="N41" s="11">
        <f t="shared" si="9"/>
        <v>0.31100777504923954</v>
      </c>
      <c r="O41" s="11">
        <f t="shared" si="9"/>
        <v>0.24342174192467084</v>
      </c>
      <c r="P41" s="11">
        <f t="shared" si="9"/>
        <v>6.2610512742527671E-2</v>
      </c>
      <c r="R41">
        <v>2012</v>
      </c>
      <c r="S41" s="10">
        <v>1.2829999999999999</v>
      </c>
      <c r="T41" s="10">
        <v>0.94499999999999995</v>
      </c>
      <c r="U41" s="10">
        <v>0.23300000000000001</v>
      </c>
      <c r="V41" s="10">
        <v>0.2</v>
      </c>
      <c r="W41" s="10">
        <v>0.2</v>
      </c>
      <c r="X41" s="10">
        <v>0.2</v>
      </c>
      <c r="Z41">
        <v>2012</v>
      </c>
      <c r="AA41" s="3">
        <v>11.815</v>
      </c>
      <c r="AB41" s="3">
        <v>7.42</v>
      </c>
      <c r="AC41" s="3">
        <v>6.7889999999999997</v>
      </c>
      <c r="AD41" s="3">
        <v>2.077</v>
      </c>
      <c r="AE41" s="3">
        <v>0.63800000000000001</v>
      </c>
      <c r="AF41" s="3">
        <v>0.41299999999999998</v>
      </c>
      <c r="AH41">
        <v>2012</v>
      </c>
      <c r="AI41" s="5">
        <f t="shared" si="10"/>
        <v>9.3143383065318108</v>
      </c>
      <c r="AJ41" s="5">
        <f t="shared" si="11"/>
        <v>7.3473571102432071</v>
      </c>
      <c r="AK41" s="5">
        <f t="shared" si="12"/>
        <v>6.935245831290616</v>
      </c>
      <c r="AL41" s="5">
        <f t="shared" si="13"/>
        <v>1.9702976164483852</v>
      </c>
      <c r="AM41" s="5">
        <f t="shared" si="14"/>
        <v>0.86043831296440854</v>
      </c>
      <c r="AN41" s="5">
        <f t="shared" si="15"/>
        <v>0.39225397278308083</v>
      </c>
      <c r="AP41">
        <v>2012</v>
      </c>
      <c r="AQ41" s="10">
        <v>1.343</v>
      </c>
      <c r="AR41" s="10">
        <v>1.5429999999999999</v>
      </c>
      <c r="AS41" s="10">
        <v>1.9630000000000001</v>
      </c>
      <c r="AT41" s="10">
        <v>0.442</v>
      </c>
      <c r="AU41" s="10">
        <v>0.25</v>
      </c>
      <c r="AW41">
        <v>2012</v>
      </c>
      <c r="AX41" s="11">
        <f t="shared" si="16"/>
        <v>1.4025279320202999</v>
      </c>
      <c r="AY41" s="11">
        <f t="shared" si="17"/>
        <v>1.1709307948315342</v>
      </c>
      <c r="AZ41" s="11">
        <f t="shared" si="18"/>
        <v>1.2987623421054793</v>
      </c>
      <c r="BA41" s="11">
        <f t="shared" si="19"/>
        <v>0.44519213835089072</v>
      </c>
      <c r="BB41" s="11">
        <f t="shared" si="20"/>
        <v>0.29030508586293752</v>
      </c>
    </row>
    <row r="42" spans="1:54" x14ac:dyDescent="0.25">
      <c r="A42">
        <v>2013</v>
      </c>
      <c r="B42" s="4">
        <f t="shared" si="6"/>
        <v>266.81863247504327</v>
      </c>
      <c r="C42" s="5">
        <f t="shared" si="21"/>
        <v>57.235344795786929</v>
      </c>
      <c r="D42" s="5">
        <f t="shared" si="22"/>
        <v>11.652090268816593</v>
      </c>
      <c r="E42" s="5">
        <f t="shared" si="23"/>
        <v>12.764494100990207</v>
      </c>
      <c r="F42" s="5">
        <f t="shared" si="24"/>
        <v>4.8537970288621253</v>
      </c>
      <c r="G42" s="5">
        <f t="shared" si="25"/>
        <v>8.2871210374754991</v>
      </c>
      <c r="I42">
        <v>2013</v>
      </c>
      <c r="J42" s="9">
        <f t="shared" si="8"/>
        <v>5.5219582369555577E-2</v>
      </c>
      <c r="K42" s="11">
        <f t="shared" si="9"/>
        <v>6.7420517371441974E-2</v>
      </c>
      <c r="L42" s="11">
        <f t="shared" si="9"/>
        <v>0.27752171027974859</v>
      </c>
      <c r="M42" s="11">
        <f t="shared" si="9"/>
        <v>0.34507807039239369</v>
      </c>
      <c r="N42" s="11">
        <f t="shared" si="9"/>
        <v>0.27429450262653077</v>
      </c>
      <c r="O42" s="11">
        <f t="shared" si="9"/>
        <v>0.21468674093160611</v>
      </c>
      <c r="P42" s="11">
        <f t="shared" si="9"/>
        <v>5.5219582369555577E-2</v>
      </c>
      <c r="R42">
        <v>2013</v>
      </c>
      <c r="S42" s="10">
        <v>1.3260000000000001</v>
      </c>
      <c r="T42" s="10">
        <v>0.96199999999999997</v>
      </c>
      <c r="U42" s="10">
        <v>0.23300000000000001</v>
      </c>
      <c r="V42" s="10">
        <v>0.2</v>
      </c>
      <c r="W42" s="10">
        <v>0.2</v>
      </c>
      <c r="X42" s="10">
        <v>0.2</v>
      </c>
      <c r="Z42">
        <v>2013</v>
      </c>
      <c r="AA42" s="3">
        <v>6.8710000000000004</v>
      </c>
      <c r="AB42" s="3">
        <v>8.7430000000000003</v>
      </c>
      <c r="AC42" s="3">
        <v>3.919</v>
      </c>
      <c r="AD42" s="3">
        <v>2.9889999999999999</v>
      </c>
      <c r="AE42" s="3">
        <v>0.94899999999999995</v>
      </c>
      <c r="AF42" s="3">
        <v>0.374</v>
      </c>
      <c r="AH42">
        <v>2013</v>
      </c>
      <c r="AI42" s="5">
        <f t="shared" si="10"/>
        <v>9.7054132560948307</v>
      </c>
      <c r="AJ42" s="5">
        <f t="shared" si="11"/>
        <v>9.1045264005462894</v>
      </c>
      <c r="AK42" s="5">
        <f t="shared" si="12"/>
        <v>3.0536796648460491</v>
      </c>
      <c r="AL42" s="5">
        <f t="shared" si="13"/>
        <v>2.7879954808609861</v>
      </c>
      <c r="AM42" s="5">
        <f t="shared" si="14"/>
        <v>0.85299427814474582</v>
      </c>
      <c r="AN42" s="5">
        <f t="shared" si="15"/>
        <v>0.40388211917947059</v>
      </c>
      <c r="AP42">
        <v>2013</v>
      </c>
      <c r="AQ42" s="10">
        <v>1.405</v>
      </c>
      <c r="AR42" s="10">
        <v>1.367</v>
      </c>
      <c r="AS42" s="10">
        <v>0.80500000000000005</v>
      </c>
      <c r="AT42" s="10">
        <v>0.59099999999999997</v>
      </c>
      <c r="AU42" s="10">
        <v>0.40200000000000002</v>
      </c>
      <c r="AW42">
        <v>2013</v>
      </c>
      <c r="AX42" s="11">
        <f t="shared" si="16"/>
        <v>1.679051923152248</v>
      </c>
      <c r="AY42" s="11">
        <f t="shared" si="17"/>
        <v>1.6320193106277732</v>
      </c>
      <c r="AZ42" s="11">
        <f t="shared" si="18"/>
        <v>0.63506017624832123</v>
      </c>
      <c r="BA42" s="11">
        <f t="shared" si="19"/>
        <v>0.70233065558838337</v>
      </c>
      <c r="BB42" s="11">
        <f t="shared" si="20"/>
        <v>0.32198843333876109</v>
      </c>
    </row>
    <row r="43" spans="1:54" x14ac:dyDescent="0.25">
      <c r="A43">
        <v>2014</v>
      </c>
      <c r="B43" s="4">
        <f t="shared" si="6"/>
        <v>400.73359047236369</v>
      </c>
      <c r="C43" s="5">
        <f t="shared" si="21"/>
        <v>66.230999987670828</v>
      </c>
      <c r="D43" s="5">
        <f t="shared" si="22"/>
        <v>16.570929302251489</v>
      </c>
      <c r="E43" s="5">
        <f t="shared" si="23"/>
        <v>6.5365370079461336</v>
      </c>
      <c r="F43" s="5">
        <f t="shared" si="24"/>
        <v>7.9436503828045248</v>
      </c>
      <c r="G43" s="5">
        <f t="shared" si="25"/>
        <v>9.6265787419152709</v>
      </c>
      <c r="I43">
        <v>2014</v>
      </c>
      <c r="J43" s="9">
        <f t="shared" si="8"/>
        <v>5.4112120939188532E-2</v>
      </c>
      <c r="K43" s="11">
        <f t="shared" si="9"/>
        <v>6.6068358963133747E-2</v>
      </c>
      <c r="L43" s="11">
        <f t="shared" si="9"/>
        <v>0.27195584800706019</v>
      </c>
      <c r="M43" s="11">
        <f t="shared" si="9"/>
        <v>0.33815732530476406</v>
      </c>
      <c r="N43" s="11">
        <f t="shared" si="9"/>
        <v>0.26879336391476694</v>
      </c>
      <c r="O43" s="11">
        <f t="shared" si="9"/>
        <v>0.21038107118564947</v>
      </c>
      <c r="P43" s="11">
        <f t="shared" si="9"/>
        <v>5.4112120939188532E-2</v>
      </c>
      <c r="R43">
        <v>2014</v>
      </c>
      <c r="S43" s="10">
        <v>1.3260000000000001</v>
      </c>
      <c r="T43" s="10">
        <v>0.96199999999999997</v>
      </c>
      <c r="U43" s="10">
        <v>0.23300000000000001</v>
      </c>
      <c r="V43" s="10">
        <v>0.2</v>
      </c>
      <c r="W43" s="10">
        <v>0.2</v>
      </c>
      <c r="X43" s="10">
        <v>0.2</v>
      </c>
      <c r="Z43">
        <v>2014</v>
      </c>
      <c r="AA43" s="3">
        <v>9.9949999999999992</v>
      </c>
      <c r="AB43" s="3">
        <v>10.711</v>
      </c>
      <c r="AC43" s="3">
        <v>5.81</v>
      </c>
      <c r="AD43" s="3">
        <v>1.768</v>
      </c>
      <c r="AE43" s="3">
        <v>1.345</v>
      </c>
      <c r="AF43" s="3">
        <v>0.44700000000000001</v>
      </c>
      <c r="AH43">
        <v>2014</v>
      </c>
      <c r="AI43" s="5">
        <f t="shared" si="10"/>
        <v>14.291658592455946</v>
      </c>
      <c r="AJ43" s="5">
        <f t="shared" si="11"/>
        <v>10.347166178135188</v>
      </c>
      <c r="AK43" s="5">
        <f t="shared" si="12"/>
        <v>4.2690144211952621</v>
      </c>
      <c r="AL43" s="5">
        <f t="shared" si="13"/>
        <v>1.4026155323049716</v>
      </c>
      <c r="AM43" s="5">
        <f t="shared" si="14"/>
        <v>1.3707458155721404</v>
      </c>
      <c r="AN43" s="5">
        <f t="shared" si="15"/>
        <v>0.45999661611209836</v>
      </c>
      <c r="AP43">
        <v>2014</v>
      </c>
      <c r="AQ43" s="10">
        <v>2.3580000000000001</v>
      </c>
      <c r="AR43" s="10">
        <v>1.7230000000000001</v>
      </c>
      <c r="AS43" s="10">
        <v>0.79100000000000004</v>
      </c>
      <c r="AT43" s="10">
        <v>0.30199999999999999</v>
      </c>
      <c r="AU43" s="10">
        <v>0.371</v>
      </c>
      <c r="AW43">
        <v>2014</v>
      </c>
      <c r="AX43" s="11">
        <f t="shared" si="16"/>
        <v>2.5217598168196238</v>
      </c>
      <c r="AY43" s="11">
        <f t="shared" si="17"/>
        <v>1.888523102773779</v>
      </c>
      <c r="AZ43" s="11">
        <f t="shared" si="18"/>
        <v>0.90314587687751324</v>
      </c>
      <c r="BA43" s="11">
        <f t="shared" si="19"/>
        <v>0.35965470199969812</v>
      </c>
      <c r="BB43" s="11">
        <f t="shared" si="20"/>
        <v>0.52696137200234239</v>
      </c>
    </row>
    <row r="44" spans="1:54" x14ac:dyDescent="0.25">
      <c r="A44">
        <v>2015</v>
      </c>
      <c r="B44" s="4">
        <f t="shared" si="6"/>
        <v>169.06750603448421</v>
      </c>
      <c r="C44" s="5">
        <f t="shared" si="21"/>
        <v>99.606605696444817</v>
      </c>
      <c r="D44" s="5">
        <f t="shared" si="22"/>
        <v>19.282400391903682</v>
      </c>
      <c r="E44" s="5">
        <f t="shared" si="23"/>
        <v>9.3604427149807439</v>
      </c>
      <c r="F44" s="5">
        <f t="shared" si="24"/>
        <v>4.0902829632337392</v>
      </c>
      <c r="G44" s="5">
        <f t="shared" si="25"/>
        <v>12.736218035860507</v>
      </c>
      <c r="I44">
        <v>2015</v>
      </c>
      <c r="J44" s="9">
        <f t="shared" si="8"/>
        <v>5.9061204549201045E-2</v>
      </c>
      <c r="K44" s="11">
        <f t="shared" si="9"/>
        <v>7.2110957678721471E-2</v>
      </c>
      <c r="L44" s="11">
        <f t="shared" si="9"/>
        <v>0.29682887472747577</v>
      </c>
      <c r="M44" s="11">
        <f t="shared" si="9"/>
        <v>0.3690851257166578</v>
      </c>
      <c r="N44" s="11">
        <f t="shared" si="9"/>
        <v>0.29337715048128643</v>
      </c>
      <c r="O44" s="11">
        <f t="shared" si="9"/>
        <v>0.22962248130209773</v>
      </c>
      <c r="P44" s="11">
        <f t="shared" si="9"/>
        <v>5.9061204549201045E-2</v>
      </c>
      <c r="R44">
        <v>2015</v>
      </c>
      <c r="S44" s="10">
        <v>1.3260000000000001</v>
      </c>
      <c r="T44" s="10">
        <v>0.96199999999999997</v>
      </c>
      <c r="U44" s="10">
        <v>0.23300000000000001</v>
      </c>
      <c r="V44" s="10">
        <v>0.2</v>
      </c>
      <c r="W44" s="10">
        <v>0.2</v>
      </c>
      <c r="X44" s="10">
        <v>0.2</v>
      </c>
      <c r="Z44">
        <v>2015</v>
      </c>
      <c r="AA44" s="3">
        <v>4.9770000000000003</v>
      </c>
      <c r="AB44" s="3">
        <v>15.417999999999999</v>
      </c>
      <c r="AC44" s="3">
        <v>6.8529999999999998</v>
      </c>
      <c r="AD44" s="3">
        <v>2.1179999999999999</v>
      </c>
      <c r="AE44" s="3">
        <v>0.79900000000000004</v>
      </c>
      <c r="AF44" s="3">
        <v>0.84399999999999997</v>
      </c>
      <c r="AH44">
        <v>2015</v>
      </c>
      <c r="AI44" s="5">
        <f t="shared" si="10"/>
        <v>6.5656582442547817</v>
      </c>
      <c r="AJ44" s="5">
        <f t="shared" si="11"/>
        <v>16.817012710792799</v>
      </c>
      <c r="AK44" s="5">
        <f t="shared" si="12"/>
        <v>5.3467094793442138</v>
      </c>
      <c r="AL44" s="5">
        <f t="shared" si="13"/>
        <v>2.1676199429456853</v>
      </c>
      <c r="AM44" s="5">
        <f t="shared" si="14"/>
        <v>0.76350397893933108</v>
      </c>
      <c r="AN44" s="5">
        <f t="shared" si="15"/>
        <v>0.66267734880232931</v>
      </c>
      <c r="AP44">
        <v>2015</v>
      </c>
      <c r="AQ44" s="10">
        <v>1.51</v>
      </c>
      <c r="AR44" s="10">
        <v>3.6230000000000002</v>
      </c>
      <c r="AS44" s="10">
        <v>1.278</v>
      </c>
      <c r="AT44" s="10">
        <v>0.46500000000000002</v>
      </c>
      <c r="AU44" s="10">
        <v>0.20599999999999999</v>
      </c>
      <c r="AW44">
        <v>2015</v>
      </c>
      <c r="AX44" s="11">
        <f t="shared" si="16"/>
        <v>1.0639179075183474</v>
      </c>
      <c r="AY44" s="11">
        <f t="shared" si="17"/>
        <v>2.8402013570930782</v>
      </c>
      <c r="AZ44" s="11">
        <f t="shared" si="18"/>
        <v>1.0509259977280216</v>
      </c>
      <c r="BA44" s="11">
        <f t="shared" si="19"/>
        <v>0.51503223054487868</v>
      </c>
      <c r="BB44" s="11">
        <f t="shared" si="20"/>
        <v>0.27133887045800237</v>
      </c>
    </row>
    <row r="45" spans="1:54" x14ac:dyDescent="0.25">
      <c r="A45">
        <v>2016</v>
      </c>
      <c r="B45" s="4">
        <f t="shared" si="6"/>
        <v>139.67403246937619</v>
      </c>
      <c r="C45" s="5">
        <f t="shared" si="21"/>
        <v>41.770365195444398</v>
      </c>
      <c r="D45" s="5">
        <f t="shared" si="22"/>
        <v>28.286922911401426</v>
      </c>
      <c r="E45" s="5">
        <f t="shared" si="23"/>
        <v>10.560363049459466</v>
      </c>
      <c r="F45" s="5">
        <f t="shared" si="24"/>
        <v>5.7151208178169499</v>
      </c>
      <c r="G45" s="5">
        <f t="shared" si="25"/>
        <v>12.491275623990598</v>
      </c>
      <c r="S45" s="10"/>
      <c r="T45" s="10"/>
      <c r="U45" s="10"/>
      <c r="V45" s="10"/>
      <c r="W45" s="10"/>
      <c r="X45" s="10"/>
      <c r="AP45">
        <v>2016</v>
      </c>
      <c r="AQ45" s="10">
        <v>0.879</v>
      </c>
      <c r="AR45" s="10">
        <v>1.107</v>
      </c>
      <c r="AS45" s="10">
        <v>2.016</v>
      </c>
      <c r="AT45" s="10">
        <v>0.66600000000000004</v>
      </c>
      <c r="AU45" s="10">
        <v>0.36899999999999999</v>
      </c>
      <c r="AW45">
        <v>2016</v>
      </c>
      <c r="AX45" s="11">
        <f t="shared" si="16"/>
        <v>0.87894893492519244</v>
      </c>
      <c r="AY45" s="11">
        <f t="shared" si="17"/>
        <v>1.1910479941051646</v>
      </c>
      <c r="AZ45" s="11">
        <f t="shared" si="18"/>
        <v>1.5416889017511628</v>
      </c>
      <c r="BA45" s="11">
        <f t="shared" si="19"/>
        <v>0.58105449735002357</v>
      </c>
      <c r="BB45" s="11">
        <f t="shared" si="20"/>
        <v>0.37912644214997532</v>
      </c>
    </row>
    <row r="47" spans="1:54" ht="15.75" thickBot="1" x14ac:dyDescent="0.3"/>
    <row r="48" spans="1:54" ht="16.5" thickTop="1" thickBot="1" x14ac:dyDescent="0.3">
      <c r="R48" t="s">
        <v>16</v>
      </c>
      <c r="S48" s="13">
        <f>AI48+AX48</f>
        <v>28.2770604231692</v>
      </c>
      <c r="AH48" t="s">
        <v>10</v>
      </c>
      <c r="AI48" s="10">
        <f>SUM(AI57:AN89)</f>
        <v>13.576646849870704</v>
      </c>
      <c r="AW48" t="s">
        <v>10</v>
      </c>
      <c r="AX48" s="10">
        <f>SUM(AX57:BB90)</f>
        <v>14.700413573298496</v>
      </c>
    </row>
    <row r="49" spans="1:54" s="7" customFormat="1" ht="15.75" thickTop="1" x14ac:dyDescent="0.25">
      <c r="B49" s="3"/>
      <c r="C49" s="3"/>
      <c r="D49" s="3"/>
      <c r="E49" s="3"/>
      <c r="F49" s="3"/>
      <c r="G49" s="3"/>
      <c r="J49" s="1"/>
      <c r="K49" s="1"/>
      <c r="L49" s="1"/>
      <c r="M49" s="1"/>
      <c r="N49" s="1"/>
      <c r="O49" s="1"/>
      <c r="P49" s="1"/>
      <c r="T49" s="1"/>
      <c r="U49" s="1"/>
      <c r="V49" s="1"/>
      <c r="W49" s="1"/>
      <c r="X49" s="1"/>
      <c r="AA49" s="3"/>
      <c r="AB49" s="3"/>
      <c r="AC49" s="3"/>
      <c r="AD49" s="3"/>
      <c r="AE49" s="3"/>
      <c r="AF49" s="3"/>
      <c r="AH49" s="3"/>
      <c r="AI49" s="3"/>
      <c r="AJ49" s="3"/>
      <c r="AK49" s="3"/>
      <c r="AL49" s="3"/>
      <c r="AO49" s="1"/>
      <c r="AP49" s="1"/>
      <c r="AQ49" s="1"/>
      <c r="AR49" s="1"/>
      <c r="AS49" s="1"/>
    </row>
    <row r="50" spans="1:54" s="7" customFormat="1" x14ac:dyDescent="0.25">
      <c r="B50" s="3"/>
      <c r="C50" s="3"/>
      <c r="D50" s="3"/>
      <c r="E50" s="3"/>
      <c r="F50" s="3"/>
      <c r="G50" s="3"/>
      <c r="J50" s="1"/>
      <c r="K50" s="1"/>
      <c r="L50" s="1"/>
      <c r="M50" s="1"/>
      <c r="N50" s="1"/>
      <c r="O50" s="1"/>
      <c r="P50" s="1"/>
      <c r="T50" s="1"/>
      <c r="U50" s="1"/>
      <c r="V50" s="1"/>
      <c r="W50" s="1"/>
      <c r="X50" s="1"/>
      <c r="AA50" s="3"/>
      <c r="AB50" s="3"/>
      <c r="AC50" s="3"/>
      <c r="AD50" s="3"/>
      <c r="AE50" s="3"/>
      <c r="AF50" s="3"/>
      <c r="AH50" s="3"/>
      <c r="AI50" s="3"/>
      <c r="AJ50" s="3"/>
      <c r="AK50" s="3"/>
      <c r="AL50" s="3"/>
      <c r="AO50" s="1"/>
      <c r="AP50" s="1"/>
      <c r="AQ50" s="1"/>
      <c r="AR50" s="1"/>
      <c r="AS50" s="1"/>
    </row>
    <row r="51" spans="1:54" s="7" customFormat="1" x14ac:dyDescent="0.25">
      <c r="B51" s="3"/>
      <c r="C51" s="3"/>
      <c r="D51" s="3"/>
      <c r="E51" s="3"/>
      <c r="F51" s="3"/>
      <c r="G51" s="3"/>
      <c r="J51" s="1"/>
      <c r="K51" s="1"/>
      <c r="L51" s="1"/>
      <c r="M51" s="1"/>
      <c r="N51" s="1"/>
      <c r="O51" s="1"/>
      <c r="P51" s="1"/>
      <c r="T51" s="1"/>
      <c r="U51" s="1"/>
      <c r="V51" s="1"/>
      <c r="W51" s="1"/>
      <c r="X51" s="1"/>
      <c r="AA51" s="3"/>
      <c r="AB51" s="3"/>
      <c r="AC51" s="3"/>
      <c r="AD51" s="3"/>
      <c r="AE51" s="3"/>
      <c r="AF51" s="3"/>
      <c r="AH51" s="3"/>
      <c r="AI51" s="3"/>
      <c r="AJ51" s="3"/>
      <c r="AK51" s="3"/>
      <c r="AL51" s="3"/>
      <c r="AO51" s="1"/>
      <c r="AP51" s="1"/>
      <c r="AQ51" s="1"/>
      <c r="AR51" s="1"/>
      <c r="AS51" s="1"/>
    </row>
    <row r="52" spans="1:54" x14ac:dyDescent="0.25">
      <c r="S52"/>
      <c r="AH52" s="3"/>
      <c r="AM52"/>
      <c r="AN52"/>
      <c r="AO52" s="1"/>
      <c r="AP52" s="1"/>
      <c r="AT52"/>
      <c r="AU52"/>
      <c r="AX52"/>
      <c r="AY52"/>
      <c r="AZ52"/>
      <c r="BA52"/>
      <c r="BB52"/>
    </row>
    <row r="53" spans="1:54" s="2" customFormat="1" x14ac:dyDescent="0.25">
      <c r="K53" s="2">
        <v>1</v>
      </c>
      <c r="L53" s="2">
        <v>2</v>
      </c>
      <c r="M53" s="2">
        <v>3</v>
      </c>
      <c r="N53" s="2">
        <v>4</v>
      </c>
      <c r="O53" s="2">
        <v>5</v>
      </c>
    </row>
    <row r="54" spans="1:54" x14ac:dyDescent="0.25">
      <c r="I54" t="s">
        <v>11</v>
      </c>
      <c r="K54" s="12">
        <v>0.1996317401888002</v>
      </c>
      <c r="L54" s="12">
        <v>1.6145815219238939</v>
      </c>
      <c r="M54" s="12">
        <v>1.8324530389791449</v>
      </c>
      <c r="N54" s="12">
        <v>1.6028847128343955</v>
      </c>
      <c r="O54" s="12">
        <v>1.3578623032759491</v>
      </c>
      <c r="AW54" t="s">
        <v>12</v>
      </c>
      <c r="AX54" s="12">
        <v>-5.0683398458027265</v>
      </c>
      <c r="AY54" s="12">
        <v>-3.5573535346001033</v>
      </c>
      <c r="AZ54" s="12">
        <v>-2.9095211049675327</v>
      </c>
      <c r="BA54" s="12">
        <v>-2.9000183846743934</v>
      </c>
      <c r="BB54" s="12">
        <v>-2.7130009465888785</v>
      </c>
    </row>
    <row r="56" spans="1:54" s="2" customFormat="1" x14ac:dyDescent="0.25">
      <c r="A56" s="2" t="s">
        <v>13</v>
      </c>
      <c r="B56" s="2">
        <v>1</v>
      </c>
      <c r="C56" s="2">
        <v>2</v>
      </c>
      <c r="D56" s="2">
        <v>3</v>
      </c>
      <c r="E56" s="2">
        <v>4</v>
      </c>
      <c r="F56" s="2">
        <v>5</v>
      </c>
      <c r="G56" s="2">
        <v>6</v>
      </c>
      <c r="J56" s="2" t="s">
        <v>14</v>
      </c>
      <c r="AH56" s="2" t="s">
        <v>15</v>
      </c>
      <c r="AI56" s="2">
        <v>1</v>
      </c>
      <c r="AJ56" s="2">
        <v>2</v>
      </c>
      <c r="AK56" s="2">
        <v>3</v>
      </c>
      <c r="AL56" s="2">
        <v>4</v>
      </c>
      <c r="AM56" s="2">
        <v>5</v>
      </c>
      <c r="AN56" s="2">
        <v>6</v>
      </c>
      <c r="AW56" s="2" t="s">
        <v>15</v>
      </c>
      <c r="AX56" s="2">
        <v>1</v>
      </c>
      <c r="AY56" s="2">
        <v>2</v>
      </c>
      <c r="AZ56" s="2">
        <v>3</v>
      </c>
      <c r="BA56" s="2">
        <v>4</v>
      </c>
      <c r="BB56" s="2">
        <v>5</v>
      </c>
    </row>
    <row r="57" spans="1:54" x14ac:dyDescent="0.25">
      <c r="A57">
        <v>1983</v>
      </c>
      <c r="B57" s="12">
        <v>6.7889043047357118</v>
      </c>
      <c r="C57" s="12">
        <v>5.7280788258289741</v>
      </c>
      <c r="D57" s="12">
        <v>3.5089029800552334</v>
      </c>
      <c r="E57" s="12">
        <v>3.0150475618711483</v>
      </c>
      <c r="F57" s="12">
        <v>1.8007865136313466</v>
      </c>
      <c r="G57" s="12">
        <v>2.8027902097428541</v>
      </c>
      <c r="I57">
        <v>1983</v>
      </c>
      <c r="J57" s="12">
        <v>-1.7322391564730824</v>
      </c>
      <c r="AH57">
        <v>1983</v>
      </c>
      <c r="AI57" s="10">
        <f>(LN(AA12)-LN(AI12))^2</f>
        <v>3.3629767823279699E-2</v>
      </c>
      <c r="AJ57" s="10">
        <f t="shared" ref="AJ57:AN72" si="26">(LN(AB12)-LN(AJ12))^2</f>
        <v>6.1693019793754495E-4</v>
      </c>
      <c r="AK57" s="10">
        <f t="shared" si="26"/>
        <v>2.0622469394863852E-3</v>
      </c>
      <c r="AL57" s="10">
        <f t="shared" si="26"/>
        <v>5.2732593129197272E-3</v>
      </c>
      <c r="AM57" s="10">
        <f t="shared" si="26"/>
        <v>2.4078713208927133E-4</v>
      </c>
      <c r="AN57" s="10">
        <f t="shared" si="26"/>
        <v>1.4678878483926554E-2</v>
      </c>
      <c r="AW57">
        <v>1983</v>
      </c>
      <c r="AX57" s="10">
        <f>(LN(AQ12)-LN(AX12))^2</f>
        <v>0.16075627643720455</v>
      </c>
      <c r="AY57" s="10">
        <f t="shared" ref="AY57:BB57" si="27">(LN(AR12)-LN(AY12))^2</f>
        <v>0.22821299539149073</v>
      </c>
      <c r="AZ57" s="10">
        <f t="shared" si="27"/>
        <v>2.9958876956617379E-3</v>
      </c>
      <c r="BA57" s="10">
        <f t="shared" si="27"/>
        <v>3.0547762321649786E-2</v>
      </c>
      <c r="BB57" s="10">
        <f t="shared" si="27"/>
        <v>1.7890794991265058E-3</v>
      </c>
    </row>
    <row r="58" spans="1:54" x14ac:dyDescent="0.25">
      <c r="A58">
        <v>1984</v>
      </c>
      <c r="B58" s="12">
        <v>7.5263804960390663</v>
      </c>
      <c r="I58">
        <v>1984</v>
      </c>
      <c r="J58" s="12">
        <v>-1.7206600831323207</v>
      </c>
      <c r="AH58">
        <v>1984</v>
      </c>
      <c r="AI58" s="10">
        <f t="shared" ref="AI58:AI89" si="28">(LN(AA13)-LN(AI13))^2</f>
        <v>1.1582432020220912</v>
      </c>
      <c r="AJ58" s="10">
        <f t="shared" si="26"/>
        <v>1.9902951665431851E-3</v>
      </c>
      <c r="AK58" s="10">
        <f t="shared" si="26"/>
        <v>4.2624801812782408E-2</v>
      </c>
      <c r="AL58" s="10">
        <f t="shared" si="26"/>
        <v>1.7984346145659882E-2</v>
      </c>
      <c r="AM58" s="10">
        <f t="shared" si="26"/>
        <v>4.7947534500554969E-3</v>
      </c>
      <c r="AN58" s="10">
        <f t="shared" si="26"/>
        <v>1.5976368827495972E-2</v>
      </c>
      <c r="AW58">
        <v>1984</v>
      </c>
      <c r="AX58" s="10">
        <f t="shared" ref="AX58:AX90" si="29">(LN(AQ13)-LN(AX13))^2</f>
        <v>2.1466662910881451E-3</v>
      </c>
      <c r="AY58" s="10">
        <f t="shared" ref="AY58:AY90" si="30">(LN(AR13)-LN(AY13))^2</f>
        <v>2.0815058387342509E-3</v>
      </c>
      <c r="AZ58" s="10">
        <f t="shared" ref="AZ58:AZ90" si="31">(LN(AS13)-LN(AZ13))^2</f>
        <v>0.13185990928213931</v>
      </c>
      <c r="BA58" s="10">
        <f t="shared" ref="BA58:BA90" si="32">(LN(AT13)-LN(BA13))^2</f>
        <v>8.5026226032823022E-3</v>
      </c>
      <c r="BB58" s="10">
        <f t="shared" ref="BB58:BB90" si="33">(LN(AU13)-LN(BB13))^2</f>
        <v>2.3932162856160066E-3</v>
      </c>
    </row>
    <row r="59" spans="1:54" x14ac:dyDescent="0.25">
      <c r="A59">
        <v>1985</v>
      </c>
      <c r="B59" s="12">
        <v>5.9450596337512822</v>
      </c>
      <c r="I59">
        <v>1985</v>
      </c>
      <c r="J59" s="12">
        <v>-1.7525364975582607</v>
      </c>
      <c r="AH59">
        <v>1985</v>
      </c>
      <c r="AI59" s="10">
        <f t="shared" si="28"/>
        <v>0.31096385247269887</v>
      </c>
      <c r="AJ59" s="10">
        <f t="shared" si="26"/>
        <v>9.5628468630073148E-3</v>
      </c>
      <c r="AK59" s="10">
        <f t="shared" si="26"/>
        <v>2.428931469836345E-2</v>
      </c>
      <c r="AL59" s="10">
        <f t="shared" si="26"/>
        <v>1.1812887074861741E-2</v>
      </c>
      <c r="AM59" s="10">
        <f t="shared" si="26"/>
        <v>1.3187780335957922E-4</v>
      </c>
      <c r="AN59" s="10">
        <f t="shared" si="26"/>
        <v>6.440126670485641E-3</v>
      </c>
      <c r="AW59">
        <v>1985</v>
      </c>
      <c r="AX59" s="10">
        <f t="shared" si="29"/>
        <v>2.2067869621087586</v>
      </c>
      <c r="AY59" s="10">
        <f t="shared" si="30"/>
        <v>6.4800017956554601E-2</v>
      </c>
      <c r="AZ59" s="10">
        <f t="shared" si="31"/>
        <v>1.7003132595308824E-4</v>
      </c>
      <c r="BA59" s="10">
        <f t="shared" si="32"/>
        <v>3.6935001337371057E-2</v>
      </c>
      <c r="BB59" s="10">
        <f t="shared" si="33"/>
        <v>3.359325689259747E-2</v>
      </c>
    </row>
    <row r="60" spans="1:54" x14ac:dyDescent="0.25">
      <c r="A60">
        <v>1986</v>
      </c>
      <c r="B60" s="12">
        <v>7.5450349136103858</v>
      </c>
      <c r="I60">
        <v>1986</v>
      </c>
      <c r="J60" s="12">
        <v>-1.5980291513125151</v>
      </c>
      <c r="AH60">
        <v>1986</v>
      </c>
      <c r="AI60" s="10">
        <f t="shared" si="28"/>
        <v>1.0541809753720675</v>
      </c>
      <c r="AJ60" s="10">
        <f t="shared" si="26"/>
        <v>1.6494677298387703E-3</v>
      </c>
      <c r="AK60" s="10">
        <f t="shared" si="26"/>
        <v>0.18099550454253774</v>
      </c>
      <c r="AL60" s="10">
        <f t="shared" si="26"/>
        <v>8.5953731919545108E-5</v>
      </c>
      <c r="AM60" s="10">
        <f t="shared" si="26"/>
        <v>2.7730153962661442E-3</v>
      </c>
      <c r="AN60" s="10">
        <f t="shared" si="26"/>
        <v>1.0359893241073703E-2</v>
      </c>
      <c r="AW60">
        <v>1986</v>
      </c>
      <c r="AX60" s="10">
        <f t="shared" si="29"/>
        <v>5.0940904779181607E-3</v>
      </c>
      <c r="AY60" s="10">
        <f t="shared" si="30"/>
        <v>6.3229455237906484E-4</v>
      </c>
      <c r="AZ60" s="10">
        <f t="shared" si="31"/>
        <v>6.7528550509396573E-2</v>
      </c>
      <c r="BA60" s="10">
        <f t="shared" si="32"/>
        <v>0.22297893944555089</v>
      </c>
      <c r="BB60" s="10">
        <f t="shared" si="33"/>
        <v>3.2212760401869871E-2</v>
      </c>
    </row>
    <row r="61" spans="1:54" x14ac:dyDescent="0.25">
      <c r="A61">
        <v>1987</v>
      </c>
      <c r="B61" s="12">
        <v>6.5096220959036399</v>
      </c>
      <c r="I61">
        <v>1987</v>
      </c>
      <c r="J61" s="12">
        <v>-1.7681082572940416</v>
      </c>
      <c r="AH61">
        <v>1987</v>
      </c>
      <c r="AI61" s="10">
        <f t="shared" si="28"/>
        <v>0.15125873290840264</v>
      </c>
      <c r="AJ61" s="10">
        <f t="shared" si="26"/>
        <v>7.8312589202178626E-3</v>
      </c>
      <c r="AK61" s="10">
        <f t="shared" si="26"/>
        <v>1.2799982490528836E-2</v>
      </c>
      <c r="AL61" s="10">
        <f t="shared" si="26"/>
        <v>8.4212473959873468E-3</v>
      </c>
      <c r="AM61" s="10">
        <f t="shared" si="26"/>
        <v>1.8648193535402782E-2</v>
      </c>
      <c r="AN61" s="10">
        <f t="shared" si="26"/>
        <v>8.2075319168794139E-2</v>
      </c>
      <c r="AW61">
        <v>1987</v>
      </c>
      <c r="AX61" s="10">
        <f t="shared" si="29"/>
        <v>7.5698346694603482E-4</v>
      </c>
      <c r="AY61" s="10">
        <f t="shared" si="30"/>
        <v>3.6637120178755894E-2</v>
      </c>
      <c r="AZ61" s="10">
        <f t="shared" si="31"/>
        <v>1.359893143040666E-2</v>
      </c>
      <c r="BA61" s="10">
        <f t="shared" si="32"/>
        <v>8.9198960412905634E-2</v>
      </c>
      <c r="BB61" s="10">
        <f t="shared" si="33"/>
        <v>9.1781991905636635E-3</v>
      </c>
    </row>
    <row r="62" spans="1:54" x14ac:dyDescent="0.25">
      <c r="A62">
        <v>1988</v>
      </c>
      <c r="B62" s="12">
        <v>6.1803503151909505</v>
      </c>
      <c r="I62">
        <v>1988</v>
      </c>
      <c r="J62" s="12">
        <v>-1.8578911034918393</v>
      </c>
      <c r="AH62">
        <v>1988</v>
      </c>
      <c r="AI62" s="10">
        <f t="shared" si="28"/>
        <v>8.0772582814921695E-2</v>
      </c>
      <c r="AJ62" s="10">
        <f t="shared" si="26"/>
        <v>2.3392463605260615E-2</v>
      </c>
      <c r="AK62" s="10">
        <f t="shared" si="26"/>
        <v>5.8862995707943903E-3</v>
      </c>
      <c r="AL62" s="10">
        <f t="shared" si="26"/>
        <v>0.19959704439181594</v>
      </c>
      <c r="AM62" s="10">
        <f t="shared" si="26"/>
        <v>1.6159122450885713E-3</v>
      </c>
      <c r="AN62" s="10">
        <f t="shared" si="26"/>
        <v>2.6860458481716296E-2</v>
      </c>
      <c r="AW62">
        <v>1988</v>
      </c>
      <c r="AX62" s="10">
        <f t="shared" si="29"/>
        <v>3.2771205129737475E-2</v>
      </c>
      <c r="AY62" s="10">
        <f t="shared" si="30"/>
        <v>6.3967738661498325E-2</v>
      </c>
      <c r="AZ62" s="10">
        <f t="shared" si="31"/>
        <v>6.5360923475274266E-2</v>
      </c>
      <c r="BA62" s="10">
        <f t="shared" si="32"/>
        <v>3.4625126131203998E-2</v>
      </c>
      <c r="BB62" s="10">
        <f t="shared" si="33"/>
        <v>2.6018658622700742E-2</v>
      </c>
    </row>
    <row r="63" spans="1:54" x14ac:dyDescent="0.25">
      <c r="A63">
        <v>1989</v>
      </c>
      <c r="B63" s="12">
        <v>6.7741742759336692</v>
      </c>
      <c r="I63">
        <v>1989</v>
      </c>
      <c r="J63" s="12">
        <v>-1.6490567277925705</v>
      </c>
      <c r="AH63">
        <v>1989</v>
      </c>
      <c r="AI63" s="10">
        <f t="shared" si="28"/>
        <v>0.37112339637358921</v>
      </c>
      <c r="AJ63" s="10">
        <f t="shared" si="26"/>
        <v>3.2265587794955371E-2</v>
      </c>
      <c r="AK63" s="10">
        <f t="shared" si="26"/>
        <v>2.6425710513222803E-2</v>
      </c>
      <c r="AL63" s="10">
        <f t="shared" si="26"/>
        <v>0.14544695831744855</v>
      </c>
      <c r="AM63" s="10">
        <f t="shared" si="26"/>
        <v>9.2036655330683198E-2</v>
      </c>
      <c r="AN63" s="10">
        <f t="shared" si="26"/>
        <v>2.8401904508633037E-2</v>
      </c>
      <c r="AW63">
        <v>1989</v>
      </c>
      <c r="AX63" s="10">
        <f t="shared" si="29"/>
        <v>0.17460965625714095</v>
      </c>
      <c r="AY63" s="10">
        <f t="shared" si="30"/>
        <v>6.0762902284563029E-5</v>
      </c>
      <c r="AZ63" s="10">
        <f t="shared" si="31"/>
        <v>0.12126241052119709</v>
      </c>
      <c r="BA63" s="10">
        <f t="shared" si="32"/>
        <v>5.9269162015808202E-2</v>
      </c>
      <c r="BB63" s="10">
        <f t="shared" si="33"/>
        <v>0.17963413460977321</v>
      </c>
    </row>
    <row r="64" spans="1:54" x14ac:dyDescent="0.25">
      <c r="A64">
        <v>1990</v>
      </c>
      <c r="B64" s="12">
        <v>5.8746738027200482</v>
      </c>
      <c r="I64">
        <v>1990</v>
      </c>
      <c r="J64" s="12">
        <v>-1.8147893348580644</v>
      </c>
      <c r="AH64">
        <v>1990</v>
      </c>
      <c r="AI64" s="10">
        <f t="shared" si="28"/>
        <v>3.0948164708761917E-2</v>
      </c>
      <c r="AJ64" s="10">
        <f t="shared" si="26"/>
        <v>3.2131694845803728E-2</v>
      </c>
      <c r="AK64" s="10">
        <f t="shared" si="26"/>
        <v>2.1066472648166861E-3</v>
      </c>
      <c r="AL64" s="10">
        <f t="shared" si="26"/>
        <v>5.6634984674463183E-4</v>
      </c>
      <c r="AM64" s="10">
        <f t="shared" si="26"/>
        <v>0.11409597338826435</v>
      </c>
      <c r="AN64" s="10">
        <f t="shared" si="26"/>
        <v>5.9702276375817685E-3</v>
      </c>
      <c r="AW64">
        <v>1990</v>
      </c>
      <c r="AX64" s="10">
        <f t="shared" si="29"/>
        <v>5.539169846252761E-2</v>
      </c>
      <c r="AY64" s="10">
        <f t="shared" si="30"/>
        <v>3.6881739716997083E-2</v>
      </c>
      <c r="AZ64" s="10">
        <f t="shared" si="31"/>
        <v>8.5107780491295898E-5</v>
      </c>
      <c r="BA64" s="10">
        <f t="shared" si="32"/>
        <v>3.5872248578162594E-3</v>
      </c>
      <c r="BB64" s="10">
        <f t="shared" si="33"/>
        <v>6.9046732095407086E-3</v>
      </c>
    </row>
    <row r="65" spans="1:54" x14ac:dyDescent="0.25">
      <c r="A65">
        <v>1991</v>
      </c>
      <c r="B65" s="12">
        <v>5.9436740020745757</v>
      </c>
      <c r="I65">
        <v>1991</v>
      </c>
      <c r="J65" s="12">
        <v>-1.7089862112862941</v>
      </c>
      <c r="AH65">
        <v>1991</v>
      </c>
      <c r="AI65" s="10">
        <f t="shared" si="28"/>
        <v>8.4297524132530319E-2</v>
      </c>
      <c r="AJ65" s="10">
        <f t="shared" si="26"/>
        <v>5.1441771013579905E-2</v>
      </c>
      <c r="AK65" s="10">
        <f t="shared" si="26"/>
        <v>0.22077983177719018</v>
      </c>
      <c r="AL65" s="10">
        <f t="shared" si="26"/>
        <v>1.0999040647370591E-3</v>
      </c>
      <c r="AM65" s="10">
        <f t="shared" si="26"/>
        <v>2.0652717495800506E-4</v>
      </c>
      <c r="AN65" s="10">
        <f t="shared" si="26"/>
        <v>5.3923017785725648E-2</v>
      </c>
      <c r="AW65">
        <v>1991</v>
      </c>
      <c r="AX65" s="10">
        <f t="shared" si="29"/>
        <v>0.19789266593376859</v>
      </c>
      <c r="AY65" s="10">
        <f t="shared" si="30"/>
        <v>2.9256340928725293E-2</v>
      </c>
      <c r="AZ65" s="10">
        <f t="shared" si="31"/>
        <v>5.823155447630525E-2</v>
      </c>
      <c r="BA65" s="10">
        <f t="shared" si="32"/>
        <v>0.13677061863709622</v>
      </c>
      <c r="BB65" s="10">
        <f t="shared" si="33"/>
        <v>9.4535207322599304E-2</v>
      </c>
    </row>
    <row r="66" spans="1:54" x14ac:dyDescent="0.25">
      <c r="A66">
        <v>1992</v>
      </c>
      <c r="B66" s="12">
        <v>6.6988109903546347</v>
      </c>
      <c r="I66">
        <v>1992</v>
      </c>
      <c r="J66" s="12">
        <v>-1.8495626191826744</v>
      </c>
      <c r="AH66">
        <v>1992</v>
      </c>
      <c r="AI66" s="10">
        <f t="shared" si="28"/>
        <v>0.17236946585658575</v>
      </c>
      <c r="AJ66" s="10">
        <f t="shared" si="26"/>
        <v>5.2355666084362281E-3</v>
      </c>
      <c r="AK66" s="10">
        <f t="shared" si="26"/>
        <v>2.1336145311101364E-2</v>
      </c>
      <c r="AL66" s="10">
        <f t="shared" si="26"/>
        <v>2.0005246318278089E-2</v>
      </c>
      <c r="AM66" s="10">
        <f t="shared" si="26"/>
        <v>3.4881377901612588E-2</v>
      </c>
      <c r="AN66" s="10">
        <f t="shared" si="26"/>
        <v>7.1936755721289571E-3</v>
      </c>
      <c r="AW66">
        <v>1992</v>
      </c>
      <c r="AX66" s="10">
        <f t="shared" si="29"/>
        <v>0.22158851123625006</v>
      </c>
      <c r="AY66" s="10">
        <f t="shared" si="30"/>
        <v>2.9099197746135174E-3</v>
      </c>
      <c r="AZ66" s="10">
        <f t="shared" si="31"/>
        <v>6.7061596117823322E-2</v>
      </c>
      <c r="BA66" s="10">
        <f t="shared" si="32"/>
        <v>5.8946369585553299E-2</v>
      </c>
      <c r="BB66" s="10">
        <f t="shared" si="33"/>
        <v>3.2941631881713368E-2</v>
      </c>
    </row>
    <row r="67" spans="1:54" x14ac:dyDescent="0.25">
      <c r="A67">
        <v>1993</v>
      </c>
      <c r="B67" s="12">
        <v>6.0765481662151162</v>
      </c>
      <c r="I67">
        <v>1993</v>
      </c>
      <c r="J67" s="12">
        <v>-1.8495687536122547</v>
      </c>
      <c r="AH67">
        <v>1993</v>
      </c>
      <c r="AI67" s="10">
        <f t="shared" si="28"/>
        <v>3.6525455632070693E-2</v>
      </c>
      <c r="AJ67" s="10">
        <f t="shared" si="26"/>
        <v>1.2127834181821561E-3</v>
      </c>
      <c r="AK67" s="10">
        <f t="shared" si="26"/>
        <v>4.1232944966540881E-3</v>
      </c>
      <c r="AL67" s="10">
        <f t="shared" si="26"/>
        <v>3.6273170579995004E-2</v>
      </c>
      <c r="AM67" s="10">
        <f t="shared" si="26"/>
        <v>2.0802464745626473E-2</v>
      </c>
      <c r="AN67" s="10">
        <f t="shared" si="26"/>
        <v>6.3143826375812156E-3</v>
      </c>
      <c r="AW67">
        <v>1993</v>
      </c>
      <c r="AX67" s="10">
        <f t="shared" si="29"/>
        <v>8.3423413612953819E-4</v>
      </c>
      <c r="AY67" s="10">
        <f t="shared" si="30"/>
        <v>5.3119609822676835E-2</v>
      </c>
      <c r="AZ67" s="10">
        <f t="shared" si="31"/>
        <v>3.7611536659749534E-2</v>
      </c>
      <c r="BA67" s="10">
        <f t="shared" si="32"/>
        <v>1.5911945452970058E-2</v>
      </c>
      <c r="BB67" s="10">
        <f t="shared" si="33"/>
        <v>1.6232051701601788E-2</v>
      </c>
    </row>
    <row r="68" spans="1:54" x14ac:dyDescent="0.25">
      <c r="A68">
        <v>1994</v>
      </c>
      <c r="B68" s="12">
        <v>6.8361837595754951</v>
      </c>
      <c r="I68">
        <v>1994</v>
      </c>
      <c r="J68" s="12">
        <v>-1.6754191584456222</v>
      </c>
      <c r="AH68">
        <v>1994</v>
      </c>
      <c r="AI68" s="10">
        <f t="shared" si="28"/>
        <v>1.1296900884404579</v>
      </c>
      <c r="AJ68" s="10">
        <f t="shared" si="26"/>
        <v>5.0921254878054878E-2</v>
      </c>
      <c r="AK68" s="10">
        <f t="shared" si="26"/>
        <v>0.10754067697615452</v>
      </c>
      <c r="AL68" s="10">
        <f t="shared" si="26"/>
        <v>1.8118720611505913E-2</v>
      </c>
      <c r="AM68" s="10">
        <f t="shared" si="26"/>
        <v>5.1217349244199904E-3</v>
      </c>
      <c r="AN68" s="10">
        <f t="shared" si="26"/>
        <v>1.9786001220791709E-2</v>
      </c>
      <c r="AW68">
        <v>1994</v>
      </c>
      <c r="AX68" s="10">
        <f t="shared" si="29"/>
        <v>2.9818592241438145E-3</v>
      </c>
      <c r="AY68" s="10">
        <f t="shared" si="30"/>
        <v>0.22015136728463308</v>
      </c>
      <c r="AZ68" s="10">
        <f t="shared" si="31"/>
        <v>0.24868779335226504</v>
      </c>
      <c r="BA68" s="10">
        <f t="shared" si="32"/>
        <v>9.0778591342457957E-2</v>
      </c>
      <c r="BB68" s="10">
        <f t="shared" si="33"/>
        <v>0.36945644387031185</v>
      </c>
    </row>
    <row r="69" spans="1:54" x14ac:dyDescent="0.25">
      <c r="A69">
        <v>1995</v>
      </c>
      <c r="B69" s="12">
        <v>6.351002628999221</v>
      </c>
      <c r="I69">
        <v>1995</v>
      </c>
      <c r="J69" s="12">
        <v>-1.7482611249496693</v>
      </c>
      <c r="AH69">
        <v>1995</v>
      </c>
      <c r="AI69" s="10">
        <f t="shared" si="28"/>
        <v>1.1476616601090403E-2</v>
      </c>
      <c r="AJ69" s="10">
        <f t="shared" si="26"/>
        <v>6.3219558777863642E-4</v>
      </c>
      <c r="AK69" s="10">
        <f t="shared" si="26"/>
        <v>5.1685421064664885E-4</v>
      </c>
      <c r="AL69" s="10">
        <f t="shared" si="26"/>
        <v>2.5962560223614452E-2</v>
      </c>
      <c r="AM69" s="10">
        <f t="shared" si="26"/>
        <v>2.0087602172255865E-2</v>
      </c>
      <c r="AN69" s="10">
        <f t="shared" si="26"/>
        <v>8.1257018592373609E-2</v>
      </c>
      <c r="AW69">
        <v>1995</v>
      </c>
      <c r="AX69" s="10">
        <f t="shared" si="29"/>
        <v>0.39651022947506442</v>
      </c>
      <c r="AY69" s="10">
        <f t="shared" si="30"/>
        <v>6.7043695710894982E-2</v>
      </c>
      <c r="AZ69" s="10">
        <f t="shared" si="31"/>
        <v>0.10918383013986697</v>
      </c>
      <c r="BA69" s="10">
        <f t="shared" si="32"/>
        <v>2.601748442206897E-2</v>
      </c>
      <c r="BB69" s="10">
        <f t="shared" si="33"/>
        <v>2.9301882652916042E-2</v>
      </c>
    </row>
    <row r="70" spans="1:54" x14ac:dyDescent="0.25">
      <c r="A70">
        <v>1996</v>
      </c>
      <c r="B70" s="12">
        <v>5.9430156914315537</v>
      </c>
      <c r="I70">
        <v>1996</v>
      </c>
      <c r="J70" s="12">
        <v>-1.7879404491446731</v>
      </c>
      <c r="AH70">
        <v>1996</v>
      </c>
      <c r="AI70" s="10">
        <f t="shared" si="28"/>
        <v>0.66076354074874322</v>
      </c>
      <c r="AJ70" s="10">
        <f t="shared" si="26"/>
        <v>4.1096537360070995E-3</v>
      </c>
      <c r="AK70" s="10">
        <f t="shared" si="26"/>
        <v>2.9126197149288956E-2</v>
      </c>
      <c r="AL70" s="10">
        <f t="shared" si="26"/>
        <v>1.0521841593078762E-3</v>
      </c>
      <c r="AM70" s="10">
        <f t="shared" si="26"/>
        <v>2.6434757445072212E-3</v>
      </c>
      <c r="AN70" s="10">
        <f t="shared" si="26"/>
        <v>4.3734121802975631E-2</v>
      </c>
      <c r="AW70">
        <v>1996</v>
      </c>
      <c r="AX70" s="10">
        <f t="shared" si="29"/>
        <v>0.14438449929847269</v>
      </c>
      <c r="AY70" s="10">
        <f t="shared" si="30"/>
        <v>9.1247627446293909E-4</v>
      </c>
      <c r="AZ70" s="10">
        <f t="shared" si="31"/>
        <v>4.4227942022045386E-2</v>
      </c>
      <c r="BA70" s="10">
        <f t="shared" si="32"/>
        <v>2.3987749369133076E-4</v>
      </c>
      <c r="BB70" s="10">
        <f t="shared" si="33"/>
        <v>1.4368355528573599E-2</v>
      </c>
    </row>
    <row r="71" spans="1:54" x14ac:dyDescent="0.25">
      <c r="A71">
        <v>1997</v>
      </c>
      <c r="B71" s="12">
        <v>7.0517461303577074</v>
      </c>
      <c r="I71">
        <v>1997</v>
      </c>
      <c r="J71" s="12">
        <v>-1.8099052545586296</v>
      </c>
      <c r="AH71">
        <v>1997</v>
      </c>
      <c r="AI71" s="10">
        <f t="shared" si="28"/>
        <v>2.5179151198584042E-2</v>
      </c>
      <c r="AJ71" s="10">
        <f t="shared" si="26"/>
        <v>1.5577456331138359E-4</v>
      </c>
      <c r="AK71" s="10">
        <f t="shared" si="26"/>
        <v>4.2675483742256586E-4</v>
      </c>
      <c r="AL71" s="10">
        <f t="shared" si="26"/>
        <v>4.8120399990961345E-3</v>
      </c>
      <c r="AM71" s="10">
        <f t="shared" si="26"/>
        <v>9.5040618810047869E-2</v>
      </c>
      <c r="AN71" s="10">
        <f t="shared" si="26"/>
        <v>0.16877990393626302</v>
      </c>
      <c r="AW71">
        <v>1997</v>
      </c>
      <c r="AX71" s="10">
        <f t="shared" si="29"/>
        <v>0.40982372323962729</v>
      </c>
      <c r="AY71" s="10">
        <f t="shared" si="30"/>
        <v>2.0592452007756348E-2</v>
      </c>
      <c r="AZ71" s="10">
        <f t="shared" si="31"/>
        <v>0.13998141930851132</v>
      </c>
      <c r="BA71" s="10">
        <f t="shared" si="32"/>
        <v>0.14244776754861885</v>
      </c>
      <c r="BB71" s="10">
        <f t="shared" si="33"/>
        <v>4.3442881090306203E-2</v>
      </c>
    </row>
    <row r="72" spans="1:54" x14ac:dyDescent="0.25">
      <c r="A72">
        <v>1998</v>
      </c>
      <c r="B72" s="12">
        <v>5.2038277804898652</v>
      </c>
      <c r="I72">
        <v>1998</v>
      </c>
      <c r="J72" s="12">
        <v>-1.6733450042408426</v>
      </c>
      <c r="AH72">
        <v>1998</v>
      </c>
      <c r="AI72" s="10">
        <f t="shared" si="28"/>
        <v>0.10259456968646496</v>
      </c>
      <c r="AJ72" s="10">
        <f t="shared" si="26"/>
        <v>3.8684824142995185E-2</v>
      </c>
      <c r="AK72" s="10">
        <f t="shared" si="26"/>
        <v>0.10158106283993834</v>
      </c>
      <c r="AL72" s="10">
        <f t="shared" si="26"/>
        <v>3.0368227550301795E-2</v>
      </c>
      <c r="AM72" s="10">
        <f t="shared" si="26"/>
        <v>6.7336844110926818E-4</v>
      </c>
      <c r="AN72" s="10">
        <f t="shared" si="26"/>
        <v>6.7600579801754615E-2</v>
      </c>
      <c r="AW72">
        <v>1998</v>
      </c>
      <c r="AX72" s="10">
        <f t="shared" si="29"/>
        <v>0.10323613227124345</v>
      </c>
      <c r="AY72" s="10">
        <f t="shared" si="30"/>
        <v>4.0172264231711687E-3</v>
      </c>
      <c r="AZ72" s="10">
        <f t="shared" si="31"/>
        <v>5.5920802986951526E-2</v>
      </c>
      <c r="BA72" s="10">
        <f t="shared" si="32"/>
        <v>7.4888052035612255E-3</v>
      </c>
      <c r="BB72" s="10">
        <f t="shared" si="33"/>
        <v>0.13564634282860483</v>
      </c>
    </row>
    <row r="73" spans="1:54" x14ac:dyDescent="0.25">
      <c r="A73">
        <v>1999</v>
      </c>
      <c r="B73" s="12">
        <v>5.6216170618241659</v>
      </c>
      <c r="I73">
        <v>1999</v>
      </c>
      <c r="J73" s="12">
        <v>-1.579923753793826</v>
      </c>
      <c r="AH73">
        <v>1999</v>
      </c>
      <c r="AI73" s="10">
        <f t="shared" si="28"/>
        <v>1.3262821560797785E-3</v>
      </c>
      <c r="AJ73" s="10">
        <f t="shared" ref="AJ73:AJ89" si="34">(LN(AB28)-LN(AJ28))^2</f>
        <v>0.17152479560741002</v>
      </c>
      <c r="AK73" s="10">
        <f t="shared" ref="AK73:AK89" si="35">(LN(AC28)-LN(AK28))^2</f>
        <v>3.3855886560218702E-3</v>
      </c>
      <c r="AL73" s="10">
        <f t="shared" ref="AL73:AL89" si="36">(LN(AD28)-LN(AL28))^2</f>
        <v>6.3174876731898241E-2</v>
      </c>
      <c r="AM73" s="10">
        <f t="shared" ref="AM73:AM89" si="37">(LN(AE28)-LN(AM28))^2</f>
        <v>5.202092352589551E-4</v>
      </c>
      <c r="AN73" s="10">
        <f t="shared" ref="AN73:AN89" si="38">(LN(AF28)-LN(AN28))^2</f>
        <v>3.3980823924355447E-2</v>
      </c>
      <c r="AW73">
        <v>1999</v>
      </c>
      <c r="AX73" s="10">
        <f t="shared" si="29"/>
        <v>8.2411582093620539E-2</v>
      </c>
      <c r="AY73" s="10">
        <f t="shared" si="30"/>
        <v>0.21365087945909267</v>
      </c>
      <c r="AZ73" s="10">
        <f t="shared" si="31"/>
        <v>7.0781645928619547E-2</v>
      </c>
      <c r="BA73" s="10">
        <f t="shared" si="32"/>
        <v>5.3914683668407112E-2</v>
      </c>
      <c r="BB73" s="10">
        <f t="shared" si="33"/>
        <v>1.2696490025810775E-2</v>
      </c>
    </row>
    <row r="74" spans="1:54" x14ac:dyDescent="0.25">
      <c r="A74">
        <v>2000</v>
      </c>
      <c r="B74" s="12">
        <v>6.0928190884526909</v>
      </c>
      <c r="I74">
        <v>2000</v>
      </c>
      <c r="J74" s="12">
        <v>-1.6338391548121236</v>
      </c>
      <c r="AH74">
        <v>2000</v>
      </c>
      <c r="AI74" s="10">
        <f t="shared" si="28"/>
        <v>6.6785049375603908E-2</v>
      </c>
      <c r="AJ74" s="10">
        <f t="shared" si="34"/>
        <v>2.8499156356735351E-2</v>
      </c>
      <c r="AK74" s="10">
        <f t="shared" si="35"/>
        <v>4.5911561944883085E-2</v>
      </c>
      <c r="AL74" s="10">
        <f t="shared" si="36"/>
        <v>8.2979287752873599E-3</v>
      </c>
      <c r="AM74" s="10">
        <f t="shared" si="37"/>
        <v>8.1157457139347494E-2</v>
      </c>
      <c r="AN74" s="10">
        <f t="shared" si="38"/>
        <v>2.4341579116893546E-2</v>
      </c>
      <c r="AW74">
        <v>2000</v>
      </c>
      <c r="AX74" s="10">
        <f t="shared" si="29"/>
        <v>4.9785925299857869E-2</v>
      </c>
      <c r="AY74" s="10">
        <f t="shared" si="30"/>
        <v>1.7932208515785832E-6</v>
      </c>
      <c r="AZ74" s="10">
        <f t="shared" si="31"/>
        <v>7.2105100337588053E-4</v>
      </c>
      <c r="BA74" s="10">
        <f t="shared" si="32"/>
        <v>0.10985774736173838</v>
      </c>
      <c r="BB74" s="10">
        <f t="shared" si="33"/>
        <v>0.4221878709396496</v>
      </c>
    </row>
    <row r="75" spans="1:54" x14ac:dyDescent="0.25">
      <c r="A75">
        <v>2001</v>
      </c>
      <c r="B75" s="12">
        <v>5.0589907696520298</v>
      </c>
      <c r="I75">
        <v>2001</v>
      </c>
      <c r="J75" s="12">
        <v>-2.0895616187924833</v>
      </c>
      <c r="AH75">
        <v>2001</v>
      </c>
      <c r="AI75" s="10">
        <f t="shared" si="28"/>
        <v>0.33987629521573354</v>
      </c>
      <c r="AJ75" s="10">
        <f t="shared" si="34"/>
        <v>9.7648352548757186E-2</v>
      </c>
      <c r="AK75" s="10">
        <f t="shared" si="35"/>
        <v>1.4408250714417294E-2</v>
      </c>
      <c r="AL75" s="10">
        <f t="shared" si="36"/>
        <v>0.12509424431266841</v>
      </c>
      <c r="AM75" s="10">
        <f t="shared" si="37"/>
        <v>6.3782968940300999E-2</v>
      </c>
      <c r="AN75" s="10">
        <f t="shared" si="38"/>
        <v>7.9539689339141878E-2</v>
      </c>
      <c r="AW75">
        <v>2001</v>
      </c>
      <c r="AX75" s="10">
        <f t="shared" si="29"/>
        <v>5.3211432181529969E-3</v>
      </c>
      <c r="AY75" s="10">
        <f t="shared" si="30"/>
        <v>6.1492258747452176E-3</v>
      </c>
      <c r="AZ75" s="10">
        <f t="shared" si="31"/>
        <v>3.5374392774512015E-2</v>
      </c>
      <c r="BA75" s="10">
        <f t="shared" si="32"/>
        <v>0.21644369173945407</v>
      </c>
      <c r="BB75" s="10">
        <f t="shared" si="33"/>
        <v>0.21561579659722577</v>
      </c>
    </row>
    <row r="76" spans="1:54" x14ac:dyDescent="0.25">
      <c r="A76">
        <v>2002</v>
      </c>
      <c r="B76" s="12">
        <v>5.4071239507730056</v>
      </c>
      <c r="I76">
        <v>2002</v>
      </c>
      <c r="J76" s="12">
        <v>-1.6728876516347233</v>
      </c>
      <c r="AH76">
        <v>2002</v>
      </c>
      <c r="AI76" s="10">
        <f t="shared" si="28"/>
        <v>5.8171449207125667E-3</v>
      </c>
      <c r="AJ76" s="10">
        <f t="shared" si="34"/>
        <v>1.9908675677188592E-3</v>
      </c>
      <c r="AK76" s="10">
        <f t="shared" si="35"/>
        <v>2.883948813638211E-3</v>
      </c>
      <c r="AL76" s="10">
        <f t="shared" si="36"/>
        <v>1.0780864565372148E-2</v>
      </c>
      <c r="AM76" s="10">
        <f t="shared" si="37"/>
        <v>8.3991320602122422E-5</v>
      </c>
      <c r="AN76" s="10">
        <f t="shared" si="38"/>
        <v>9.7294441528395795E-2</v>
      </c>
      <c r="AW76">
        <v>2002</v>
      </c>
      <c r="AX76" s="10">
        <f t="shared" si="29"/>
        <v>0.32200664225264725</v>
      </c>
      <c r="AY76" s="10">
        <f t="shared" si="30"/>
        <v>6.0441047190088479E-3</v>
      </c>
      <c r="AZ76" s="10">
        <f t="shared" si="31"/>
        <v>1.3419970876877815E-3</v>
      </c>
      <c r="BA76" s="10">
        <f t="shared" si="32"/>
        <v>2.7136323741338962E-5</v>
      </c>
      <c r="BB76" s="10">
        <f t="shared" si="33"/>
        <v>9.3483286941706126E-4</v>
      </c>
    </row>
    <row r="77" spans="1:54" x14ac:dyDescent="0.25">
      <c r="A77">
        <v>2003</v>
      </c>
      <c r="B77" s="12">
        <v>4.7400719079721494</v>
      </c>
      <c r="I77">
        <v>2003</v>
      </c>
      <c r="J77" s="12">
        <v>-2.3015934497575179</v>
      </c>
      <c r="AH77">
        <v>2003</v>
      </c>
      <c r="AI77" s="10">
        <f t="shared" si="28"/>
        <v>7.7331644917774459E-2</v>
      </c>
      <c r="AJ77" s="10">
        <f t="shared" si="34"/>
        <v>1.0822838447935914E-2</v>
      </c>
      <c r="AK77" s="10">
        <f t="shared" si="35"/>
        <v>7.1450045100967183E-2</v>
      </c>
      <c r="AL77" s="10">
        <f t="shared" si="36"/>
        <v>4.9553412515318619E-2</v>
      </c>
      <c r="AM77" s="10">
        <f t="shared" si="37"/>
        <v>6.1517785430195444E-3</v>
      </c>
      <c r="AN77" s="10">
        <f t="shared" si="38"/>
        <v>0.40514038138793734</v>
      </c>
      <c r="AW77">
        <v>2003</v>
      </c>
      <c r="AX77" s="10">
        <f t="shared" si="29"/>
        <v>0.46184255120412671</v>
      </c>
      <c r="AY77" s="10">
        <f t="shared" si="30"/>
        <v>3.6108375718483063E-2</v>
      </c>
      <c r="AZ77" s="10">
        <f t="shared" si="31"/>
        <v>6.5529275319746963E-2</v>
      </c>
      <c r="BA77" s="10">
        <f t="shared" si="32"/>
        <v>1.1399784123553244E-2</v>
      </c>
      <c r="BB77" s="10">
        <f t="shared" si="33"/>
        <v>0.10534921743693464</v>
      </c>
    </row>
    <row r="78" spans="1:54" x14ac:dyDescent="0.25">
      <c r="A78">
        <v>2004</v>
      </c>
      <c r="B78" s="12">
        <v>5.4341036464932673</v>
      </c>
      <c r="I78">
        <v>2004</v>
      </c>
      <c r="J78" s="12">
        <v>-2.0259750011844817</v>
      </c>
      <c r="AH78">
        <v>2004</v>
      </c>
      <c r="AI78" s="10">
        <f t="shared" si="28"/>
        <v>1.5659834512596613E-3</v>
      </c>
      <c r="AJ78" s="10">
        <f t="shared" si="34"/>
        <v>4.9989288797341368E-3</v>
      </c>
      <c r="AK78" s="10">
        <f t="shared" si="35"/>
        <v>4.5890842588895055E-3</v>
      </c>
      <c r="AL78" s="10">
        <f t="shared" si="36"/>
        <v>1.3245821942221571E-2</v>
      </c>
      <c r="AM78" s="10">
        <f t="shared" si="37"/>
        <v>9.0988063845407266E-2</v>
      </c>
      <c r="AN78" s="10">
        <f t="shared" si="38"/>
        <v>0.30644813063365411</v>
      </c>
      <c r="AW78">
        <v>2004</v>
      </c>
      <c r="AX78" s="10">
        <f t="shared" si="29"/>
        <v>0.29736666509957066</v>
      </c>
      <c r="AY78" s="10">
        <f t="shared" si="30"/>
        <v>2.5808021156005643E-2</v>
      </c>
      <c r="AZ78" s="10">
        <f t="shared" si="31"/>
        <v>8.9253139727107675E-2</v>
      </c>
      <c r="BA78" s="10">
        <f t="shared" si="32"/>
        <v>2.6093234167094134E-2</v>
      </c>
      <c r="BB78" s="10">
        <f t="shared" si="33"/>
        <v>5.1623549900310449E-2</v>
      </c>
    </row>
    <row r="79" spans="1:54" x14ac:dyDescent="0.25">
      <c r="A79">
        <v>2005</v>
      </c>
      <c r="B79" s="12">
        <v>5.1799932431561331</v>
      </c>
      <c r="I79">
        <v>2005</v>
      </c>
      <c r="J79" s="12">
        <v>-2.0680370658145288</v>
      </c>
      <c r="AH79">
        <v>2005</v>
      </c>
      <c r="AI79" s="10">
        <f t="shared" si="28"/>
        <v>0.10658693019201496</v>
      </c>
      <c r="AJ79" s="10">
        <f t="shared" si="34"/>
        <v>6.6170029347917894E-2</v>
      </c>
      <c r="AK79" s="10">
        <f t="shared" si="35"/>
        <v>7.3388066990899614E-2</v>
      </c>
      <c r="AL79" s="10">
        <f t="shared" si="36"/>
        <v>4.8780976655853292E-2</v>
      </c>
      <c r="AM79" s="10">
        <f t="shared" si="37"/>
        <v>6.3969922725001906E-3</v>
      </c>
      <c r="AN79" s="10">
        <f t="shared" si="38"/>
        <v>2.1093813494250146E-4</v>
      </c>
      <c r="AW79">
        <v>2005</v>
      </c>
      <c r="AX79" s="10">
        <f t="shared" si="29"/>
        <v>2.9016531092156576E-2</v>
      </c>
      <c r="AY79" s="10">
        <f t="shared" si="30"/>
        <v>5.6969692001610096E-2</v>
      </c>
      <c r="AZ79" s="10">
        <f t="shared" si="31"/>
        <v>2.5329664673093444E-2</v>
      </c>
      <c r="BA79" s="10">
        <f t="shared" si="32"/>
        <v>8.8436408641321934E-2</v>
      </c>
      <c r="BB79" s="10">
        <f t="shared" si="33"/>
        <v>9.7116901901966493E-2</v>
      </c>
    </row>
    <row r="80" spans="1:54" x14ac:dyDescent="0.25">
      <c r="A80">
        <v>2006</v>
      </c>
      <c r="B80" s="12">
        <v>5.8688200258289269</v>
      </c>
      <c r="I80">
        <v>2006</v>
      </c>
      <c r="J80" s="12">
        <v>-2.1278551556417273</v>
      </c>
      <c r="AH80">
        <v>2006</v>
      </c>
      <c r="AI80" s="10">
        <f t="shared" si="28"/>
        <v>1.0795043079515688E-3</v>
      </c>
      <c r="AJ80" s="10">
        <f t="shared" si="34"/>
        <v>0.87122072875340173</v>
      </c>
      <c r="AK80" s="10">
        <f t="shared" si="35"/>
        <v>4.5202659473619683E-3</v>
      </c>
      <c r="AL80" s="10">
        <f t="shared" si="36"/>
        <v>4.5472667325592098E-3</v>
      </c>
      <c r="AM80" s="10">
        <f t="shared" si="37"/>
        <v>0.18386074184437093</v>
      </c>
      <c r="AN80" s="10">
        <f t="shared" si="38"/>
        <v>9.6902178613908294E-3</v>
      </c>
      <c r="AW80">
        <v>2006</v>
      </c>
      <c r="AX80" s="10">
        <f t="shared" si="29"/>
        <v>0.2027527860593098</v>
      </c>
      <c r="AY80" s="10">
        <f t="shared" si="30"/>
        <v>0.26069952775859784</v>
      </c>
      <c r="AZ80" s="10">
        <f t="shared" si="31"/>
        <v>2.2567258163108108E-3</v>
      </c>
      <c r="BA80" s="10">
        <f t="shared" si="32"/>
        <v>2.8802687749303088E-3</v>
      </c>
      <c r="BB80" s="10">
        <f t="shared" si="33"/>
        <v>0.32706459980517799</v>
      </c>
    </row>
    <row r="81" spans="1:54" x14ac:dyDescent="0.25">
      <c r="A81">
        <v>2007</v>
      </c>
      <c r="B81" s="12">
        <v>5.2455878061925549</v>
      </c>
      <c r="I81">
        <v>2007</v>
      </c>
      <c r="J81" s="12">
        <v>-2.221108653117025</v>
      </c>
      <c r="AH81">
        <v>2007</v>
      </c>
      <c r="AI81" s="10">
        <f t="shared" si="28"/>
        <v>3.0986318556738123E-2</v>
      </c>
      <c r="AJ81" s="10">
        <f t="shared" si="34"/>
        <v>5.6795737080253691E-4</v>
      </c>
      <c r="AK81" s="10">
        <f t="shared" si="35"/>
        <v>6.5824969002176105E-4</v>
      </c>
      <c r="AL81" s="10">
        <f t="shared" si="36"/>
        <v>1.5954077691568172E-5</v>
      </c>
      <c r="AM81" s="10">
        <f t="shared" si="37"/>
        <v>2.9360388565622446E-2</v>
      </c>
      <c r="AN81" s="10">
        <f t="shared" si="38"/>
        <v>0.13509305431297261</v>
      </c>
      <c r="AW81">
        <v>2007</v>
      </c>
      <c r="AX81" s="10">
        <f t="shared" si="29"/>
        <v>5.7312115992231854E-5</v>
      </c>
      <c r="AY81" s="10">
        <f t="shared" si="30"/>
        <v>4.5412948678419706E-3</v>
      </c>
      <c r="AZ81" s="10">
        <f t="shared" si="31"/>
        <v>1.5527306230457982E-2</v>
      </c>
      <c r="BA81" s="10">
        <f t="shared" si="32"/>
        <v>5.9751439555250078E-2</v>
      </c>
      <c r="BB81" s="10">
        <f t="shared" si="33"/>
        <v>6.5135469796690007E-3</v>
      </c>
    </row>
    <row r="82" spans="1:54" x14ac:dyDescent="0.25">
      <c r="A82">
        <v>2008</v>
      </c>
      <c r="B82" s="12">
        <v>5.341058577902273</v>
      </c>
      <c r="I82">
        <v>2008</v>
      </c>
      <c r="J82" s="12">
        <v>-2.334729133623378</v>
      </c>
      <c r="AH82">
        <v>2008</v>
      </c>
      <c r="AI82" s="10">
        <f t="shared" si="28"/>
        <v>4.8330541537911456E-2</v>
      </c>
      <c r="AJ82" s="10">
        <f t="shared" si="34"/>
        <v>1.079457415561412E-2</v>
      </c>
      <c r="AK82" s="10">
        <f t="shared" si="35"/>
        <v>3.8487909386567244E-2</v>
      </c>
      <c r="AL82" s="10">
        <f t="shared" si="36"/>
        <v>2.188561558424227E-2</v>
      </c>
      <c r="AM82" s="10">
        <f t="shared" si="37"/>
        <v>4.7275714835984977E-4</v>
      </c>
      <c r="AN82" s="10">
        <f t="shared" si="38"/>
        <v>1.8433148683824969E-2</v>
      </c>
      <c r="AW82">
        <v>2008</v>
      </c>
      <c r="AX82" s="10">
        <f t="shared" si="29"/>
        <v>0.14055595834524526</v>
      </c>
      <c r="AY82" s="10">
        <f t="shared" si="30"/>
        <v>0.1325553154579602</v>
      </c>
      <c r="AZ82" s="10">
        <f t="shared" si="31"/>
        <v>5.2334335993926041E-3</v>
      </c>
      <c r="BA82" s="10">
        <f t="shared" si="32"/>
        <v>3.1535996633770713E-2</v>
      </c>
      <c r="BB82" s="10">
        <f t="shared" si="33"/>
        <v>3.9300248233229439E-2</v>
      </c>
    </row>
    <row r="83" spans="1:54" x14ac:dyDescent="0.25">
      <c r="A83">
        <v>2009</v>
      </c>
      <c r="B83" s="12">
        <v>5.3008995618484187</v>
      </c>
      <c r="I83">
        <v>2009</v>
      </c>
      <c r="J83" s="12">
        <v>-2.3901025053251366</v>
      </c>
      <c r="AH83">
        <v>2009</v>
      </c>
      <c r="AI83" s="10">
        <f t="shared" si="28"/>
        <v>4.747492084865549E-2</v>
      </c>
      <c r="AJ83" s="10">
        <f t="shared" si="34"/>
        <v>2.5356279732266004E-3</v>
      </c>
      <c r="AK83" s="10">
        <f t="shared" si="35"/>
        <v>2.8134473653187069E-3</v>
      </c>
      <c r="AL83" s="10">
        <f t="shared" si="36"/>
        <v>1.916447255918659E-3</v>
      </c>
      <c r="AM83" s="10">
        <f t="shared" si="37"/>
        <v>6.9850745160590503E-4</v>
      </c>
      <c r="AN83" s="10">
        <f t="shared" si="38"/>
        <v>1.1309269724031313E-2</v>
      </c>
      <c r="AW83">
        <v>2009</v>
      </c>
      <c r="AX83" s="10">
        <f t="shared" si="29"/>
        <v>7.416939481416264E-2</v>
      </c>
      <c r="AY83" s="10">
        <f t="shared" si="30"/>
        <v>4.533120760561918E-3</v>
      </c>
      <c r="AZ83" s="10">
        <f t="shared" si="31"/>
        <v>3.5439446408444757E-2</v>
      </c>
      <c r="BA83" s="10">
        <f t="shared" si="32"/>
        <v>0.11445079733571471</v>
      </c>
      <c r="BB83" s="10">
        <f t="shared" si="33"/>
        <v>2.3611072418032293E-2</v>
      </c>
    </row>
    <row r="84" spans="1:54" x14ac:dyDescent="0.25">
      <c r="A84">
        <v>2010</v>
      </c>
      <c r="B84" s="12">
        <v>5.7074271468678823</v>
      </c>
      <c r="I84">
        <v>2010</v>
      </c>
      <c r="J84" s="12">
        <v>-2.5586406788054381</v>
      </c>
      <c r="AH84">
        <v>2010</v>
      </c>
      <c r="AI84" s="10">
        <f t="shared" si="28"/>
        <v>0.13702174496791272</v>
      </c>
      <c r="AJ84" s="10">
        <f t="shared" si="34"/>
        <v>2.8886199275249977E-2</v>
      </c>
      <c r="AK84" s="10">
        <f t="shared" si="35"/>
        <v>1.7149524315796003E-2</v>
      </c>
      <c r="AL84" s="10">
        <f t="shared" si="36"/>
        <v>2.0003622702825588E-3</v>
      </c>
      <c r="AM84" s="10">
        <f t="shared" si="37"/>
        <v>5.5594901437568582E-3</v>
      </c>
      <c r="AN84" s="10">
        <f t="shared" si="38"/>
        <v>1.7717023486789804E-5</v>
      </c>
      <c r="AW84">
        <v>2010</v>
      </c>
      <c r="AX84" s="10">
        <f t="shared" si="29"/>
        <v>7.884693629402631E-2</v>
      </c>
      <c r="AY84" s="10">
        <f t="shared" si="30"/>
        <v>6.8415076270179464E-5</v>
      </c>
      <c r="AZ84" s="10">
        <f t="shared" si="31"/>
        <v>0.15050731033078116</v>
      </c>
      <c r="BA84" s="10">
        <f t="shared" si="32"/>
        <v>2.0913044694408555E-4</v>
      </c>
      <c r="BB84" s="10">
        <f t="shared" si="33"/>
        <v>0.26453712073817587</v>
      </c>
    </row>
    <row r="85" spans="1:54" x14ac:dyDescent="0.25">
      <c r="A85">
        <v>2011</v>
      </c>
      <c r="B85" s="12">
        <v>5.0312437968647181</v>
      </c>
      <c r="I85">
        <v>2011</v>
      </c>
      <c r="J85" s="12">
        <v>-2.8020891915021795</v>
      </c>
      <c r="AH85">
        <v>2011</v>
      </c>
      <c r="AI85" s="10">
        <f t="shared" si="28"/>
        <v>5.0842979187960817E-2</v>
      </c>
      <c r="AJ85" s="10">
        <f t="shared" si="34"/>
        <v>2.1346672526894126E-2</v>
      </c>
      <c r="AK85" s="10">
        <f t="shared" si="35"/>
        <v>2.5618213223726854E-2</v>
      </c>
      <c r="AL85" s="10">
        <f t="shared" si="36"/>
        <v>1.9611318341655054E-2</v>
      </c>
      <c r="AM85" s="10">
        <f t="shared" si="37"/>
        <v>5.10572716246347E-4</v>
      </c>
      <c r="AN85" s="10">
        <f t="shared" si="38"/>
        <v>0.19777335528321585</v>
      </c>
      <c r="AW85">
        <v>2011</v>
      </c>
      <c r="AX85" s="10">
        <f t="shared" si="29"/>
        <v>0.13978942481439358</v>
      </c>
      <c r="AY85" s="10">
        <f t="shared" si="30"/>
        <v>4.6855398050491083E-2</v>
      </c>
      <c r="AZ85" s="10">
        <f t="shared" si="31"/>
        <v>6.743581382229849E-2</v>
      </c>
      <c r="BA85" s="10">
        <f t="shared" si="32"/>
        <v>1.0409402070755356E-2</v>
      </c>
      <c r="BB85" s="10">
        <f t="shared" si="33"/>
        <v>6.5501086269389858E-3</v>
      </c>
    </row>
    <row r="86" spans="1:54" x14ac:dyDescent="0.25">
      <c r="A86">
        <v>2012</v>
      </c>
      <c r="B86" s="12">
        <v>5.406616119898124</v>
      </c>
      <c r="I86">
        <v>2012</v>
      </c>
      <c r="J86" s="12">
        <v>-2.7708220797914707</v>
      </c>
      <c r="AH86">
        <v>2012</v>
      </c>
      <c r="AI86" s="10">
        <f t="shared" si="28"/>
        <v>5.6555947766052682E-2</v>
      </c>
      <c r="AJ86" s="10">
        <f t="shared" si="34"/>
        <v>9.6793828370110916E-5</v>
      </c>
      <c r="AK86" s="10">
        <f t="shared" si="35"/>
        <v>4.5423739328279383E-4</v>
      </c>
      <c r="AL86" s="10">
        <f t="shared" si="36"/>
        <v>2.7815011884414508E-3</v>
      </c>
      <c r="AM86" s="10">
        <f t="shared" si="37"/>
        <v>8.9462988839952462E-2</v>
      </c>
      <c r="AN86" s="10">
        <f t="shared" si="38"/>
        <v>2.6561729899694528E-3</v>
      </c>
      <c r="AW86">
        <v>2012</v>
      </c>
      <c r="AX86" s="10">
        <f t="shared" si="29"/>
        <v>1.8809878276468573E-3</v>
      </c>
      <c r="AY86" s="10">
        <f t="shared" si="30"/>
        <v>7.6137138481042657E-2</v>
      </c>
      <c r="AZ86" s="10">
        <f t="shared" si="31"/>
        <v>0.17062033880706415</v>
      </c>
      <c r="BA86" s="10">
        <f t="shared" si="32"/>
        <v>5.1783545447912655E-5</v>
      </c>
      <c r="BB86" s="10">
        <f t="shared" si="33"/>
        <v>2.234172104642634E-2</v>
      </c>
    </row>
    <row r="87" spans="1:54" x14ac:dyDescent="0.25">
      <c r="A87">
        <v>2013</v>
      </c>
      <c r="B87" s="12">
        <v>5.5865691484659692</v>
      </c>
      <c r="I87">
        <v>2013</v>
      </c>
      <c r="J87" s="12">
        <v>-2.8964376355374215</v>
      </c>
      <c r="AH87">
        <v>2013</v>
      </c>
      <c r="AI87" s="10">
        <f t="shared" si="28"/>
        <v>0.11928329757348749</v>
      </c>
      <c r="AJ87" s="10">
        <f t="shared" si="34"/>
        <v>1.641733956743539E-3</v>
      </c>
      <c r="AK87" s="10">
        <f t="shared" si="35"/>
        <v>6.2244865048497869E-2</v>
      </c>
      <c r="AL87" s="10">
        <f t="shared" si="36"/>
        <v>4.8463890334816779E-3</v>
      </c>
      <c r="AM87" s="10">
        <f t="shared" si="37"/>
        <v>1.1375493603041225E-2</v>
      </c>
      <c r="AN87" s="10">
        <f t="shared" si="38"/>
        <v>5.9085747006183886E-3</v>
      </c>
      <c r="AW87">
        <v>2013</v>
      </c>
      <c r="AX87" s="10">
        <f t="shared" si="29"/>
        <v>3.175238882035495E-2</v>
      </c>
      <c r="AY87" s="10">
        <f t="shared" si="30"/>
        <v>3.1399673865511832E-2</v>
      </c>
      <c r="AZ87" s="10">
        <f t="shared" si="31"/>
        <v>5.6227088196686058E-2</v>
      </c>
      <c r="BA87" s="10">
        <f t="shared" si="32"/>
        <v>2.9786719599169374E-2</v>
      </c>
      <c r="BB87" s="10">
        <f t="shared" si="33"/>
        <v>4.9255794509121917E-2</v>
      </c>
    </row>
    <row r="88" spans="1:54" x14ac:dyDescent="0.25">
      <c r="A88">
        <v>2014</v>
      </c>
      <c r="B88" s="12">
        <v>5.9932968436079248</v>
      </c>
      <c r="I88">
        <v>2014</v>
      </c>
      <c r="J88" s="12">
        <v>-2.9166970712893745</v>
      </c>
      <c r="AH88">
        <v>2014</v>
      </c>
      <c r="AI88" s="10">
        <f t="shared" si="28"/>
        <v>0.12787138328915409</v>
      </c>
      <c r="AJ88" s="10">
        <f t="shared" si="34"/>
        <v>1.1942946066561065E-3</v>
      </c>
      <c r="AK88" s="10">
        <f t="shared" si="35"/>
        <v>9.4985751383479491E-2</v>
      </c>
      <c r="AL88" s="10">
        <f t="shared" si="36"/>
        <v>5.3596988084850646E-2</v>
      </c>
      <c r="AM88" s="10">
        <f t="shared" si="37"/>
        <v>3.5951836771008582E-4</v>
      </c>
      <c r="AN88" s="10">
        <f t="shared" si="38"/>
        <v>8.214264708053089E-4</v>
      </c>
      <c r="AW88">
        <v>2014</v>
      </c>
      <c r="AX88" s="10">
        <f t="shared" si="29"/>
        <v>4.5082087274682051E-3</v>
      </c>
      <c r="AY88" s="10">
        <f t="shared" si="30"/>
        <v>8.4140514749794313E-3</v>
      </c>
      <c r="AZ88" s="10">
        <f t="shared" si="31"/>
        <v>1.7579079092480847E-2</v>
      </c>
      <c r="BA88" s="10">
        <f t="shared" si="32"/>
        <v>3.0526167302788679E-2</v>
      </c>
      <c r="BB88" s="10">
        <f t="shared" si="33"/>
        <v>0.12314848570537683</v>
      </c>
    </row>
    <row r="89" spans="1:54" x14ac:dyDescent="0.25">
      <c r="A89">
        <v>2015</v>
      </c>
      <c r="B89" s="12">
        <v>5.1302980791575914</v>
      </c>
      <c r="I89">
        <v>2015</v>
      </c>
      <c r="J89" s="12">
        <v>-2.8291810075272203</v>
      </c>
      <c r="AH89">
        <v>2015</v>
      </c>
      <c r="AI89" s="10">
        <f t="shared" si="28"/>
        <v>7.674311022094979E-2</v>
      </c>
      <c r="AJ89" s="10">
        <f t="shared" si="34"/>
        <v>7.5438565716992121E-3</v>
      </c>
      <c r="AK89" s="10">
        <f t="shared" si="35"/>
        <v>6.1605817090948638E-2</v>
      </c>
      <c r="AL89" s="10">
        <f t="shared" si="36"/>
        <v>5.3627063813593053E-4</v>
      </c>
      <c r="AM89" s="10">
        <f t="shared" si="37"/>
        <v>2.0650307740526811E-3</v>
      </c>
      <c r="AN89" s="10">
        <f t="shared" si="38"/>
        <v>5.8498328128083969E-2</v>
      </c>
      <c r="AW89">
        <v>2015</v>
      </c>
      <c r="AX89" s="10">
        <f t="shared" si="29"/>
        <v>0.12260601515762848</v>
      </c>
      <c r="AY89" s="10">
        <f t="shared" si="30"/>
        <v>5.9256929191619463E-2</v>
      </c>
      <c r="AZ89" s="10">
        <f t="shared" si="31"/>
        <v>3.8269014578207458E-2</v>
      </c>
      <c r="BA89" s="10">
        <f t="shared" si="32"/>
        <v>1.0443220540339979E-2</v>
      </c>
      <c r="BB89" s="10">
        <f t="shared" si="33"/>
        <v>7.5896015860983948E-2</v>
      </c>
    </row>
    <row r="90" spans="1:54" x14ac:dyDescent="0.25">
      <c r="A90">
        <v>2015</v>
      </c>
      <c r="B90" s="12">
        <v>4.9393113683076262</v>
      </c>
      <c r="AW90">
        <v>2016</v>
      </c>
      <c r="AX90" s="10">
        <f t="shared" si="29"/>
        <v>3.3751682383493194E-9</v>
      </c>
      <c r="AY90" s="10">
        <f t="shared" si="30"/>
        <v>5.3553026161702235E-3</v>
      </c>
      <c r="AZ90" s="10">
        <f t="shared" si="31"/>
        <v>7.1951005154682751E-2</v>
      </c>
      <c r="BA90" s="10">
        <f t="shared" si="32"/>
        <v>1.8617270461220668E-2</v>
      </c>
      <c r="BB90" s="10">
        <f t="shared" si="33"/>
        <v>7.3295414336874772E-4</v>
      </c>
    </row>
    <row r="94" spans="1:54" x14ac:dyDescent="0.25">
      <c r="AI94" s="10"/>
      <c r="AJ94" s="10"/>
      <c r="AK94" s="10"/>
      <c r="AL94" s="10"/>
      <c r="AM94" s="10"/>
      <c r="AN94" s="10"/>
      <c r="AX94" s="10"/>
      <c r="AY94" s="10"/>
      <c r="AZ94" s="10"/>
      <c r="BA94" s="10"/>
      <c r="BB94" s="10"/>
    </row>
    <row r="95" spans="1:54" x14ac:dyDescent="0.25">
      <c r="AI95" s="10"/>
      <c r="AJ95" s="10"/>
      <c r="AK95" s="10"/>
      <c r="AL95" s="10"/>
      <c r="AM95" s="10"/>
      <c r="AN95" s="10"/>
      <c r="AX95" s="10"/>
      <c r="AY95" s="10"/>
      <c r="AZ95" s="10"/>
      <c r="BA95" s="10"/>
      <c r="BB95" s="10"/>
    </row>
    <row r="96" spans="1:54" x14ac:dyDescent="0.25">
      <c r="AI96" s="10"/>
      <c r="AJ96" s="10"/>
      <c r="AK96" s="10"/>
      <c r="AL96" s="10"/>
      <c r="AM96" s="10"/>
      <c r="AN96" s="10"/>
      <c r="AX96" s="10"/>
      <c r="AY96" s="10"/>
      <c r="AZ96" s="10"/>
      <c r="BA96" s="10"/>
      <c r="BB96" s="10"/>
    </row>
    <row r="97" spans="35:54" x14ac:dyDescent="0.25">
      <c r="AI97" s="10"/>
      <c r="AJ97" s="10"/>
      <c r="AK97" s="10"/>
      <c r="AL97" s="10"/>
      <c r="AM97" s="10"/>
      <c r="AN97" s="10"/>
      <c r="AX97" s="10"/>
      <c r="AY97" s="10"/>
      <c r="AZ97" s="10"/>
      <c r="BA97" s="10"/>
      <c r="BB97" s="10"/>
    </row>
    <row r="98" spans="35:54" x14ac:dyDescent="0.25">
      <c r="AI98" s="10"/>
      <c r="AJ98" s="10"/>
      <c r="AK98" s="10"/>
      <c r="AL98" s="10"/>
      <c r="AM98" s="10"/>
      <c r="AN98" s="10"/>
      <c r="AX98" s="10"/>
      <c r="AY98" s="10"/>
      <c r="AZ98" s="10"/>
      <c r="BA98" s="10"/>
      <c r="BB98" s="10"/>
    </row>
    <row r="99" spans="35:54" x14ac:dyDescent="0.25">
      <c r="AI99" s="10"/>
      <c r="AJ99" s="10"/>
      <c r="AK99" s="10"/>
      <c r="AL99" s="10"/>
      <c r="AM99" s="10"/>
      <c r="AN99" s="10"/>
      <c r="AX99" s="10"/>
      <c r="AY99" s="10"/>
      <c r="AZ99" s="10"/>
      <c r="BA99" s="10"/>
      <c r="BB99" s="10"/>
    </row>
    <row r="100" spans="35:54" x14ac:dyDescent="0.25">
      <c r="AI100" s="10"/>
      <c r="AJ100" s="10"/>
      <c r="AK100" s="10"/>
      <c r="AL100" s="10"/>
      <c r="AM100" s="10"/>
      <c r="AN100" s="10"/>
      <c r="AX100" s="10"/>
      <c r="AY100" s="10"/>
      <c r="AZ100" s="10"/>
      <c r="BA100" s="10"/>
      <c r="BB100" s="10"/>
    </row>
    <row r="101" spans="35:54" x14ac:dyDescent="0.25">
      <c r="AI101" s="10"/>
      <c r="AJ101" s="10"/>
      <c r="AK101" s="10"/>
      <c r="AL101" s="10"/>
      <c r="AM101" s="10"/>
      <c r="AN101" s="10"/>
      <c r="AX101" s="10"/>
      <c r="AY101" s="10"/>
      <c r="AZ101" s="10"/>
      <c r="BA101" s="10"/>
      <c r="BB101" s="10"/>
    </row>
    <row r="102" spans="35:54" x14ac:dyDescent="0.25">
      <c r="AI102" s="10"/>
      <c r="AJ102" s="10"/>
      <c r="AK102" s="10"/>
      <c r="AL102" s="10"/>
      <c r="AM102" s="10"/>
      <c r="AN102" s="10"/>
      <c r="AX102" s="10"/>
      <c r="AY102" s="10"/>
      <c r="AZ102" s="10"/>
      <c r="BA102" s="10"/>
      <c r="BB102" s="10"/>
    </row>
    <row r="103" spans="35:54" x14ac:dyDescent="0.25">
      <c r="AI103" s="10"/>
      <c r="AJ103" s="10"/>
      <c r="AK103" s="10"/>
      <c r="AL103" s="10"/>
      <c r="AM103" s="10"/>
      <c r="AN103" s="10"/>
      <c r="AX103" s="10"/>
      <c r="AY103" s="10"/>
      <c r="AZ103" s="10"/>
      <c r="BA103" s="10"/>
      <c r="BB103" s="10"/>
    </row>
    <row r="104" spans="35:54" x14ac:dyDescent="0.25">
      <c r="AI104" s="10"/>
      <c r="AJ104" s="10"/>
      <c r="AK104" s="10"/>
      <c r="AL104" s="10"/>
      <c r="AM104" s="10"/>
      <c r="AN104" s="10"/>
      <c r="AX104" s="10"/>
      <c r="AY104" s="10"/>
      <c r="AZ104" s="10"/>
      <c r="BA104" s="10"/>
      <c r="BB104" s="10"/>
    </row>
    <row r="105" spans="35:54" x14ac:dyDescent="0.25">
      <c r="AI105" s="10"/>
      <c r="AJ105" s="10"/>
      <c r="AK105" s="10"/>
      <c r="AL105" s="10"/>
      <c r="AM105" s="10"/>
      <c r="AN105" s="10"/>
      <c r="AX105" s="10"/>
      <c r="AY105" s="10"/>
      <c r="AZ105" s="10"/>
      <c r="BA105" s="10"/>
      <c r="BB105" s="10"/>
    </row>
    <row r="106" spans="35:54" x14ac:dyDescent="0.25">
      <c r="AI106" s="10"/>
      <c r="AJ106" s="10"/>
      <c r="AK106" s="10"/>
      <c r="AL106" s="10"/>
      <c r="AM106" s="10"/>
      <c r="AN106" s="10"/>
      <c r="AX106" s="10"/>
      <c r="AY106" s="10"/>
      <c r="AZ106" s="10"/>
      <c r="BA106" s="10"/>
      <c r="BB106" s="10"/>
    </row>
    <row r="107" spans="35:54" x14ac:dyDescent="0.25">
      <c r="AI107" s="10"/>
      <c r="AJ107" s="10"/>
      <c r="AK107" s="10"/>
      <c r="AL107" s="10"/>
      <c r="AM107" s="10"/>
      <c r="AN107" s="10"/>
      <c r="AX107" s="10"/>
      <c r="AY107" s="10"/>
      <c r="AZ107" s="10"/>
      <c r="BA107" s="10"/>
      <c r="BB107" s="10"/>
    </row>
    <row r="108" spans="35:54" x14ac:dyDescent="0.25">
      <c r="AI108" s="10"/>
      <c r="AJ108" s="10"/>
      <c r="AK108" s="10"/>
      <c r="AL108" s="10"/>
      <c r="AM108" s="10"/>
      <c r="AN108" s="10"/>
      <c r="AX108" s="10"/>
      <c r="AY108" s="10"/>
      <c r="AZ108" s="10"/>
      <c r="BA108" s="10"/>
      <c r="BB108" s="10"/>
    </row>
    <row r="109" spans="35:54" x14ac:dyDescent="0.25">
      <c r="AI109" s="10"/>
      <c r="AJ109" s="10"/>
      <c r="AK109" s="10"/>
      <c r="AL109" s="10"/>
      <c r="AM109" s="10"/>
      <c r="AN109" s="10"/>
      <c r="AX109" s="10"/>
      <c r="AY109" s="10"/>
      <c r="AZ109" s="10"/>
      <c r="BA109" s="10"/>
      <c r="BB109" s="10"/>
    </row>
    <row r="110" spans="35:54" x14ac:dyDescent="0.25">
      <c r="AI110" s="10"/>
      <c r="AJ110" s="10"/>
      <c r="AK110" s="10"/>
      <c r="AL110" s="10"/>
      <c r="AM110" s="10"/>
      <c r="AN110" s="10"/>
      <c r="AX110" s="10"/>
      <c r="AY110" s="10"/>
      <c r="AZ110" s="10"/>
      <c r="BA110" s="10"/>
      <c r="BB110" s="10"/>
    </row>
    <row r="111" spans="35:54" x14ac:dyDescent="0.25">
      <c r="AI111" s="10"/>
      <c r="AJ111" s="10"/>
      <c r="AK111" s="10"/>
      <c r="AL111" s="10"/>
      <c r="AM111" s="10"/>
      <c r="AN111" s="10"/>
      <c r="AX111" s="10"/>
      <c r="AY111" s="10"/>
      <c r="AZ111" s="10"/>
      <c r="BA111" s="10"/>
      <c r="BB111" s="10"/>
    </row>
    <row r="112" spans="35:54" x14ac:dyDescent="0.25">
      <c r="AI112" s="10"/>
      <c r="AJ112" s="10"/>
      <c r="AK112" s="10"/>
      <c r="AL112" s="10"/>
      <c r="AM112" s="10"/>
      <c r="AN112" s="10"/>
      <c r="AX112" s="10"/>
      <c r="AY112" s="10"/>
      <c r="AZ112" s="10"/>
      <c r="BA112" s="10"/>
      <c r="BB112" s="10"/>
    </row>
    <row r="113" spans="35:54" x14ac:dyDescent="0.25">
      <c r="AI113" s="10"/>
      <c r="AJ113" s="10"/>
      <c r="AK113" s="10"/>
      <c r="AL113" s="10"/>
      <c r="AM113" s="10"/>
      <c r="AN113" s="10"/>
      <c r="AX113" s="10"/>
      <c r="AY113" s="10"/>
      <c r="AZ113" s="10"/>
      <c r="BA113" s="10"/>
      <c r="BB113" s="10"/>
    </row>
    <row r="114" spans="35:54" x14ac:dyDescent="0.25">
      <c r="AI114" s="10"/>
      <c r="AJ114" s="10"/>
      <c r="AK114" s="10"/>
      <c r="AL114" s="10"/>
      <c r="AM114" s="10"/>
      <c r="AN114" s="10"/>
      <c r="AX114" s="10"/>
      <c r="AY114" s="10"/>
      <c r="AZ114" s="10"/>
      <c r="BA114" s="10"/>
      <c r="BB114" s="10"/>
    </row>
    <row r="115" spans="35:54" x14ac:dyDescent="0.25">
      <c r="AI115" s="10"/>
      <c r="AJ115" s="10"/>
      <c r="AK115" s="10"/>
      <c r="AL115" s="10"/>
      <c r="AM115" s="10"/>
      <c r="AN115" s="10"/>
      <c r="AX115" s="10"/>
      <c r="AY115" s="10"/>
      <c r="AZ115" s="10"/>
      <c r="BA115" s="10"/>
      <c r="BB115" s="10"/>
    </row>
    <row r="116" spans="35:54" x14ac:dyDescent="0.25">
      <c r="AI116" s="10"/>
      <c r="AJ116" s="10"/>
      <c r="AK116" s="10"/>
      <c r="AL116" s="10"/>
      <c r="AM116" s="10"/>
      <c r="AN116" s="10"/>
      <c r="AX116" s="10"/>
      <c r="AY116" s="10"/>
      <c r="AZ116" s="10"/>
      <c r="BA116" s="10"/>
      <c r="BB116" s="10"/>
    </row>
    <row r="117" spans="35:54" x14ac:dyDescent="0.25">
      <c r="AI117" s="10"/>
      <c r="AJ117" s="10"/>
      <c r="AK117" s="10"/>
      <c r="AL117" s="10"/>
      <c r="AM117" s="10"/>
      <c r="AN117" s="10"/>
      <c r="AX117" s="10"/>
      <c r="AY117" s="10"/>
      <c r="AZ117" s="10"/>
      <c r="BA117" s="10"/>
      <c r="BB117" s="10"/>
    </row>
    <row r="118" spans="35:54" x14ac:dyDescent="0.25">
      <c r="AI118" s="10"/>
      <c r="AJ118" s="10"/>
      <c r="AK118" s="10"/>
      <c r="AL118" s="10"/>
      <c r="AM118" s="10"/>
      <c r="AN118" s="10"/>
      <c r="AX118" s="10"/>
      <c r="AY118" s="10"/>
      <c r="AZ118" s="10"/>
      <c r="BA118" s="10"/>
      <c r="BB118" s="10"/>
    </row>
    <row r="119" spans="35:54" x14ac:dyDescent="0.25">
      <c r="AI119" s="10"/>
      <c r="AJ119" s="10"/>
      <c r="AK119" s="10"/>
      <c r="AL119" s="10"/>
      <c r="AM119" s="10"/>
      <c r="AN119" s="10"/>
      <c r="AX119" s="10"/>
      <c r="AY119" s="10"/>
      <c r="AZ119" s="10"/>
      <c r="BA119" s="10"/>
      <c r="BB119" s="10"/>
    </row>
    <row r="120" spans="35:54" x14ac:dyDescent="0.25">
      <c r="AI120" s="10"/>
      <c r="AJ120" s="10"/>
      <c r="AK120" s="10"/>
      <c r="AL120" s="10"/>
      <c r="AM120" s="10"/>
      <c r="AN120" s="10"/>
      <c r="AX120" s="10"/>
      <c r="AY120" s="10"/>
      <c r="AZ120" s="10"/>
      <c r="BA120" s="10"/>
      <c r="BB120" s="10"/>
    </row>
    <row r="121" spans="35:54" x14ac:dyDescent="0.25">
      <c r="AI121" s="10"/>
      <c r="AJ121" s="10"/>
      <c r="AK121" s="10"/>
      <c r="AL121" s="10"/>
      <c r="AM121" s="10"/>
      <c r="AN121" s="10"/>
      <c r="AX121" s="10"/>
      <c r="AY121" s="10"/>
      <c r="AZ121" s="10"/>
      <c r="BA121" s="10"/>
      <c r="BB121" s="10"/>
    </row>
    <row r="122" spans="35:54" x14ac:dyDescent="0.25">
      <c r="AI122" s="10"/>
      <c r="AJ122" s="10"/>
      <c r="AK122" s="10"/>
      <c r="AL122" s="10"/>
      <c r="AM122" s="10"/>
      <c r="AN122" s="10"/>
      <c r="AX122" s="10"/>
      <c r="AY122" s="10"/>
      <c r="AZ122" s="10"/>
      <c r="BA122" s="10"/>
      <c r="BB122" s="10"/>
    </row>
    <row r="123" spans="35:54" x14ac:dyDescent="0.25">
      <c r="AI123" s="10"/>
      <c r="AJ123" s="10"/>
      <c r="AK123" s="10"/>
      <c r="AL123" s="10"/>
      <c r="AM123" s="10"/>
      <c r="AN123" s="10"/>
      <c r="AX123" s="10"/>
      <c r="AY123" s="10"/>
      <c r="AZ123" s="10"/>
      <c r="BA123" s="10"/>
      <c r="BB123" s="10"/>
    </row>
    <row r="124" spans="35:54" x14ac:dyDescent="0.25">
      <c r="AI124" s="10"/>
      <c r="AJ124" s="10"/>
      <c r="AK124" s="10"/>
      <c r="AL124" s="10"/>
      <c r="AM124" s="10"/>
      <c r="AN124" s="10"/>
      <c r="AX124" s="10"/>
      <c r="AY124" s="10"/>
      <c r="AZ124" s="10"/>
      <c r="BA124" s="10"/>
      <c r="BB124" s="10"/>
    </row>
    <row r="125" spans="35:54" x14ac:dyDescent="0.25">
      <c r="AI125" s="10"/>
      <c r="AJ125" s="10"/>
      <c r="AK125" s="10"/>
      <c r="AL125" s="10"/>
      <c r="AM125" s="10"/>
      <c r="AN125" s="10"/>
      <c r="AX125" s="10"/>
      <c r="AY125" s="10"/>
      <c r="AZ125" s="10"/>
      <c r="BA125" s="10"/>
      <c r="BB125" s="10"/>
    </row>
    <row r="126" spans="35:54" x14ac:dyDescent="0.25">
      <c r="AI126" s="10"/>
      <c r="AJ126" s="10"/>
      <c r="AK126" s="10"/>
      <c r="AL126" s="10"/>
      <c r="AM126" s="10"/>
      <c r="AN126" s="10"/>
      <c r="AX126" s="10"/>
      <c r="AY126" s="10"/>
      <c r="AZ126" s="10"/>
      <c r="BA126" s="10"/>
      <c r="BB126" s="10"/>
    </row>
    <row r="127" spans="35:54" x14ac:dyDescent="0.25">
      <c r="AX127" s="10"/>
      <c r="AY127" s="10"/>
      <c r="AZ127" s="10"/>
      <c r="BA127" s="10"/>
      <c r="BB1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Hafrannsoknastofnun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2017-03-08T02:29:01Z</dcterms:created>
  <dcterms:modified xsi:type="dcterms:W3CDTF">2017-06-09T15:24:18Z</dcterms:modified>
</cp:coreProperties>
</file>