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3" documentId="11_07D3A6D36524EB1E1FA168E0884D2AB5BE7F1484" xr6:coauthVersionLast="40" xr6:coauthVersionMax="40" xr10:uidLastSave="{87F215EA-2230-4C28-B3D1-8D221CFF3C38}"/>
  <bookViews>
    <workbookView xWindow="-120" yWindow="375" windowWidth="38640" windowHeight="153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3" i="1" l="1"/>
  <c r="AB12" i="1"/>
  <c r="AB11" i="1"/>
  <c r="AB10" i="1"/>
  <c r="AB9" i="1"/>
  <c r="AB8" i="1"/>
  <c r="AB7" i="1"/>
  <c r="AB6" i="1"/>
  <c r="AB5" i="1"/>
  <c r="AB4" i="1"/>
  <c r="AB3" i="1"/>
  <c r="AB2" i="1"/>
  <c r="AA2" i="1" l="1"/>
  <c r="AA13" i="1"/>
  <c r="AA12" i="1"/>
  <c r="AA11" i="1"/>
  <c r="AA10" i="1"/>
  <c r="AA9" i="1"/>
  <c r="AA8" i="1"/>
  <c r="AA7" i="1"/>
  <c r="AA6" i="1"/>
  <c r="AA5" i="1"/>
  <c r="AA4" i="1"/>
  <c r="AA3" i="1"/>
  <c r="Z13" i="1"/>
  <c r="Y13" i="1"/>
  <c r="X13" i="1"/>
  <c r="W13" i="1"/>
  <c r="Z12" i="1"/>
  <c r="Y12" i="1"/>
  <c r="X12" i="1"/>
  <c r="W12" i="1"/>
  <c r="Z11" i="1"/>
  <c r="Y11" i="1"/>
  <c r="X11" i="1"/>
  <c r="W11" i="1"/>
  <c r="Z10" i="1"/>
  <c r="Y10" i="1"/>
  <c r="X10" i="1"/>
  <c r="W10" i="1"/>
  <c r="Z9" i="1"/>
  <c r="Y9" i="1"/>
  <c r="X9" i="1"/>
  <c r="W9" i="1"/>
  <c r="Z8" i="1"/>
  <c r="Y8" i="1"/>
  <c r="X8" i="1"/>
  <c r="W8" i="1"/>
  <c r="Z7" i="1"/>
  <c r="Y7" i="1"/>
  <c r="X7" i="1"/>
  <c r="W7" i="1"/>
  <c r="Z6" i="1"/>
  <c r="Y6" i="1"/>
  <c r="X6" i="1"/>
  <c r="W6" i="1"/>
  <c r="Z5" i="1"/>
  <c r="Y5" i="1"/>
  <c r="X5" i="1"/>
  <c r="W5" i="1"/>
  <c r="Z4" i="1"/>
  <c r="Y4" i="1"/>
  <c r="X4" i="1"/>
  <c r="W4" i="1"/>
  <c r="Z3" i="1"/>
  <c r="Y3" i="1"/>
  <c r="X3" i="1"/>
  <c r="W3" i="1"/>
  <c r="Z2" i="1"/>
  <c r="Y2" i="1"/>
  <c r="X2" i="1"/>
  <c r="W2" i="1"/>
  <c r="V13" i="1"/>
  <c r="U13" i="1"/>
  <c r="T13" i="1"/>
  <c r="S13" i="1"/>
  <c r="R13" i="1"/>
  <c r="Q13" i="1"/>
  <c r="P13" i="1"/>
  <c r="O13" i="1"/>
  <c r="N13" i="1"/>
  <c r="V12" i="1"/>
  <c r="U12" i="1"/>
  <c r="T12" i="1"/>
  <c r="S12" i="1"/>
  <c r="R12" i="1"/>
  <c r="Q12" i="1"/>
  <c r="P12" i="1"/>
  <c r="O12" i="1"/>
  <c r="N12" i="1"/>
  <c r="V11" i="1"/>
  <c r="U11" i="1"/>
  <c r="T11" i="1"/>
  <c r="S11" i="1"/>
  <c r="R11" i="1"/>
  <c r="Q11" i="1"/>
  <c r="P11" i="1"/>
  <c r="O11" i="1"/>
  <c r="N11" i="1"/>
  <c r="V10" i="1"/>
  <c r="U10" i="1"/>
  <c r="T10" i="1"/>
  <c r="S10" i="1"/>
  <c r="R10" i="1"/>
  <c r="Q10" i="1"/>
  <c r="P10" i="1"/>
  <c r="O10" i="1"/>
  <c r="N10" i="1"/>
  <c r="V9" i="1"/>
  <c r="U9" i="1"/>
  <c r="T9" i="1"/>
  <c r="S9" i="1"/>
  <c r="R9" i="1"/>
  <c r="Q9" i="1"/>
  <c r="P9" i="1"/>
  <c r="O9" i="1"/>
  <c r="N9" i="1"/>
  <c r="V8" i="1"/>
  <c r="U8" i="1"/>
  <c r="T8" i="1"/>
  <c r="S8" i="1"/>
  <c r="R8" i="1"/>
  <c r="Q8" i="1"/>
  <c r="P8" i="1"/>
  <c r="O8" i="1"/>
  <c r="N8" i="1"/>
  <c r="V7" i="1"/>
  <c r="U7" i="1"/>
  <c r="T7" i="1"/>
  <c r="S7" i="1"/>
  <c r="R7" i="1"/>
  <c r="Q7" i="1"/>
  <c r="P7" i="1"/>
  <c r="O7" i="1"/>
  <c r="N7" i="1"/>
  <c r="V5" i="1"/>
  <c r="U5" i="1"/>
  <c r="T5" i="1"/>
  <c r="S5" i="1"/>
  <c r="R5" i="1"/>
  <c r="Q5" i="1"/>
  <c r="P5" i="1"/>
  <c r="O5" i="1"/>
  <c r="N5" i="1"/>
  <c r="V4" i="1"/>
  <c r="U4" i="1"/>
  <c r="T4" i="1"/>
  <c r="S4" i="1"/>
  <c r="R4" i="1"/>
  <c r="Q4" i="1"/>
  <c r="P4" i="1"/>
  <c r="O4" i="1"/>
  <c r="N4" i="1"/>
  <c r="V3" i="1"/>
  <c r="U3" i="1"/>
  <c r="T3" i="1"/>
  <c r="S3" i="1"/>
  <c r="R3" i="1"/>
  <c r="Q3" i="1"/>
  <c r="P3" i="1"/>
  <c r="O3" i="1"/>
  <c r="N3" i="1"/>
  <c r="V2" i="1"/>
  <c r="U2" i="1"/>
  <c r="T2" i="1"/>
  <c r="S2" i="1"/>
  <c r="R2" i="1"/>
  <c r="Q2" i="1"/>
  <c r="P2" i="1"/>
  <c r="O2" i="1"/>
  <c r="N2" i="1"/>
  <c r="V6" i="1"/>
  <c r="U6" i="1"/>
  <c r="T6" i="1"/>
  <c r="S6" i="1"/>
  <c r="R6" i="1"/>
  <c r="Q6" i="1"/>
  <c r="P6" i="1"/>
  <c r="O6" i="1"/>
  <c r="N6" i="1"/>
</calcChain>
</file>

<file path=xl/sharedStrings.xml><?xml version="1.0" encoding="utf-8"?>
<sst xmlns="http://schemas.openxmlformats.org/spreadsheetml/2006/main" count="49" uniqueCount="35">
  <si>
    <t>NS cod</t>
  </si>
  <si>
    <t>Lopt</t>
  </si>
  <si>
    <t>WB cod</t>
  </si>
  <si>
    <t>Stock</t>
  </si>
  <si>
    <t>Linf</t>
  </si>
  <si>
    <t>K</t>
  </si>
  <si>
    <t>t0</t>
  </si>
  <si>
    <t>Froese et al. 2008</t>
  </si>
  <si>
    <t>George's Bank</t>
  </si>
  <si>
    <t>NOAA 2012</t>
  </si>
  <si>
    <t>Iceland</t>
  </si>
  <si>
    <t>Elvarsson pers. comm.</t>
  </si>
  <si>
    <t>Tallest bar</t>
  </si>
  <si>
    <t>8 and 9</t>
  </si>
  <si>
    <t>6 (older ones missing)</t>
  </si>
  <si>
    <t>8 (older ones missing)</t>
  </si>
  <si>
    <t>Gulf of Maine</t>
  </si>
  <si>
    <t>5-9</t>
  </si>
  <si>
    <t>Yaragina pers. comm.</t>
  </si>
  <si>
    <t>Faroe plateau</t>
  </si>
  <si>
    <t>Steingrund pers. Comm.</t>
  </si>
  <si>
    <t>Aopt_08</t>
  </si>
  <si>
    <t>Aopt_16</t>
  </si>
  <si>
    <t>NAFO 3p</t>
  </si>
  <si>
    <t>NAFO 2J3KL</t>
  </si>
  <si>
    <t>NE Arctic (old Russian paper)</t>
  </si>
  <si>
    <t>6-9</t>
  </si>
  <si>
    <t>2J</t>
  </si>
  <si>
    <t>3K</t>
  </si>
  <si>
    <t>3L</t>
  </si>
  <si>
    <t>NE Arctic (Lofoten survey)_17</t>
  </si>
  <si>
    <t>NE Arctic (Lofoten survey)_18</t>
  </si>
  <si>
    <t>Cadigan &amp; Konrad 2016</t>
  </si>
  <si>
    <t>Ref for params</t>
  </si>
  <si>
    <t>6 (7 close 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</si>
</sst>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1" fontId="0" fillId="0" borderId="0" xfId="0" applyNumberFormat="1"/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tabSelected="1" workbookViewId="0">
      <selection activeCell="AB1" sqref="AB1:AB13"/>
    </sheetView>
  </sheetViews>
  <sheetFormatPr defaultRowHeight="15" x14ac:dyDescent="0.25"/>
  <cols>
    <col min="1" max="1" width="26.140625" bestFit="1" customWidth="1"/>
    <col min="8" max="8" width="18.85546875" bestFit="1" customWidth="1"/>
    <col min="10" max="10" width="21.42578125" bestFit="1" customWidth="1"/>
    <col min="13" max="13" width="18.42578125" customWidth="1"/>
  </cols>
  <sheetData>
    <row r="1" spans="1:28" x14ac:dyDescent="0.25">
      <c r="A1" t="s">
        <v>3</v>
      </c>
      <c r="B1" t="s">
        <v>4</v>
      </c>
      <c r="C1" t="s">
        <v>5</v>
      </c>
      <c r="D1" t="s">
        <v>6</v>
      </c>
      <c r="E1" t="s">
        <v>1</v>
      </c>
      <c r="F1" s="1" t="s">
        <v>21</v>
      </c>
      <c r="G1" s="1" t="s">
        <v>22</v>
      </c>
      <c r="H1" s="1" t="s">
        <v>12</v>
      </c>
      <c r="I1" t="s">
        <v>33</v>
      </c>
      <c r="M1" t="s">
        <v>3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x14ac:dyDescent="0.25">
      <c r="A2" t="s">
        <v>0</v>
      </c>
      <c r="B2">
        <v>129.1</v>
      </c>
      <c r="C2">
        <v>0.14000000000000001</v>
      </c>
      <c r="D2">
        <v>-0.82</v>
      </c>
      <c r="E2">
        <v>86.07</v>
      </c>
      <c r="F2" s="2">
        <v>7.03</v>
      </c>
      <c r="G2" s="2">
        <v>5.96</v>
      </c>
      <c r="H2" s="3" t="s">
        <v>34</v>
      </c>
      <c r="I2" t="s">
        <v>7</v>
      </c>
      <c r="M2" t="s">
        <v>0</v>
      </c>
      <c r="N2" s="9">
        <f t="shared" ref="N2:AB13" si="0">$B2*(1-EXP(-$C2*(N$1)))</f>
        <v>16.865851810014163</v>
      </c>
      <c r="O2" s="9">
        <f t="shared" si="0"/>
        <v>31.52831897806584</v>
      </c>
      <c r="P2" s="9">
        <f t="shared" si="0"/>
        <v>44.275255561876172</v>
      </c>
      <c r="Q2" s="9">
        <f t="shared" si="0"/>
        <v>55.356909857117998</v>
      </c>
      <c r="R2" s="9">
        <f t="shared" si="0"/>
        <v>64.990837280529036</v>
      </c>
      <c r="S2" s="9">
        <f t="shared" si="0"/>
        <v>73.366171425305808</v>
      </c>
      <c r="T2" s="9">
        <f t="shared" si="0"/>
        <v>80.647337138284328</v>
      </c>
      <c r="U2" s="9">
        <f t="shared" si="0"/>
        <v>86.977278514165604</v>
      </c>
      <c r="V2" s="9">
        <f t="shared" si="0"/>
        <v>92.480265178879662</v>
      </c>
      <c r="W2" s="9">
        <f t="shared" si="0"/>
        <v>97.264331955138601</v>
      </c>
      <c r="X2" s="9">
        <f t="shared" si="0"/>
        <v>101.42339980577714</v>
      </c>
      <c r="Y2" s="9">
        <f t="shared" si="0"/>
        <v>105.03911969331217</v>
      </c>
      <c r="Z2" s="9">
        <f t="shared" si="0"/>
        <v>108.182475554436</v>
      </c>
      <c r="AA2" s="9">
        <f t="shared" si="0"/>
        <v>110.91517785909309</v>
      </c>
      <c r="AB2" s="9">
        <f t="shared" si="0"/>
        <v>113.29087511254004</v>
      </c>
    </row>
    <row r="3" spans="1:28" x14ac:dyDescent="0.25">
      <c r="A3" t="s">
        <v>2</v>
      </c>
      <c r="B3">
        <v>120</v>
      </c>
      <c r="C3">
        <v>0.13</v>
      </c>
      <c r="D3">
        <v>-0.9</v>
      </c>
      <c r="E3">
        <v>80</v>
      </c>
      <c r="F3" s="2">
        <v>7.55</v>
      </c>
      <c r="G3" s="2">
        <v>6.58</v>
      </c>
      <c r="H3" s="4" t="s">
        <v>14</v>
      </c>
      <c r="I3" t="s">
        <v>7</v>
      </c>
      <c r="M3" t="s">
        <v>2</v>
      </c>
      <c r="N3" s="9">
        <f t="shared" si="0"/>
        <v>14.628548289532644</v>
      </c>
      <c r="O3" s="9">
        <f t="shared" si="0"/>
        <v>27.473809703572051</v>
      </c>
      <c r="P3" s="9">
        <f t="shared" si="0"/>
        <v>38.753175060220244</v>
      </c>
      <c r="Q3" s="9">
        <f t="shared" si="0"/>
        <v>48.657534243576677</v>
      </c>
      <c r="R3" s="9">
        <f t="shared" si="0"/>
        <v>57.354506788678073</v>
      </c>
      <c r="S3" s="9">
        <f t="shared" si="0"/>
        <v>64.991278643373178</v>
      </c>
      <c r="T3" s="9">
        <f t="shared" si="0"/>
        <v>71.697093115963682</v>
      </c>
      <c r="U3" s="9">
        <f t="shared" si="0"/>
        <v>77.585438164946382</v>
      </c>
      <c r="V3" s="9">
        <f t="shared" si="0"/>
        <v>82.755967048141798</v>
      </c>
      <c r="W3" s="9">
        <f t="shared" si="0"/>
        <v>87.296184835918496</v>
      </c>
      <c r="X3" s="9">
        <f t="shared" si="0"/>
        <v>91.282929330749454</v>
      </c>
      <c r="Y3" s="9">
        <f t="shared" si="0"/>
        <v>94.783671455908234</v>
      </c>
      <c r="Z3" s="9">
        <f t="shared" si="0"/>
        <v>97.857657120841282</v>
      </c>
      <c r="AA3" s="9">
        <f t="shared" si="0"/>
        <v>100.55690988793431</v>
      </c>
      <c r="AB3" s="9">
        <f t="shared" si="0"/>
        <v>102.92711140961838</v>
      </c>
    </row>
    <row r="4" spans="1:28" x14ac:dyDescent="0.25">
      <c r="A4" t="s">
        <v>16</v>
      </c>
      <c r="B4">
        <v>150.93</v>
      </c>
      <c r="C4">
        <v>0.11</v>
      </c>
      <c r="D4">
        <v>0.13</v>
      </c>
      <c r="E4">
        <v>100.62</v>
      </c>
      <c r="F4" s="2">
        <v>10.119999999999999</v>
      </c>
      <c r="G4" s="2">
        <v>8.23</v>
      </c>
      <c r="H4" s="3" t="s">
        <v>15</v>
      </c>
      <c r="I4" t="s">
        <v>9</v>
      </c>
      <c r="M4" t="s">
        <v>16</v>
      </c>
      <c r="N4" s="9">
        <f t="shared" si="0"/>
        <v>15.721753959694997</v>
      </c>
      <c r="O4" s="9">
        <f t="shared" si="0"/>
        <v>29.805837823523124</v>
      </c>
      <c r="P4" s="9">
        <f t="shared" si="0"/>
        <v>42.422840913119387</v>
      </c>
      <c r="Q4" s="9">
        <f t="shared" si="0"/>
        <v>53.725582965921468</v>
      </c>
      <c r="R4" s="9">
        <f t="shared" si="0"/>
        <v>63.850965119273155</v>
      </c>
      <c r="S4" s="9">
        <f t="shared" si="0"/>
        <v>72.921628085167853</v>
      </c>
      <c r="T4" s="9">
        <f t="shared" si="0"/>
        <v>81.047437599786349</v>
      </c>
      <c r="U4" s="9">
        <f t="shared" si="0"/>
        <v>88.32681513989894</v>
      </c>
      <c r="V4" s="9">
        <f t="shared" si="0"/>
        <v>94.84793002404264</v>
      </c>
      <c r="W4" s="9">
        <f t="shared" si="0"/>
        <v>100.68976733744887</v>
      </c>
      <c r="X4" s="9">
        <f t="shared" si="0"/>
        <v>105.9230846156471</v>
      </c>
      <c r="Y4" s="9">
        <f t="shared" si="0"/>
        <v>110.61126887429421</v>
      </c>
      <c r="Z4" s="9">
        <f t="shared" si="0"/>
        <v>114.81110436575013</v>
      </c>
      <c r="AA4" s="9">
        <f t="shared" si="0"/>
        <v>118.57346036162622</v>
      </c>
      <c r="AB4" s="9">
        <f t="shared" si="0"/>
        <v>121.94390729186959</v>
      </c>
    </row>
    <row r="5" spans="1:28" x14ac:dyDescent="0.25">
      <c r="A5" t="s">
        <v>8</v>
      </c>
      <c r="B5">
        <v>91.63</v>
      </c>
      <c r="C5">
        <v>0.28000000000000003</v>
      </c>
      <c r="D5">
        <v>0.32</v>
      </c>
      <c r="E5">
        <v>61.09</v>
      </c>
      <c r="F5" s="2">
        <v>4.24</v>
      </c>
      <c r="G5" s="2">
        <v>5.07</v>
      </c>
      <c r="H5" s="3" t="s">
        <v>17</v>
      </c>
      <c r="I5" t="s">
        <v>9</v>
      </c>
      <c r="M5" t="s">
        <v>8</v>
      </c>
      <c r="N5" s="9">
        <f t="shared" si="0"/>
        <v>22.377535770411875</v>
      </c>
      <c r="O5" s="9">
        <f t="shared" si="0"/>
        <v>39.29011347953309</v>
      </c>
      <c r="P5" s="9">
        <f t="shared" si="0"/>
        <v>52.072364738193428</v>
      </c>
      <c r="Q5" s="9">
        <f t="shared" si="0"/>
        <v>61.732982418690888</v>
      </c>
      <c r="R5" s="9">
        <f t="shared" si="0"/>
        <v>69.034320194030599</v>
      </c>
      <c r="S5" s="9">
        <f t="shared" si="0"/>
        <v>74.552552575508855</v>
      </c>
      <c r="T5" s="9">
        <f t="shared" si="0"/>
        <v>78.723142891004642</v>
      </c>
      <c r="U5" s="9">
        <f t="shared" si="0"/>
        <v>81.875207243729065</v>
      </c>
      <c r="V5" s="9">
        <f t="shared" si="0"/>
        <v>84.257486233540334</v>
      </c>
      <c r="W5" s="9">
        <f t="shared" si="0"/>
        <v>86.057973961651271</v>
      </c>
      <c r="X5" s="9">
        <f t="shared" si="0"/>
        <v>87.418753313248075</v>
      </c>
      <c r="Y5" s="9">
        <f t="shared" si="0"/>
        <v>88.447208222893607</v>
      </c>
      <c r="Z5" s="9">
        <f t="shared" si="0"/>
        <v>89.224497722424005</v>
      </c>
      <c r="AA5" s="9">
        <f t="shared" si="0"/>
        <v>89.811960488573348</v>
      </c>
      <c r="AB5" s="9">
        <f t="shared" si="0"/>
        <v>90.255955295939629</v>
      </c>
    </row>
    <row r="6" spans="1:28" x14ac:dyDescent="0.25">
      <c r="A6" t="s">
        <v>10</v>
      </c>
      <c r="B6">
        <v>153.66999999999999</v>
      </c>
      <c r="C6">
        <v>0.104</v>
      </c>
      <c r="D6">
        <v>0.34</v>
      </c>
      <c r="E6">
        <v>102.45</v>
      </c>
      <c r="F6" s="2">
        <v>10.9</v>
      </c>
      <c r="G6" s="2">
        <v>7.67</v>
      </c>
      <c r="H6" s="3" t="s">
        <v>13</v>
      </c>
      <c r="I6" t="s">
        <v>11</v>
      </c>
      <c r="M6" t="s">
        <v>10</v>
      </c>
      <c r="N6" s="9">
        <f>$B6*(1-EXP(-$C6*(N$1)))</f>
        <v>15.178708545283452</v>
      </c>
      <c r="O6" s="9">
        <f t="shared" ref="O6:V13" si="1">$B6*(1-EXP(-$C6*(O$1)))</f>
        <v>28.858144668476324</v>
      </c>
      <c r="P6" s="9">
        <f t="shared" si="1"/>
        <v>41.186398557155194</v>
      </c>
      <c r="Q6" s="9">
        <f t="shared" si="1"/>
        <v>52.296932834663934</v>
      </c>
      <c r="R6" s="9">
        <f t="shared" si="1"/>
        <v>62.310027393420228</v>
      </c>
      <c r="S6" s="9">
        <f t="shared" si="1"/>
        <v>71.334081515242019</v>
      </c>
      <c r="T6" s="9">
        <f t="shared" si="1"/>
        <v>79.466787375125918</v>
      </c>
      <c r="U6" s="9">
        <f t="shared" si="1"/>
        <v>86.796187632538945</v>
      </c>
      <c r="V6" s="9">
        <f t="shared" si="1"/>
        <v>93.401628559445072</v>
      </c>
      <c r="W6" s="9">
        <f t="shared" si="0"/>
        <v>99.35461902339425</v>
      </c>
      <c r="X6" s="9">
        <f t="shared" si="0"/>
        <v>104.71960462481243</v>
      </c>
      <c r="Y6" s="9">
        <f t="shared" si="0"/>
        <v>109.55466536911101</v>
      </c>
      <c r="Z6" s="9">
        <f t="shared" si="0"/>
        <v>113.9121444264411</v>
      </c>
      <c r="AA6" s="9">
        <f t="shared" si="0"/>
        <v>117.83921478589006</v>
      </c>
      <c r="AB6" s="9">
        <f t="shared" si="0"/>
        <v>121.37838993857848</v>
      </c>
    </row>
    <row r="7" spans="1:28" x14ac:dyDescent="0.25">
      <c r="A7" t="s">
        <v>19</v>
      </c>
      <c r="B7">
        <v>148.30000000000001</v>
      </c>
      <c r="C7">
        <v>9.6000000000000002E-2</v>
      </c>
      <c r="D7">
        <v>-1.53</v>
      </c>
      <c r="E7">
        <v>98.87</v>
      </c>
      <c r="F7" s="2">
        <v>9.9</v>
      </c>
      <c r="G7" s="2">
        <v>6.48</v>
      </c>
      <c r="H7" s="4" t="s">
        <v>13</v>
      </c>
      <c r="I7" t="s">
        <v>20</v>
      </c>
      <c r="M7" t="s">
        <v>19</v>
      </c>
      <c r="N7" s="9">
        <f t="shared" ref="N7:N13" si="2">$B7*(1-EXP(-$C7*(N$1)))</f>
        <v>13.574786417010873</v>
      </c>
      <c r="O7" s="9">
        <f t="shared" si="1"/>
        <v>25.906991402683513</v>
      </c>
      <c r="P7" s="9">
        <f t="shared" si="1"/>
        <v>37.110355870950187</v>
      </c>
      <c r="Q7" s="9">
        <f t="shared" si="1"/>
        <v>47.288209349273167</v>
      </c>
      <c r="R7" s="9">
        <f t="shared" si="1"/>
        <v>56.53442299514932</v>
      </c>
      <c r="S7" s="9">
        <f t="shared" si="1"/>
        <v>64.934275377311238</v>
      </c>
      <c r="T7" s="9">
        <f t="shared" si="1"/>
        <v>72.565239006794343</v>
      </c>
      <c r="U7" s="9">
        <f t="shared" si="1"/>
        <v>79.497694872108809</v>
      </c>
      <c r="V7" s="9">
        <f t="shared" si="1"/>
        <v>85.795581568731407</v>
      </c>
      <c r="W7" s="9">
        <f t="shared" si="0"/>
        <v>91.516985009890888</v>
      </c>
      <c r="X7" s="9">
        <f t="shared" si="0"/>
        <v>96.714674157595951</v>
      </c>
      <c r="Y7" s="9">
        <f t="shared" si="0"/>
        <v>101.4365877149968</v>
      </c>
      <c r="Z7" s="9">
        <f t="shared" si="0"/>
        <v>105.72627626888244</v>
      </c>
      <c r="AA7" s="9">
        <f t="shared" si="0"/>
        <v>109.62330396022938</v>
      </c>
      <c r="AB7" s="9">
        <f t="shared" si="0"/>
        <v>113.16361338744134</v>
      </c>
    </row>
    <row r="8" spans="1:28" x14ac:dyDescent="0.25">
      <c r="A8" t="s">
        <v>25</v>
      </c>
      <c r="B8">
        <v>196</v>
      </c>
      <c r="C8">
        <v>5.5E-2</v>
      </c>
      <c r="D8">
        <v>-0.94</v>
      </c>
      <c r="E8">
        <v>130.66999999999999</v>
      </c>
      <c r="F8" s="2">
        <v>19.03</v>
      </c>
      <c r="G8" s="2">
        <v>8.1</v>
      </c>
      <c r="H8" s="11">
        <v>12</v>
      </c>
      <c r="I8" t="s">
        <v>18</v>
      </c>
      <c r="M8" t="s">
        <v>25</v>
      </c>
      <c r="N8" s="9">
        <f t="shared" si="2"/>
        <v>10.488911001117172</v>
      </c>
      <c r="O8" s="9">
        <f t="shared" si="1"/>
        <v>20.416509481880468</v>
      </c>
      <c r="P8" s="9">
        <f t="shared" si="1"/>
        <v>29.81283399876849</v>
      </c>
      <c r="Q8" s="9">
        <f t="shared" si="1"/>
        <v>38.706315599354213</v>
      </c>
      <c r="R8" s="9">
        <f t="shared" si="1"/>
        <v>47.123863847906179</v>
      </c>
      <c r="S8" s="9">
        <f t="shared" si="1"/>
        <v>55.090948247342467</v>
      </c>
      <c r="T8" s="9">
        <f t="shared" si="1"/>
        <v>62.631675303900813</v>
      </c>
      <c r="U8" s="9">
        <f t="shared" si="1"/>
        <v>69.768861467704284</v>
      </c>
      <c r="V8" s="9">
        <f t="shared" si="1"/>
        <v>76.524102169923381</v>
      </c>
      <c r="W8" s="9">
        <f t="shared" si="0"/>
        <v>82.917837165424615</v>
      </c>
      <c r="X8" s="9">
        <f t="shared" si="0"/>
        <v>88.969412378616951</v>
      </c>
      <c r="Y8" s="9">
        <f t="shared" si="0"/>
        <v>94.697138439626968</v>
      </c>
      <c r="Z8" s="9">
        <f t="shared" si="0"/>
        <v>100.11834608791901</v>
      </c>
      <c r="AA8" s="9">
        <f t="shared" si="0"/>
        <v>105.24943861099929</v>
      </c>
      <c r="AB8" s="9">
        <f t="shared" si="0"/>
        <v>110.10594147686994</v>
      </c>
    </row>
    <row r="9" spans="1:28" x14ac:dyDescent="0.25">
      <c r="A9" t="s">
        <v>30</v>
      </c>
      <c r="B9" s="7">
        <v>124.1</v>
      </c>
      <c r="C9" s="7">
        <v>0.152</v>
      </c>
      <c r="D9" s="7">
        <v>1.0369999999999999</v>
      </c>
      <c r="E9" s="7">
        <v>82.7</v>
      </c>
      <c r="F9" s="8">
        <v>8.26</v>
      </c>
      <c r="G9" s="8">
        <v>6.91</v>
      </c>
      <c r="H9" s="11"/>
      <c r="M9" t="s">
        <v>30</v>
      </c>
      <c r="N9" s="9">
        <f t="shared" si="2"/>
        <v>17.499554360026583</v>
      </c>
      <c r="O9" s="9">
        <f t="shared" si="1"/>
        <v>32.531466473481643</v>
      </c>
      <c r="P9" s="9">
        <f t="shared" si="1"/>
        <v>45.443702816070051</v>
      </c>
      <c r="Q9" s="9">
        <f t="shared" si="1"/>
        <v>56.535162512513153</v>
      </c>
      <c r="R9" s="9">
        <f t="shared" si="1"/>
        <v>66.062596408070263</v>
      </c>
      <c r="S9" s="9">
        <f t="shared" si="1"/>
        <v>74.246550469889556</v>
      </c>
      <c r="T9" s="9">
        <f t="shared" si="1"/>
        <v>81.27647109911608</v>
      </c>
      <c r="U9" s="9">
        <f t="shared" si="1"/>
        <v>87.315090534161897</v>
      </c>
      <c r="V9" s="9">
        <f t="shared" si="1"/>
        <v>92.502193860721846</v>
      </c>
      <c r="W9" s="9">
        <f t="shared" si="0"/>
        <v>96.957854829230143</v>
      </c>
      <c r="X9" s="9">
        <f t="shared" si="0"/>
        <v>100.78521538413442</v>
      </c>
      <c r="Y9" s="9">
        <f t="shared" si="0"/>
        <v>104.07287324696803</v>
      </c>
      <c r="Z9" s="9">
        <f t="shared" si="0"/>
        <v>106.89693282222849</v>
      </c>
      <c r="AA9" s="9">
        <f t="shared" si="0"/>
        <v>109.32276690149202</v>
      </c>
      <c r="AB9" s="9">
        <f t="shared" si="0"/>
        <v>111.40652994660179</v>
      </c>
    </row>
    <row r="10" spans="1:28" x14ac:dyDescent="0.25">
      <c r="A10" t="s">
        <v>31</v>
      </c>
      <c r="B10" s="7">
        <v>190.9</v>
      </c>
      <c r="C10" s="7">
        <v>5.0999999999999997E-2</v>
      </c>
      <c r="D10" s="7">
        <v>-2.93</v>
      </c>
      <c r="E10" s="7">
        <v>127.26</v>
      </c>
      <c r="F10" s="8">
        <v>8.2100000000000009</v>
      </c>
      <c r="G10" s="8">
        <v>5.93</v>
      </c>
      <c r="H10" s="11"/>
      <c r="M10" t="s">
        <v>31</v>
      </c>
      <c r="N10" s="9">
        <f t="shared" si="2"/>
        <v>9.4918017953596898</v>
      </c>
      <c r="O10" s="9">
        <f t="shared" si="1"/>
        <v>18.511658586411425</v>
      </c>
      <c r="P10" s="9">
        <f t="shared" si="1"/>
        <v>27.083036106204926</v>
      </c>
      <c r="Q10" s="9">
        <f t="shared" si="1"/>
        <v>35.228233340345824</v>
      </c>
      <c r="R10" s="9">
        <f t="shared" si="1"/>
        <v>42.96844053922964</v>
      </c>
      <c r="S10" s="9">
        <f t="shared" si="1"/>
        <v>50.3237943458305</v>
      </c>
      <c r="T10" s="9">
        <f t="shared" si="1"/>
        <v>57.313430182462753</v>
      </c>
      <c r="U10" s="9">
        <f t="shared" si="1"/>
        <v>63.955532032803475</v>
      </c>
      <c r="V10" s="9">
        <f t="shared" si="1"/>
        <v>70.267379748686238</v>
      </c>
      <c r="W10" s="9">
        <f t="shared" si="0"/>
        <v>76.26539400473844</v>
      </c>
      <c r="X10" s="9">
        <f t="shared" si="0"/>
        <v>81.965179017814251</v>
      </c>
      <c r="Y10" s="9">
        <f t="shared" si="0"/>
        <v>87.381563142360605</v>
      </c>
      <c r="Z10" s="9">
        <f t="shared" si="0"/>
        <v>92.528637447327455</v>
      </c>
      <c r="AA10" s="9">
        <f t="shared" si="0"/>
        <v>97.419792374982961</v>
      </c>
      <c r="AB10" s="9">
        <f t="shared" si="0"/>
        <v>102.06775257700357</v>
      </c>
    </row>
    <row r="11" spans="1:28" x14ac:dyDescent="0.25">
      <c r="A11" s="10" t="s">
        <v>24</v>
      </c>
      <c r="B11">
        <v>103.7</v>
      </c>
      <c r="C11">
        <v>0.15</v>
      </c>
      <c r="E11">
        <v>69.13</v>
      </c>
      <c r="F11" s="6">
        <v>7.32</v>
      </c>
      <c r="G11" s="2">
        <v>3.04</v>
      </c>
      <c r="H11" s="11" t="s">
        <v>26</v>
      </c>
      <c r="I11" t="s">
        <v>27</v>
      </c>
      <c r="J11" s="10" t="s">
        <v>32</v>
      </c>
      <c r="M11" s="10" t="s">
        <v>24</v>
      </c>
      <c r="N11" s="9">
        <f t="shared" si="2"/>
        <v>14.444582844721506</v>
      </c>
      <c r="O11" s="9">
        <f t="shared" si="1"/>
        <v>26.877150515305857</v>
      </c>
      <c r="P11" s="9">
        <f t="shared" si="1"/>
        <v>37.577960676822109</v>
      </c>
      <c r="Q11" s="9">
        <f t="shared" si="1"/>
        <v>46.788233337049462</v>
      </c>
      <c r="R11" s="9">
        <f t="shared" si="1"/>
        <v>54.715588480756779</v>
      </c>
      <c r="S11" s="9">
        <f t="shared" si="1"/>
        <v>61.538726284899866</v>
      </c>
      <c r="T11" s="9">
        <f t="shared" si="1"/>
        <v>67.411455417173201</v>
      </c>
      <c r="U11" s="9">
        <f t="shared" si="1"/>
        <v>72.466160224704637</v>
      </c>
      <c r="V11" s="9">
        <f t="shared" si="1"/>
        <v>76.81678497102105</v>
      </c>
      <c r="W11" s="9">
        <f t="shared" si="0"/>
        <v>80.561402392607832</v>
      </c>
      <c r="X11" s="9">
        <f t="shared" si="0"/>
        <v>83.784424476027795</v>
      </c>
      <c r="Y11" s="9">
        <f t="shared" si="0"/>
        <v>86.558505291421483</v>
      </c>
      <c r="Z11" s="9">
        <f t="shared" si="0"/>
        <v>88.946178776478547</v>
      </c>
      <c r="AA11" s="9">
        <f t="shared" si="0"/>
        <v>91.001268390165777</v>
      </c>
      <c r="AB11" s="9">
        <f t="shared" si="0"/>
        <v>92.770100412934667</v>
      </c>
    </row>
    <row r="12" spans="1:28" x14ac:dyDescent="0.25">
      <c r="A12" s="10"/>
      <c r="B12">
        <v>107.7</v>
      </c>
      <c r="C12">
        <v>0.13800000000000001</v>
      </c>
      <c r="E12">
        <v>71.8</v>
      </c>
      <c r="F12" s="6">
        <v>7.96</v>
      </c>
      <c r="G12" s="2">
        <v>3.14</v>
      </c>
      <c r="H12" s="11"/>
      <c r="I12" t="s">
        <v>28</v>
      </c>
      <c r="J12" s="10"/>
      <c r="M12" s="10"/>
      <c r="N12" s="9">
        <f t="shared" si="2"/>
        <v>13.882670898977519</v>
      </c>
      <c r="O12" s="9">
        <f t="shared" si="1"/>
        <v>25.97584735701431</v>
      </c>
      <c r="P12" s="9">
        <f t="shared" si="1"/>
        <v>36.510197548661232</v>
      </c>
      <c r="Q12" s="9">
        <f t="shared" si="1"/>
        <v>45.68665621899698</v>
      </c>
      <c r="R12" s="9">
        <f t="shared" si="1"/>
        <v>53.680257361585831</v>
      </c>
      <c r="S12" s="9">
        <f t="shared" si="1"/>
        <v>60.643472859232688</v>
      </c>
      <c r="T12" s="9">
        <f t="shared" si="1"/>
        <v>66.709120769576941</v>
      </c>
      <c r="U12" s="9">
        <f t="shared" si="1"/>
        <v>71.992898728868454</v>
      </c>
      <c r="V12" s="9">
        <f t="shared" si="1"/>
        <v>76.595590796682572</v>
      </c>
      <c r="W12" s="9">
        <f t="shared" si="0"/>
        <v>80.604989835464224</v>
      </c>
      <c r="X12" s="9">
        <f t="shared" si="0"/>
        <v>84.097572092833786</v>
      </c>
      <c r="Y12" s="9">
        <f t="shared" si="0"/>
        <v>87.139955928042994</v>
      </c>
      <c r="Z12" s="9">
        <f t="shared" si="0"/>
        <v>89.790172506682282</v>
      </c>
      <c r="AA12" s="9">
        <f t="shared" si="0"/>
        <v>92.098772701178007</v>
      </c>
      <c r="AB12" s="9">
        <f t="shared" si="0"/>
        <v>94.109791310367342</v>
      </c>
    </row>
    <row r="13" spans="1:28" x14ac:dyDescent="0.25">
      <c r="A13" s="10"/>
      <c r="B13">
        <v>153.35</v>
      </c>
      <c r="C13">
        <v>8.6999999999999994E-2</v>
      </c>
      <c r="E13">
        <v>102.23</v>
      </c>
      <c r="F13" s="6">
        <v>12.6</v>
      </c>
      <c r="G13" s="2">
        <v>3.64</v>
      </c>
      <c r="H13" s="11"/>
      <c r="I13" t="s">
        <v>29</v>
      </c>
      <c r="J13" s="10"/>
      <c r="M13" s="10"/>
      <c r="N13" s="9">
        <f t="shared" si="2"/>
        <v>12.777567384656102</v>
      </c>
      <c r="O13" s="9">
        <f t="shared" si="1"/>
        <v>24.490470744079541</v>
      </c>
      <c r="P13" s="9">
        <f t="shared" si="1"/>
        <v>35.227420977027606</v>
      </c>
      <c r="Q13" s="9">
        <f t="shared" si="1"/>
        <v>45.069737332524156</v>
      </c>
      <c r="R13" s="9">
        <f t="shared" si="1"/>
        <v>54.091963303583384</v>
      </c>
      <c r="S13" s="9">
        <f t="shared" si="1"/>
        <v>62.362431202879975</v>
      </c>
      <c r="T13" s="9">
        <f t="shared" si="1"/>
        <v>69.943779696334389</v>
      </c>
      <c r="U13" s="9">
        <f t="shared" si="1"/>
        <v>76.893428214296932</v>
      </c>
      <c r="V13" s="9">
        <f t="shared" si="1"/>
        <v>83.264011833414088</v>
      </c>
      <c r="W13" s="9">
        <f t="shared" si="0"/>
        <v>89.103779922874551</v>
      </c>
      <c r="X13" s="9">
        <f t="shared" si="0"/>
        <v>94.456961574292336</v>
      </c>
      <c r="Y13" s="9">
        <f t="shared" si="0"/>
        <v>99.364100582910666</v>
      </c>
      <c r="Z13" s="9">
        <f t="shared" si="0"/>
        <v>103.86236251719906</v>
      </c>
      <c r="AA13" s="9">
        <f t="shared" si="0"/>
        <v>107.9858162025197</v>
      </c>
      <c r="AB13" s="9">
        <f t="shared" si="0"/>
        <v>111.76569175075726</v>
      </c>
    </row>
    <row r="14" spans="1:28" x14ac:dyDescent="0.25">
      <c r="A14" t="s">
        <v>23</v>
      </c>
      <c r="H14" s="5"/>
    </row>
    <row r="15" spans="1:28" x14ac:dyDescent="0.25">
      <c r="H15" s="5"/>
    </row>
    <row r="16" spans="1:28" x14ac:dyDescent="0.25">
      <c r="H16" s="5"/>
    </row>
    <row r="17" spans="8:8" x14ac:dyDescent="0.25">
      <c r="H17" s="5"/>
    </row>
    <row r="18" spans="8:8" x14ac:dyDescent="0.25">
      <c r="H18" s="5"/>
    </row>
    <row r="19" spans="8:8" x14ac:dyDescent="0.25">
      <c r="H19" s="5"/>
    </row>
  </sheetData>
  <mergeCells count="5">
    <mergeCell ref="A11:A13"/>
    <mergeCell ref="H11:H13"/>
    <mergeCell ref="H8:H10"/>
    <mergeCell ref="J11:J13"/>
    <mergeCell ref="M11:M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2019-03-06T17:47:29Z</dcterms:modified>
</cp:coreProperties>
</file>